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4" firstSheet="15" activeTab="23"/>
  </bookViews>
  <sheets>
    <sheet name="预算收支表" sheetId="4" r:id="rId1"/>
    <sheet name="一般公共预算收入" sheetId="5" r:id="rId2"/>
    <sheet name="一般公共预算财力测算" sheetId="6" r:id="rId3"/>
    <sheet name="15年一般公共预算支出公式" sheetId="7" state="hidden" r:id="rId4"/>
    <sheet name="一般公共预算税收返还分地区" sheetId="36" r:id="rId5"/>
    <sheet name="税收返还和转移支付预算表" sheetId="38" r:id="rId6"/>
    <sheet name="一般公共预算专项转移支付分地区、分项目" sheetId="37" r:id="rId7"/>
    <sheet name="一般公共预算支出" sheetId="12" r:id="rId8"/>
    <sheet name="本级一般公共预算支出" sheetId="34" r:id="rId9"/>
    <sheet name="本级一般公共预算基本支出表" sheetId="39" r:id="rId10"/>
    <sheet name="一般公共预算支出政府经济分类" sheetId="20" r:id="rId11"/>
    <sheet name="提前告知" sheetId="9" r:id="rId12"/>
    <sheet name="三公经费" sheetId="8" r:id="rId13"/>
    <sheet name="基金平衡表" sheetId="10" r:id="rId14"/>
    <sheet name="政府性基金预算收入表" sheetId="29" r:id="rId15"/>
    <sheet name="政府性基金预算支出表" sheetId="30" r:id="rId16"/>
    <sheet name="政府性基金预算转移支付" sheetId="31" r:id="rId17"/>
    <sheet name="政府性基金预算本级支出表" sheetId="32" r:id="rId18"/>
    <sheet name="政府性基金预算分项目转移支付" sheetId="33" r:id="rId19"/>
    <sheet name="社会保险收入" sheetId="16" r:id="rId20"/>
    <sheet name="社会保险支出" sheetId="17" r:id="rId21"/>
    <sheet name="一般债务限额余额" sheetId="25" r:id="rId22"/>
    <sheet name="一般债务分地区限额表" sheetId="26" r:id="rId23"/>
    <sheet name="专项债务余额" sheetId="27" r:id="rId24"/>
    <sheet name="专项债务限额" sheetId="28" r:id="rId25"/>
    <sheet name="国有资本经营预算收支总表" sheetId="24" r:id="rId26"/>
    <sheet name="国有资本经营预算收入" sheetId="22" r:id="rId27"/>
    <sheet name="国有资本经营预算支出" sheetId="21" r:id="rId28"/>
    <sheet name="本级国有资本经营预算支出" sheetId="35" r:id="rId29"/>
    <sheet name="国有资本经营预算转移支付" sheetId="23" r:id="rId30"/>
  </sheets>
  <definedNames>
    <definedName name="_xlnm._FilterDatabase" localSheetId="3" hidden="1">'15年一般公共预算支出公式'!$A$3:$J$131</definedName>
    <definedName name="_xlnm._FilterDatabase" localSheetId="7" hidden="1">一般公共预算支出!#REF!</definedName>
    <definedName name="_xlnm.Print_Area" localSheetId="13">基金平衡表!#REF!</definedName>
    <definedName name="_xlnm.Print_Area" localSheetId="7">一般公共预算支出!#REF!</definedName>
    <definedName name="_xlnm.Print_Titles" localSheetId="3">'15年一般公共预算支出公式'!$1:$3</definedName>
    <definedName name="_xlnm.Print_Titles" localSheetId="10">一般公共预算支出政府经济分类!#REF!</definedName>
    <definedName name="_xlnm.Print_Titles" localSheetId="7">一般公共预算支出!#REF!</definedName>
    <definedName name="_xlnm.Print_Titles" localSheetId="11">提前告知!#REF!</definedName>
    <definedName name="_xlnm.Print_Titles" localSheetId="0">预算收支表!#REF!</definedName>
  </definedNames>
  <calcPr calcId="144525"/>
</workbook>
</file>

<file path=xl/sharedStrings.xml><?xml version="1.0" encoding="utf-8"?>
<sst xmlns="http://schemas.openxmlformats.org/spreadsheetml/2006/main" count="2210" uniqueCount="1038">
  <si>
    <t>2022年示范区收支预算</t>
  </si>
  <si>
    <t>单位：万元</t>
  </si>
  <si>
    <t>项    目</t>
  </si>
  <si>
    <t>2021年完成数</t>
  </si>
  <si>
    <t>2021年预算数</t>
  </si>
  <si>
    <t>2022年预算数</t>
  </si>
  <si>
    <t>较2021年预算增减</t>
  </si>
  <si>
    <t>较2021年完成增减</t>
  </si>
  <si>
    <t>项          目</t>
  </si>
  <si>
    <t>2021年
完成数</t>
  </si>
  <si>
    <t>2021年
预算数</t>
  </si>
  <si>
    <t>2022年
预算数</t>
  </si>
  <si>
    <t>预算收入</t>
  </si>
  <si>
    <t>预算支出</t>
  </si>
  <si>
    <t>一、一般公共预算收入</t>
  </si>
  <si>
    <t>一、一般公共预算支出</t>
  </si>
  <si>
    <t>（一）本级收入</t>
  </si>
  <si>
    <t>（一）本级支出</t>
  </si>
  <si>
    <t xml:space="preserve">    1、税务部门</t>
  </si>
  <si>
    <t xml:space="preserve">    1、工资福利支出</t>
  </si>
  <si>
    <t xml:space="preserve">    2、财政部门</t>
  </si>
  <si>
    <t xml:space="preserve">    2、商品和服务支出</t>
  </si>
  <si>
    <t xml:space="preserve">    3、对个人和家庭补助</t>
  </si>
  <si>
    <t>（二）转移性收入</t>
  </si>
  <si>
    <r>
      <rPr>
        <sz val="11"/>
        <rFont val="宋体"/>
        <charset val="134"/>
        <scheme val="minor"/>
      </rPr>
      <t xml:space="preserve">    </t>
    </r>
    <r>
      <rPr>
        <sz val="12"/>
        <rFont val="宋体"/>
        <charset val="134"/>
      </rPr>
      <t>4、项目支出</t>
    </r>
  </si>
  <si>
    <t xml:space="preserve">   1、上级补助收入</t>
  </si>
  <si>
    <r>
      <rPr>
        <sz val="11"/>
        <rFont val="宋体"/>
        <charset val="134"/>
        <scheme val="minor"/>
      </rPr>
      <t xml:space="preserve">    </t>
    </r>
    <r>
      <rPr>
        <sz val="12"/>
        <rFont val="宋体"/>
        <charset val="134"/>
      </rPr>
      <t>5、预备费</t>
    </r>
  </si>
  <si>
    <t xml:space="preserve">     （1）返还性收入</t>
  </si>
  <si>
    <r>
      <rPr>
        <sz val="11"/>
        <rFont val="宋体"/>
        <charset val="134"/>
        <scheme val="minor"/>
      </rPr>
      <t xml:space="preserve">    </t>
    </r>
    <r>
      <rPr>
        <sz val="12"/>
        <rFont val="宋体"/>
        <charset val="134"/>
      </rPr>
      <t>6、上年结转项目支出</t>
    </r>
  </si>
  <si>
    <t xml:space="preserve">     （2）一般性转移支付收入</t>
  </si>
  <si>
    <r>
      <rPr>
        <sz val="11"/>
        <rFont val="宋体"/>
        <charset val="134"/>
        <scheme val="minor"/>
      </rPr>
      <t xml:space="preserve">    </t>
    </r>
    <r>
      <rPr>
        <sz val="12"/>
        <rFont val="宋体"/>
        <charset val="134"/>
      </rPr>
      <t>7、上级提前告知专项转移支付</t>
    </r>
  </si>
  <si>
    <t xml:space="preserve">     （3）专项转移支付收入</t>
  </si>
  <si>
    <t>（二）转移性支出</t>
  </si>
  <si>
    <t xml:space="preserve">   2、下级上解收入</t>
  </si>
  <si>
    <t xml:space="preserve">   1、上解上级支出</t>
  </si>
  <si>
    <t xml:space="preserve">     （1）体制上解收入</t>
  </si>
  <si>
    <t xml:space="preserve">    （1）体制上解支出</t>
  </si>
  <si>
    <t xml:space="preserve">     （2）专项上解收入</t>
  </si>
  <si>
    <t xml:space="preserve">    （2）出口退税专项上解</t>
  </si>
  <si>
    <t xml:space="preserve">   3、政府债券转贷收入</t>
  </si>
  <si>
    <t xml:space="preserve">    （3）专项上解支出</t>
  </si>
  <si>
    <t xml:space="preserve">   4、上年结余收入</t>
  </si>
  <si>
    <t xml:space="preserve">   2、补助下级支出</t>
  </si>
  <si>
    <t xml:space="preserve">     （1）上年结转</t>
  </si>
  <si>
    <t xml:space="preserve">    （1）一般性转移支付支出</t>
  </si>
  <si>
    <t xml:space="preserve">     （2）净结余</t>
  </si>
  <si>
    <t xml:space="preserve">   3、债务还本支出</t>
  </si>
  <si>
    <t xml:space="preserve">   5、调入资金</t>
  </si>
  <si>
    <t xml:space="preserve">   4、安排预算稳定调节基金</t>
  </si>
  <si>
    <t xml:space="preserve">   6、动用预算稳定调节基金</t>
  </si>
  <si>
    <t xml:space="preserve">   5、结转下年</t>
  </si>
  <si>
    <t>二、基金预算收入</t>
  </si>
  <si>
    <t>二、基金预算支出</t>
  </si>
  <si>
    <t xml:space="preserve">   1、当年收入</t>
  </si>
  <si>
    <t xml:space="preserve">   1、当年支出</t>
  </si>
  <si>
    <t xml:space="preserve">   2、新增债券收入</t>
  </si>
  <si>
    <t xml:space="preserve">   2、上解支出</t>
  </si>
  <si>
    <t xml:space="preserve">   3、上级补助收入</t>
  </si>
  <si>
    <t xml:space="preserve">   3、结转支出</t>
  </si>
  <si>
    <t xml:space="preserve">   4、历年滚存结转收入</t>
  </si>
  <si>
    <t xml:space="preserve">   4、债务还本支出</t>
  </si>
  <si>
    <t xml:space="preserve">   5、调出资金</t>
  </si>
  <si>
    <r>
      <rPr>
        <b/>
        <sz val="20"/>
        <color rgb="FF000000"/>
        <rFont val="宋体"/>
        <charset val="134"/>
      </rPr>
      <t>2022</t>
    </r>
    <r>
      <rPr>
        <b/>
        <sz val="20"/>
        <rFont val="宋体"/>
        <charset val="134"/>
      </rPr>
      <t>年示范区一般公共预算收入表</t>
    </r>
  </si>
  <si>
    <t>较完成数增长%</t>
  </si>
  <si>
    <t>合计</t>
  </si>
  <si>
    <t>税收收入</t>
  </si>
  <si>
    <r>
      <rPr>
        <sz val="11"/>
        <color theme="1"/>
        <rFont val="宋体"/>
        <charset val="134"/>
        <scheme val="minor"/>
      </rPr>
      <t xml:space="preserve"> </t>
    </r>
    <r>
      <rPr>
        <sz val="12"/>
        <rFont val="宋体"/>
        <charset val="134"/>
      </rPr>
      <t xml:space="preserve"> </t>
    </r>
    <r>
      <rPr>
        <sz val="12"/>
        <rFont val="宋体"/>
        <charset val="134"/>
      </rPr>
      <t>增值税</t>
    </r>
  </si>
  <si>
    <r>
      <rPr>
        <sz val="11"/>
        <color theme="1"/>
        <rFont val="宋体"/>
        <charset val="134"/>
        <scheme val="minor"/>
      </rPr>
      <t xml:space="preserve"> </t>
    </r>
    <r>
      <rPr>
        <sz val="12"/>
        <rFont val="宋体"/>
        <charset val="134"/>
      </rPr>
      <t xml:space="preserve"> </t>
    </r>
    <r>
      <rPr>
        <sz val="12"/>
        <rFont val="宋体"/>
        <charset val="134"/>
      </rPr>
      <t>企业所得税</t>
    </r>
  </si>
  <si>
    <r>
      <rPr>
        <sz val="11"/>
        <color theme="1"/>
        <rFont val="宋体"/>
        <charset val="134"/>
        <scheme val="minor"/>
      </rPr>
      <t xml:space="preserve"> </t>
    </r>
    <r>
      <rPr>
        <sz val="12"/>
        <rFont val="宋体"/>
        <charset val="134"/>
      </rPr>
      <t xml:space="preserve"> </t>
    </r>
    <r>
      <rPr>
        <sz val="12"/>
        <rFont val="宋体"/>
        <charset val="134"/>
      </rPr>
      <t>个人所得税</t>
    </r>
  </si>
  <si>
    <r>
      <rPr>
        <sz val="11"/>
        <color theme="1"/>
        <rFont val="宋体"/>
        <charset val="134"/>
        <scheme val="minor"/>
      </rPr>
      <t xml:space="preserve"> </t>
    </r>
    <r>
      <rPr>
        <sz val="12"/>
        <rFont val="宋体"/>
        <charset val="134"/>
      </rPr>
      <t xml:space="preserve"> </t>
    </r>
    <r>
      <rPr>
        <sz val="12"/>
        <rFont val="宋体"/>
        <charset val="134"/>
      </rPr>
      <t>资源税</t>
    </r>
  </si>
  <si>
    <r>
      <rPr>
        <sz val="11"/>
        <color theme="1"/>
        <rFont val="宋体"/>
        <charset val="134"/>
        <scheme val="minor"/>
      </rPr>
      <t xml:space="preserve"> </t>
    </r>
    <r>
      <rPr>
        <sz val="12"/>
        <rFont val="宋体"/>
        <charset val="134"/>
      </rPr>
      <t xml:space="preserve"> </t>
    </r>
    <r>
      <rPr>
        <sz val="12"/>
        <rFont val="宋体"/>
        <charset val="134"/>
      </rPr>
      <t>城市维护建设税</t>
    </r>
  </si>
  <si>
    <r>
      <rPr>
        <sz val="11"/>
        <color theme="1"/>
        <rFont val="宋体"/>
        <charset val="134"/>
        <scheme val="minor"/>
      </rPr>
      <t xml:space="preserve"> </t>
    </r>
    <r>
      <rPr>
        <sz val="12"/>
        <rFont val="宋体"/>
        <charset val="134"/>
      </rPr>
      <t xml:space="preserve"> </t>
    </r>
    <r>
      <rPr>
        <sz val="12"/>
        <rFont val="宋体"/>
        <charset val="134"/>
      </rPr>
      <t>房产税</t>
    </r>
  </si>
  <si>
    <r>
      <rPr>
        <sz val="11"/>
        <color theme="1"/>
        <rFont val="宋体"/>
        <charset val="134"/>
        <scheme val="minor"/>
      </rPr>
      <t xml:space="preserve"> </t>
    </r>
    <r>
      <rPr>
        <sz val="12"/>
        <rFont val="宋体"/>
        <charset val="134"/>
      </rPr>
      <t xml:space="preserve"> </t>
    </r>
    <r>
      <rPr>
        <sz val="12"/>
        <rFont val="宋体"/>
        <charset val="134"/>
      </rPr>
      <t>印花税</t>
    </r>
  </si>
  <si>
    <r>
      <rPr>
        <sz val="11"/>
        <color theme="1"/>
        <rFont val="宋体"/>
        <charset val="134"/>
        <scheme val="minor"/>
      </rPr>
      <t xml:space="preserve"> </t>
    </r>
    <r>
      <rPr>
        <sz val="12"/>
        <rFont val="宋体"/>
        <charset val="134"/>
      </rPr>
      <t xml:space="preserve"> </t>
    </r>
    <r>
      <rPr>
        <sz val="12"/>
        <rFont val="宋体"/>
        <charset val="134"/>
      </rPr>
      <t>城镇土地使用税</t>
    </r>
  </si>
  <si>
    <r>
      <rPr>
        <sz val="11"/>
        <color theme="1"/>
        <rFont val="宋体"/>
        <charset val="134"/>
        <scheme val="minor"/>
      </rPr>
      <t xml:space="preserve"> </t>
    </r>
    <r>
      <rPr>
        <sz val="12"/>
        <rFont val="宋体"/>
        <charset val="134"/>
      </rPr>
      <t xml:space="preserve"> </t>
    </r>
    <r>
      <rPr>
        <sz val="12"/>
        <rFont val="宋体"/>
        <charset val="134"/>
      </rPr>
      <t>土地增值税</t>
    </r>
  </si>
  <si>
    <r>
      <rPr>
        <sz val="11"/>
        <color theme="1"/>
        <rFont val="宋体"/>
        <charset val="134"/>
        <scheme val="minor"/>
      </rPr>
      <t xml:space="preserve"> </t>
    </r>
    <r>
      <rPr>
        <sz val="12"/>
        <rFont val="宋体"/>
        <charset val="134"/>
      </rPr>
      <t xml:space="preserve"> </t>
    </r>
    <r>
      <rPr>
        <sz val="12"/>
        <rFont val="宋体"/>
        <charset val="134"/>
      </rPr>
      <t>车船税</t>
    </r>
  </si>
  <si>
    <t xml:space="preserve">  耕地占用税</t>
  </si>
  <si>
    <t xml:space="preserve">  环境保护税</t>
  </si>
  <si>
    <r>
      <rPr>
        <sz val="11"/>
        <color theme="1"/>
        <rFont val="宋体"/>
        <charset val="134"/>
        <scheme val="minor"/>
      </rPr>
      <t xml:space="preserve"> </t>
    </r>
    <r>
      <rPr>
        <sz val="12"/>
        <rFont val="宋体"/>
        <charset val="134"/>
      </rPr>
      <t xml:space="preserve"> </t>
    </r>
    <r>
      <rPr>
        <sz val="12"/>
        <rFont val="宋体"/>
        <charset val="134"/>
      </rPr>
      <t>契税</t>
    </r>
  </si>
  <si>
    <t>非税收入</t>
  </si>
  <si>
    <r>
      <rPr>
        <sz val="11"/>
        <color theme="1"/>
        <rFont val="宋体"/>
        <charset val="134"/>
        <scheme val="minor"/>
      </rPr>
      <t xml:space="preserve"> </t>
    </r>
    <r>
      <rPr>
        <sz val="12"/>
        <rFont val="宋体"/>
        <charset val="134"/>
      </rPr>
      <t xml:space="preserve"> </t>
    </r>
    <r>
      <rPr>
        <sz val="12"/>
        <rFont val="宋体"/>
        <charset val="134"/>
      </rPr>
      <t>专项收入</t>
    </r>
  </si>
  <si>
    <t xml:space="preserve"> 其中:排污费收入</t>
  </si>
  <si>
    <r>
      <rPr>
        <sz val="11"/>
        <color theme="1"/>
        <rFont val="宋体"/>
        <charset val="134"/>
        <scheme val="minor"/>
      </rPr>
      <t xml:space="preserve"> </t>
    </r>
    <r>
      <rPr>
        <sz val="12"/>
        <rFont val="宋体"/>
        <charset val="134"/>
      </rPr>
      <t xml:space="preserve">  </t>
    </r>
    <r>
      <rPr>
        <sz val="12"/>
        <rFont val="宋体"/>
        <charset val="134"/>
      </rPr>
      <t xml:space="preserve">   </t>
    </r>
    <r>
      <rPr>
        <sz val="12"/>
        <rFont val="宋体"/>
        <charset val="134"/>
      </rPr>
      <t>教育费附加收入</t>
    </r>
  </si>
  <si>
    <r>
      <rPr>
        <sz val="11"/>
        <color theme="1"/>
        <rFont val="宋体"/>
        <charset val="134"/>
        <scheme val="minor"/>
      </rPr>
      <t xml:space="preserve"> </t>
    </r>
    <r>
      <rPr>
        <sz val="12"/>
        <rFont val="宋体"/>
        <charset val="134"/>
      </rPr>
      <t xml:space="preserve"> </t>
    </r>
    <r>
      <rPr>
        <sz val="12"/>
        <rFont val="宋体"/>
        <charset val="134"/>
      </rPr>
      <t>行政性收费收入</t>
    </r>
  </si>
  <si>
    <r>
      <rPr>
        <sz val="11"/>
        <color theme="1"/>
        <rFont val="宋体"/>
        <charset val="134"/>
        <scheme val="minor"/>
      </rPr>
      <t xml:space="preserve"> </t>
    </r>
    <r>
      <rPr>
        <sz val="12"/>
        <rFont val="宋体"/>
        <charset val="134"/>
      </rPr>
      <t xml:space="preserve"> </t>
    </r>
    <r>
      <rPr>
        <sz val="12"/>
        <rFont val="宋体"/>
        <charset val="134"/>
      </rPr>
      <t>罚没收入</t>
    </r>
  </si>
  <si>
    <r>
      <rPr>
        <sz val="11"/>
        <color theme="1"/>
        <rFont val="宋体"/>
        <charset val="134"/>
        <scheme val="minor"/>
      </rPr>
      <t xml:space="preserve"> </t>
    </r>
    <r>
      <rPr>
        <sz val="12"/>
        <rFont val="宋体"/>
        <charset val="134"/>
      </rPr>
      <t xml:space="preserve"> </t>
    </r>
    <r>
      <rPr>
        <sz val="12"/>
        <rFont val="宋体"/>
        <charset val="134"/>
      </rPr>
      <t>国有资本经营收入</t>
    </r>
  </si>
  <si>
    <r>
      <rPr>
        <sz val="11"/>
        <color theme="1"/>
        <rFont val="宋体"/>
        <charset val="134"/>
        <scheme val="minor"/>
      </rPr>
      <t xml:space="preserve"> </t>
    </r>
    <r>
      <rPr>
        <sz val="12"/>
        <rFont val="宋体"/>
        <charset val="134"/>
      </rPr>
      <t xml:space="preserve"> </t>
    </r>
    <r>
      <rPr>
        <sz val="12"/>
        <rFont val="宋体"/>
        <charset val="134"/>
      </rPr>
      <t>国有资源有偿使用收入</t>
    </r>
  </si>
  <si>
    <r>
      <rPr>
        <sz val="11"/>
        <color theme="1"/>
        <rFont val="宋体"/>
        <charset val="134"/>
        <scheme val="minor"/>
      </rPr>
      <t xml:space="preserve"> </t>
    </r>
    <r>
      <rPr>
        <sz val="12"/>
        <rFont val="宋体"/>
        <charset val="134"/>
      </rPr>
      <t xml:space="preserve"> </t>
    </r>
    <r>
      <rPr>
        <sz val="12"/>
        <rFont val="宋体"/>
        <charset val="134"/>
        <scheme val="minor"/>
      </rPr>
      <t>政府住房基金收入</t>
    </r>
  </si>
  <si>
    <t>2022年示范区一般公共预算财力测算表</t>
  </si>
  <si>
    <t>示范区</t>
  </si>
  <si>
    <t>合   计</t>
  </si>
  <si>
    <t>（一）一般公共预算预计收入</t>
  </si>
  <si>
    <t xml:space="preserve">   1、税务部门</t>
  </si>
  <si>
    <t xml:space="preserve">   2、地税部门</t>
  </si>
  <si>
    <r>
      <rPr>
        <sz val="11"/>
        <color theme="1"/>
        <rFont val="宋体"/>
        <charset val="134"/>
        <scheme val="minor"/>
      </rPr>
      <t xml:space="preserve">   </t>
    </r>
    <r>
      <rPr>
        <sz val="11"/>
        <color theme="1"/>
        <rFont val="宋体"/>
        <charset val="134"/>
        <scheme val="minor"/>
      </rPr>
      <t>2</t>
    </r>
    <r>
      <rPr>
        <sz val="11"/>
        <color theme="1"/>
        <rFont val="宋体"/>
        <charset val="134"/>
        <scheme val="minor"/>
      </rPr>
      <t>、财政部门</t>
    </r>
  </si>
  <si>
    <t>（三）上年结转收入</t>
  </si>
  <si>
    <t>（四）调入资金</t>
  </si>
  <si>
    <t>（五）动用预算稳定调节基金</t>
  </si>
  <si>
    <t>（六）上解上级支出（-）</t>
  </si>
  <si>
    <t>（七）补助下级支出（-）</t>
  </si>
  <si>
    <t xml:space="preserve">    （2）专项转移支付支出</t>
  </si>
  <si>
    <t>（八）债务还本支出</t>
  </si>
  <si>
    <t>2015年示范区一般公共预算支出(草案）</t>
  </si>
  <si>
    <t>科目编码</t>
  </si>
  <si>
    <t>科目名称</t>
  </si>
  <si>
    <t>系统支出总</t>
  </si>
  <si>
    <t>2015年预算</t>
  </si>
  <si>
    <t>基本支出</t>
  </si>
  <si>
    <t>项目支出</t>
  </si>
  <si>
    <t>系统项目</t>
  </si>
  <si>
    <t>2014年预算</t>
  </si>
  <si>
    <t>增减情况（%）</t>
  </si>
  <si>
    <t>筛选</t>
  </si>
  <si>
    <t>一般公共预算支出合计</t>
  </si>
  <si>
    <t xml:space="preserve">  一般公共服务支出</t>
  </si>
  <si>
    <t xml:space="preserve">    人大事务</t>
  </si>
  <si>
    <t xml:space="preserve">      人大会议</t>
  </si>
  <si>
    <t xml:space="preserve">      其他人大事务支出</t>
  </si>
  <si>
    <t xml:space="preserve">    政府办公厅(室)及相关机构事务</t>
  </si>
  <si>
    <t xml:space="preserve">      信访事务</t>
  </si>
  <si>
    <t xml:space="preserve">    税收事务</t>
  </si>
  <si>
    <t xml:space="preserve">      其他税收事务支出</t>
  </si>
  <si>
    <t xml:space="preserve">    商贸事务</t>
  </si>
  <si>
    <t xml:space="preserve">      招商引资</t>
  </si>
  <si>
    <t xml:space="preserve">  公共安全支出</t>
  </si>
  <si>
    <t xml:space="preserve">    公安</t>
  </si>
  <si>
    <t xml:space="preserve">      治安管理</t>
  </si>
  <si>
    <t xml:space="preserve">  教育支出</t>
  </si>
  <si>
    <t xml:space="preserve">    教育管理事务</t>
  </si>
  <si>
    <t xml:space="preserve">      其他教育管理事务支出</t>
  </si>
  <si>
    <t xml:space="preserve">    普通教育</t>
  </si>
  <si>
    <t xml:space="preserve">      小学教育</t>
  </si>
  <si>
    <t xml:space="preserve">      初中教育</t>
  </si>
  <si>
    <t xml:space="preserve">      其他普通教育支出</t>
  </si>
  <si>
    <t xml:space="preserve">    进修及培训</t>
  </si>
  <si>
    <t xml:space="preserve">      培训支出</t>
  </si>
  <si>
    <t xml:space="preserve">    其他教育支出（款）</t>
  </si>
  <si>
    <t xml:space="preserve">      其他教育支出(项)</t>
  </si>
  <si>
    <t xml:space="preserve">  科学技术支出</t>
  </si>
  <si>
    <t xml:space="preserve">    其他科学技术支出</t>
  </si>
  <si>
    <t xml:space="preserve">      其他科学技术支出</t>
  </si>
  <si>
    <t xml:space="preserve">  文化体育与传媒支出</t>
  </si>
  <si>
    <t xml:space="preserve">    文化</t>
  </si>
  <si>
    <t xml:space="preserve">      其他文化支出</t>
  </si>
  <si>
    <t xml:space="preserve">  社会保障和就业支出</t>
  </si>
  <si>
    <t xml:space="preserve">    民政管理事务</t>
  </si>
  <si>
    <t xml:space="preserve">      其他民政管理事务支出</t>
  </si>
  <si>
    <t xml:space="preserve">    财政对社会保险基金的补助</t>
  </si>
  <si>
    <t xml:space="preserve">      财政对城乡居民社会养老保险基金的补助</t>
  </si>
  <si>
    <t xml:space="preserve">      财政对其他社会保险基金的补助</t>
  </si>
  <si>
    <t xml:space="preserve">    行政事业单位离退休</t>
  </si>
  <si>
    <t xml:space="preserve">      其他行政事业单位离退休支出</t>
  </si>
  <si>
    <t xml:space="preserve">    抚恤</t>
  </si>
  <si>
    <t xml:space="preserve">      义务兵优待</t>
  </si>
  <si>
    <t xml:space="preserve">      农村籍退役士兵老年生活补助</t>
  </si>
  <si>
    <t xml:space="preserve">      其他优抚支出</t>
  </si>
  <si>
    <t xml:space="preserve">    退役安置</t>
  </si>
  <si>
    <t xml:space="preserve">      退伍士兵安置</t>
  </si>
  <si>
    <t xml:space="preserve">    社会福利</t>
  </si>
  <si>
    <t xml:space="preserve">      儿童福利</t>
  </si>
  <si>
    <t xml:space="preserve">      老年福利</t>
  </si>
  <si>
    <t xml:space="preserve">      殡葬</t>
  </si>
  <si>
    <t xml:space="preserve">    残疾人事业</t>
  </si>
  <si>
    <t xml:space="preserve">      其他残疾人事业支出</t>
  </si>
  <si>
    <t xml:space="preserve">    城市居民最低生活保障</t>
  </si>
  <si>
    <t xml:space="preserve">      城市居民最低生活保障金支出</t>
  </si>
  <si>
    <t xml:space="preserve">    特困人员供养</t>
  </si>
  <si>
    <t xml:space="preserve">      农村五保供养支出</t>
  </si>
  <si>
    <t xml:space="preserve">    农村最低生活保障</t>
  </si>
  <si>
    <t xml:space="preserve">      农村最低生活保障金支出</t>
  </si>
  <si>
    <t xml:space="preserve">    临时救助</t>
  </si>
  <si>
    <t xml:space="preserve">      临时救助支出</t>
  </si>
  <si>
    <t xml:space="preserve">    其他社会保障和就业支出(款)</t>
  </si>
  <si>
    <t xml:space="preserve">      其他社会保障和就业支出（项）</t>
  </si>
  <si>
    <t xml:space="preserve">  医疗卫生与计划生育支出</t>
  </si>
  <si>
    <t xml:space="preserve">    基层医疗卫生机构</t>
  </si>
  <si>
    <t xml:space="preserve">      其他基层医疗卫生机构支出</t>
  </si>
  <si>
    <t xml:space="preserve">    公共卫生</t>
  </si>
  <si>
    <t xml:space="preserve">      基本公共卫生服务</t>
  </si>
  <si>
    <t xml:space="preserve">      其他公共卫生支出</t>
  </si>
  <si>
    <t xml:space="preserve">    医疗保障</t>
  </si>
  <si>
    <t xml:space="preserve">      行政单位医疗</t>
  </si>
  <si>
    <t xml:space="preserve">      事业单位医疗</t>
  </si>
  <si>
    <t xml:space="preserve">      优抚对象医疗补助</t>
  </si>
  <si>
    <t xml:space="preserve">      新型农村合作医疗</t>
  </si>
  <si>
    <t xml:space="preserve">      城镇居民基本医疗保险</t>
  </si>
  <si>
    <t xml:space="preserve">      城乡医疗救助</t>
  </si>
  <si>
    <t xml:space="preserve">    人口与计划生育事务</t>
  </si>
  <si>
    <t xml:space="preserve">      计划生育服务</t>
  </si>
  <si>
    <t xml:space="preserve">      其他人口与计划生育事务支出</t>
  </si>
  <si>
    <t xml:space="preserve">  节能环保支出</t>
  </si>
  <si>
    <t xml:space="preserve">    污染防治</t>
  </si>
  <si>
    <t xml:space="preserve">      水体</t>
  </si>
  <si>
    <t xml:space="preserve">    自然生态保护</t>
  </si>
  <si>
    <t xml:space="preserve">      生态保护</t>
  </si>
  <si>
    <t xml:space="preserve">  城乡社区支出</t>
  </si>
  <si>
    <t xml:space="preserve">    城乡社区管理事务</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</si>
  <si>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</si>
  <si>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</si>
  <si>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</si>
  <si>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</si>
  <si>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</si>
  <si>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</si>
  <si>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其他城乡社区事务支出（款）</t>
  </si>
  <si>
    <t xml:space="preserve">      其他城乡社区事务支出（项）</t>
  </si>
  <si>
    <t xml:space="preserve">  农林水支出</t>
  </si>
  <si>
    <t xml:space="preserve">    农业</t>
  </si>
  <si>
    <t xml:space="preserve">      病虫害控制</t>
  </si>
  <si>
    <t xml:space="preserve">      农业生产资料与技术补贴</t>
  </si>
  <si>
    <t xml:space="preserve">      农村公益事业</t>
  </si>
  <si>
    <t xml:space="preserve">      农村道路建设</t>
  </si>
  <si>
    <t xml:space="preserve">      对高校毕业生到基层任职补助</t>
  </si>
  <si>
    <t xml:space="preserve">    林业</t>
  </si>
  <si>
    <t xml:space="preserve">      森林培育</t>
  </si>
  <si>
    <t xml:space="preserve">      森林资源监测</t>
  </si>
  <si>
    <t xml:space="preserve">      其他林业支出</t>
  </si>
  <si>
    <t xml:space="preserve">    水利</t>
  </si>
  <si>
    <t xml:space="preserve">      防汛</t>
  </si>
  <si>
    <t xml:space="preserve">      农田水利</t>
  </si>
  <si>
    <t xml:space="preserve">    扶贫</t>
  </si>
  <si>
    <t xml:space="preserve">      一般行政管理事务</t>
  </si>
  <si>
    <t xml:space="preserve">      其他扶贫支出</t>
  </si>
  <si>
    <t xml:space="preserve">    农村综合改革</t>
  </si>
  <si>
    <t xml:space="preserve">      对村级一事一议补助</t>
  </si>
  <si>
    <t xml:space="preserve">      对村民委员会和村党支部的补助</t>
  </si>
  <si>
    <t xml:space="preserve">  交通运输支出</t>
  </si>
  <si>
    <t xml:space="preserve">    公路水路运输</t>
  </si>
  <si>
    <t xml:space="preserve">      公路养护</t>
  </si>
  <si>
    <t xml:space="preserve">  国土海洋气象等支出</t>
  </si>
  <si>
    <t xml:space="preserve">    国土资源事务</t>
  </si>
  <si>
    <t xml:space="preserve">      其他国土资源事务支出</t>
  </si>
  <si>
    <t xml:space="preserve">  住房保障支出</t>
  </si>
  <si>
    <t xml:space="preserve">    住房改革支出</t>
  </si>
  <si>
    <t xml:space="preserve">      住房公积金</t>
  </si>
  <si>
    <t xml:space="preserve">  预备费</t>
  </si>
  <si>
    <t xml:space="preserve">  债务付息支出</t>
  </si>
  <si>
    <t xml:space="preserve">    地方政府债券付息</t>
  </si>
  <si>
    <t xml:space="preserve">  其他支出(类)</t>
  </si>
  <si>
    <t xml:space="preserve">    其他支出(款)</t>
  </si>
  <si>
    <t xml:space="preserve">      其他支出(项)</t>
  </si>
  <si>
    <t xml:space="preserve">     年初预留</t>
  </si>
  <si>
    <t xml:space="preserve">2022年税收返还分地区预算表 </t>
  </si>
  <si>
    <t>区划</t>
  </si>
  <si>
    <t>税收返还</t>
  </si>
  <si>
    <t xml:space="preserve">2022年税收返还和转移支付预算表 </t>
  </si>
  <si>
    <t>一般转移支付</t>
  </si>
  <si>
    <t>专项转移支付</t>
  </si>
  <si>
    <t xml:space="preserve">2022年一般公共预算专项转移支付分地区、分项目预算表 </t>
  </si>
  <si>
    <t>项   目</t>
  </si>
  <si>
    <t>市文号</t>
  </si>
  <si>
    <t>金  额</t>
  </si>
  <si>
    <t>科目代码</t>
  </si>
  <si>
    <t>2021年示范区一般公共预算支出明细表</t>
  </si>
  <si>
    <t>2020年预算</t>
  </si>
  <si>
    <t>2021年预算</t>
  </si>
  <si>
    <t>增长（%）</t>
  </si>
  <si>
    <t>合 计</t>
  </si>
  <si>
    <t xml:space="preserve">    发展与改革事务</t>
  </si>
  <si>
    <t xml:space="preserve">      经济体制改革研究</t>
  </si>
  <si>
    <t xml:space="preserve">      物价管理</t>
  </si>
  <si>
    <t xml:space="preserve">      其他发展与改革事务支出</t>
  </si>
  <si>
    <t xml:space="preserve">    纪检监察事务</t>
  </si>
  <si>
    <t xml:space="preserve">      其他纪检监察事务支出</t>
  </si>
  <si>
    <t xml:space="preserve">      学前教育</t>
  </si>
  <si>
    <t xml:space="preserve">    教育费附加安排的支出</t>
  </si>
  <si>
    <t xml:space="preserve">      农村中小学校舍建设</t>
  </si>
  <si>
    <t xml:space="preserve">    技术研究与开发</t>
  </si>
  <si>
    <t xml:space="preserve">      其他技术研究与开发支出</t>
  </si>
  <si>
    <t xml:space="preserve">      群众文化</t>
  </si>
  <si>
    <t xml:space="preserve">    其他文化体育与传媒支出</t>
  </si>
  <si>
    <t xml:space="preserve">      爱他文化体育与传媒支出</t>
  </si>
  <si>
    <t xml:space="preserve">    人力资源和社会保障管理事务</t>
  </si>
  <si>
    <t xml:space="preserve">      社会保险经办机构</t>
  </si>
  <si>
    <t xml:space="preserve">      其他人力资源和社会保障管理事务支出</t>
  </si>
  <si>
    <t xml:space="preserve">      老龄事务</t>
  </si>
  <si>
    <t xml:space="preserve">      行政区划和地名管理</t>
  </si>
  <si>
    <t xml:space="preserve">      行政单位离退休</t>
  </si>
  <si>
    <r>
      <rPr>
        <sz val="10"/>
        <rFont val="宋体"/>
        <charset val="134"/>
      </rPr>
      <t xml:space="preserve"> </t>
    </r>
    <r>
      <rPr>
        <sz val="10"/>
        <rFont val="宋体"/>
        <charset val="134"/>
      </rPr>
      <t xml:space="preserve">     </t>
    </r>
    <r>
      <rPr>
        <sz val="10"/>
        <rFont val="宋体"/>
        <charset val="134"/>
      </rPr>
      <t>事业单位离退休</t>
    </r>
  </si>
  <si>
    <t xml:space="preserve">      机关事业单位基本养老保险支出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</si>
  <si>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</si>
  <si>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</si>
  <si>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</si>
  <si>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</si>
  <si>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公益性岗位补贴</t>
  </si>
  <si>
    <t xml:space="preserve">      死亡抚恤</t>
  </si>
  <si>
    <t xml:space="preserve">      在乡复员、退伍军人生活补助</t>
  </si>
  <si>
    <t xml:space="preserve">      残疾人生活和护理补贴</t>
  </si>
  <si>
    <t xml:space="preserve">    最低生活保障</t>
  </si>
  <si>
    <t xml:space="preserve">    其他生活救助</t>
  </si>
  <si>
    <t xml:space="preserve">      其他农村生活救助</t>
  </si>
  <si>
    <t xml:space="preserve">    财政对基本养老保险基金的补助</t>
  </si>
  <si>
    <t xml:space="preserve">      财政对城乡居民基本养老保险基金的补助</t>
  </si>
  <si>
    <t xml:space="preserve">    医疗卫生管理事务</t>
  </si>
  <si>
    <t xml:space="preserve">      其他医疗卫生管理事务支出</t>
  </si>
  <si>
    <t xml:space="preserve">      乡镇卫生院</t>
  </si>
  <si>
    <t xml:space="preserve">      重大公共卫生专项</t>
  </si>
  <si>
    <t xml:space="preserve">      公务员医疗补助</t>
  </si>
  <si>
    <t xml:space="preserve">      其他行政事业单位医疗支出</t>
  </si>
  <si>
    <t xml:space="preserve">   医疗救助</t>
  </si>
  <si>
    <t xml:space="preserve">      计划生育机构</t>
  </si>
  <si>
    <t xml:space="preserve">    财政对基本医疗保险基金的补助</t>
  </si>
  <si>
    <t xml:space="preserve">      财政对城乡居民基本医疗保险基金的补助</t>
  </si>
  <si>
    <t xml:space="preserve">      财政对城镇居民基本医疗保险基金的补助</t>
  </si>
  <si>
    <r>
      <rPr>
        <b/>
        <sz val="10"/>
        <color indexed="8"/>
        <rFont val="宋体"/>
        <charset val="134"/>
      </rPr>
      <t xml:space="preserve"> </t>
    </r>
    <r>
      <rPr>
        <b/>
        <sz val="10"/>
        <color indexed="8"/>
        <rFont val="宋体"/>
        <charset val="134"/>
      </rPr>
      <t xml:space="preserve">   </t>
    </r>
    <r>
      <rPr>
        <b/>
        <sz val="10"/>
        <color indexed="8"/>
        <rFont val="宋体"/>
        <charset val="134"/>
      </rPr>
      <t>优抚对象医疗</t>
    </r>
  </si>
  <si>
    <r>
      <rPr>
        <sz val="10"/>
        <color indexed="8"/>
        <rFont val="宋体"/>
        <charset val="134"/>
      </rPr>
      <t xml:space="preserve"> </t>
    </r>
    <r>
      <rPr>
        <sz val="10"/>
        <color indexed="8"/>
        <rFont val="宋体"/>
        <charset val="134"/>
      </rPr>
      <t xml:space="preserve">     </t>
    </r>
    <r>
      <rPr>
        <sz val="10"/>
        <color indexed="8"/>
        <rFont val="宋体"/>
        <charset val="134"/>
      </rPr>
      <t>优抚对象医疗补助</t>
    </r>
  </si>
  <si>
    <t xml:space="preserve">      大气</t>
  </si>
  <si>
    <t xml:space="preserve">      行政运行</t>
  </si>
  <si>
    <t xml:space="preserve">      城管执法</t>
  </si>
  <si>
    <t xml:space="preserve">    城乡社区规划与管理</t>
  </si>
  <si>
    <t xml:space="preserve">      城乡社区规划与管理</t>
  </si>
  <si>
    <t xml:space="preserve">    国有土地使用权出让收入</t>
  </si>
  <si>
    <t xml:space="preserve">      土地开发支出</t>
  </si>
  <si>
    <t xml:space="preserve">      农业行业业务管理</t>
  </si>
  <si>
    <t xml:space="preserve">      灾害救助</t>
  </si>
  <si>
    <t xml:space="preserve">      农业生产支持补贴</t>
  </si>
  <si>
    <t xml:space="preserve">      水利工程运行与维护</t>
  </si>
  <si>
    <t xml:space="preserve">      农村人畜饮水</t>
  </si>
  <si>
    <t xml:space="preserve">      农村基础设施建设</t>
  </si>
  <si>
    <t xml:space="preserve">    普惠金融发展支出</t>
  </si>
  <si>
    <t xml:space="preserve">      农业保险保费补贴</t>
  </si>
  <si>
    <r>
      <rPr>
        <sz val="10"/>
        <color indexed="8"/>
        <rFont val="宋体"/>
        <charset val="134"/>
      </rPr>
      <t xml:space="preserve"> </t>
    </r>
    <r>
      <rPr>
        <sz val="10"/>
        <color indexed="8"/>
        <rFont val="宋体"/>
        <charset val="134"/>
      </rPr>
      <t xml:space="preserve">     </t>
    </r>
    <r>
      <rPr>
        <sz val="10"/>
        <color indexed="8"/>
        <rFont val="宋体"/>
        <charset val="134"/>
      </rPr>
      <t>公路建设</t>
    </r>
  </si>
  <si>
    <t xml:space="preserve">  资源勘探信息等支出</t>
  </si>
  <si>
    <t xml:space="preserve">    安全生产监管</t>
  </si>
  <si>
    <t xml:space="preserve">      其他安全生产监管支出</t>
  </si>
  <si>
    <t xml:space="preserve">    支持中小企业发展和管理</t>
  </si>
  <si>
    <t xml:space="preserve">      中小企业发展专项</t>
  </si>
  <si>
    <t xml:space="preserve">      其他支持中小企业发展和管理支持</t>
  </si>
  <si>
    <t xml:space="preserve">    保障性安居工程支出</t>
  </si>
  <si>
    <t xml:space="preserve">      棚户区改造</t>
  </si>
  <si>
    <t xml:space="preserve">      公共租赁住房</t>
  </si>
  <si>
    <t xml:space="preserve">      保障性住房租金补贴</t>
  </si>
  <si>
    <t xml:space="preserve">      其他保障性安居工程支出</t>
  </si>
  <si>
    <t xml:space="preserve">  债务还本支出</t>
  </si>
  <si>
    <t xml:space="preserve">    地方政府一般债务还本支出</t>
  </si>
  <si>
    <t xml:space="preserve">      地方政府一般债券还本支出</t>
  </si>
  <si>
    <t xml:space="preserve">    地方政府一般债务付息支出</t>
  </si>
  <si>
    <t xml:space="preserve">      地方政府一般债券付息支出</t>
  </si>
  <si>
    <t xml:space="preserve"> </t>
  </si>
  <si>
    <t>2022年示范区本级一般公共预算支出明细表</t>
  </si>
  <si>
    <r>
      <rPr>
        <sz val="10"/>
        <rFont val="宋体"/>
        <charset val="134"/>
      </rPr>
      <t xml:space="preserve">       </t>
    </r>
    <r>
      <rPr>
        <i/>
        <sz val="10"/>
        <rFont val="宋体"/>
        <charset val="134"/>
      </rPr>
      <t>对机关事业单位基本养老保险基金的补助</t>
    </r>
  </si>
  <si>
    <t xml:space="preserve">  卫生健康支出</t>
  </si>
  <si>
    <t>2021年示范区本级一般公共预算基本支出表</t>
  </si>
  <si>
    <t>2022年示范区一般公共预算基本支出政府经济分类表</t>
  </si>
  <si>
    <t>金额</t>
  </si>
  <si>
    <t>501</t>
  </si>
  <si>
    <t>机关工资福利支出</t>
  </si>
  <si>
    <t>50102</t>
  </si>
  <si>
    <t>社会保障缴费</t>
  </si>
  <si>
    <t>50101</t>
  </si>
  <si>
    <t>工资奖金津补贴</t>
  </si>
  <si>
    <t>50103</t>
  </si>
  <si>
    <t>住房公积金</t>
  </si>
  <si>
    <t>505</t>
  </si>
  <si>
    <t>对事业单位经常性补助</t>
  </si>
  <si>
    <t>50501</t>
  </si>
  <si>
    <t>工资福利支出</t>
  </si>
  <si>
    <t>50502</t>
  </si>
  <si>
    <t>商品和服务支出</t>
  </si>
  <si>
    <t>509</t>
  </si>
  <si>
    <t>对个人和家庭的补助</t>
  </si>
  <si>
    <t>50905</t>
  </si>
  <si>
    <t>离退休费</t>
  </si>
  <si>
    <t>50901</t>
  </si>
  <si>
    <t>社会福利和救助</t>
  </si>
  <si>
    <t>502</t>
  </si>
  <si>
    <t>机关商品和服务支出</t>
  </si>
  <si>
    <t>50201</t>
  </si>
  <si>
    <t>办公经费</t>
  </si>
  <si>
    <t>50209</t>
  </si>
  <si>
    <t>维修（护）费</t>
  </si>
  <si>
    <t>50203</t>
  </si>
  <si>
    <t>培训费</t>
  </si>
  <si>
    <t>50299</t>
  </si>
  <si>
    <t>其他商品和服务支出</t>
  </si>
  <si>
    <t>50202</t>
  </si>
  <si>
    <t>会议费</t>
  </si>
  <si>
    <t>50206</t>
  </si>
  <si>
    <t>公务接待费</t>
  </si>
  <si>
    <t>50208</t>
  </si>
  <si>
    <t>公务用车运行维护费</t>
  </si>
  <si>
    <t>50205</t>
  </si>
  <si>
    <t>委托业务费</t>
  </si>
  <si>
    <t>50204</t>
  </si>
  <si>
    <t>专用材料购置费</t>
  </si>
  <si>
    <t>503</t>
  </si>
  <si>
    <t>机关资本性支出（一）</t>
  </si>
  <si>
    <t>50306</t>
  </si>
  <si>
    <t>设备购置</t>
  </si>
  <si>
    <t>50303</t>
  </si>
  <si>
    <t>公务用车购置</t>
  </si>
  <si>
    <t>50302</t>
  </si>
  <si>
    <t>基础设施建设</t>
  </si>
  <si>
    <t>50305</t>
  </si>
  <si>
    <t>土地征迁补偿和安置支出</t>
  </si>
  <si>
    <t>2022年示范区上级提前告知专项转移支付明细表</t>
  </si>
  <si>
    <t xml:space="preserve">              </t>
  </si>
  <si>
    <t xml:space="preserve"> 单位：万元</t>
  </si>
  <si>
    <t>2022年示范区“三公”经费预算财政拨款情况统计表</t>
  </si>
  <si>
    <t>项目</t>
  </si>
  <si>
    <t>本年预算数</t>
  </si>
  <si>
    <t>上年预算</t>
  </si>
  <si>
    <t>1、因公出国（境）费用</t>
  </si>
  <si>
    <t>2、公务接待费</t>
  </si>
  <si>
    <t>3、公务用车费</t>
  </si>
  <si>
    <t>其中：（1）公务用车运行维护费</t>
  </si>
  <si>
    <r>
      <rPr>
        <sz val="11"/>
        <rFont val="宋体"/>
        <charset val="134"/>
        <scheme val="minor"/>
      </rPr>
      <t xml:space="preserve"> </t>
    </r>
    <r>
      <rPr>
        <sz val="12"/>
        <rFont val="宋体"/>
        <charset val="134"/>
      </rPr>
      <t xml:space="preserve">     （2）公务用车购置</t>
    </r>
  </si>
  <si>
    <t>2022年示范区政府性基金收支预算表</t>
  </si>
  <si>
    <t>单位:万元</t>
  </si>
  <si>
    <t>收入项目</t>
  </si>
  <si>
    <t>2021年预算可支配数</t>
  </si>
  <si>
    <t>2022年预算可支配数</t>
  </si>
  <si>
    <t>支出项目</t>
  </si>
  <si>
    <t>2022年 支出总计</t>
  </si>
  <si>
    <t>2022年当年支出</t>
  </si>
  <si>
    <t>结转下年</t>
  </si>
  <si>
    <t>小计</t>
  </si>
  <si>
    <t>当年预算收入</t>
  </si>
  <si>
    <t>调入资金</t>
  </si>
  <si>
    <t>上级补助</t>
  </si>
  <si>
    <t>上年结转</t>
  </si>
  <si>
    <t>当年支出小计</t>
  </si>
  <si>
    <t>上年结转安排支出</t>
  </si>
  <si>
    <t>调出资金</t>
  </si>
  <si>
    <t>上缴上级支出</t>
  </si>
  <si>
    <t>债务还本支出</t>
  </si>
  <si>
    <t>收入合计</t>
  </si>
  <si>
    <t>支出合计</t>
  </si>
  <si>
    <t>社会保障和就业</t>
  </si>
  <si>
    <t xml:space="preserve">    大中型水库移民后期</t>
  </si>
  <si>
    <t>其他支出</t>
  </si>
  <si>
    <t xml:space="preserve">    彩票公益金</t>
  </si>
  <si>
    <t>城乡社区事务</t>
  </si>
  <si>
    <t xml:space="preserve">  土地有偿使用收入</t>
  </si>
  <si>
    <t xml:space="preserve">    国有土地使用权出让金支出</t>
  </si>
  <si>
    <t xml:space="preserve">  国有土地收益基金收入</t>
  </si>
  <si>
    <t xml:space="preserve">    国有土地收益基金支出</t>
  </si>
  <si>
    <t xml:space="preserve">  农业土地开发资金收入</t>
  </si>
  <si>
    <t xml:space="preserve">    农业土地开发资金支出</t>
  </si>
  <si>
    <t xml:space="preserve">  城市基础设施配套费</t>
  </si>
  <si>
    <t xml:space="preserve">  城市基础设施配套费支出</t>
  </si>
  <si>
    <t>交通运输支出</t>
  </si>
  <si>
    <t xml:space="preserve">   民航发展基金支出</t>
  </si>
  <si>
    <t>债务转贷收入</t>
  </si>
  <si>
    <t>2022年示范区政府性基金收入预算表</t>
  </si>
  <si>
    <r>
      <rPr>
        <b/>
        <sz val="11"/>
        <rFont val="宋体"/>
        <charset val="134"/>
      </rPr>
      <t>项</t>
    </r>
    <r>
      <rPr>
        <b/>
        <sz val="12"/>
        <rFont val="宋体"/>
        <charset val="134"/>
      </rPr>
      <t>目</t>
    </r>
  </si>
  <si>
    <t>预算数</t>
  </si>
  <si>
    <t>政府性基金预算收入</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</si>
  <si>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</si>
  <si>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</si>
  <si>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</si>
  <si>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</si>
  <si>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</si>
  <si>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</si>
  <si>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</si>
  <si>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</si>
  <si>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</si>
  <si>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</si>
  <si>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</si>
  <si>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</si>
  <si>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</si>
  <si>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</si>
  <si>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</si>
  <si>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</si>
  <si>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</si>
  <si>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</si>
  <si>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</si>
  <si>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</si>
  <si>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</si>
  <si>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</si>
  <si>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</si>
  <si>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</si>
  <si>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</si>
  <si>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</si>
  <si>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</si>
  <si>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</si>
  <si>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</si>
  <si>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2022年示范区政府性基金支出预算表</t>
  </si>
  <si>
    <t>政府性基金预算支出</t>
  </si>
  <si>
    <t>207</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</si>
  <si>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</si>
  <si>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</si>
  <si>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</si>
  <si>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</si>
  <si>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</si>
  <si>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</si>
  <si>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</si>
  <si>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</si>
  <si>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</si>
  <si>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</si>
  <si>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</si>
  <si>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</si>
  <si>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</si>
  <si>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</si>
  <si>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</si>
  <si>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</si>
  <si>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</si>
  <si>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</si>
  <si>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</si>
  <si>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</si>
  <si>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</si>
  <si>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</si>
  <si>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</si>
  <si>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</si>
  <si>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</si>
  <si>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</si>
  <si>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</si>
  <si>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</si>
  <si>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</si>
  <si>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</si>
  <si>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</si>
  <si>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</si>
  <si>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</si>
  <si>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</si>
  <si>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</si>
  <si>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</si>
  <si>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</si>
  <si>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</si>
  <si>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</si>
  <si>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</si>
  <si>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</si>
  <si>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</si>
  <si>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</si>
  <si>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</si>
  <si>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</si>
  <si>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</si>
  <si>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</si>
  <si>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</si>
  <si>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</si>
  <si>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</si>
  <si>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</si>
  <si>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</si>
  <si>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t>
  </si>
  <si>
    <t>三、节能环保支出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</si>
  <si>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</si>
  <si>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</si>
  <si>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</si>
  <si>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</si>
  <si>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</si>
  <si>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</si>
  <si>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</si>
  <si>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</si>
  <si>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</si>
  <si>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</si>
  <si>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</si>
  <si>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</si>
  <si>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</si>
  <si>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</si>
  <si>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</si>
  <si>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</si>
  <si>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</si>
  <si>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</si>
  <si>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</si>
  <si>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</si>
  <si>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</si>
  <si>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四、城乡社区支出</t>
  </si>
  <si>
    <t>21208</t>
  </si>
  <si>
    <t xml:space="preserve">    国有土地使用权出让收入安排的支出</t>
  </si>
  <si>
    <t>2120801</t>
  </si>
  <si>
    <t xml:space="preserve">      征地和拆迁补偿支出</t>
  </si>
  <si>
    <t>2120802</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</si>
  <si>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</si>
  <si>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</si>
  <si>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</si>
  <si>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</si>
  <si>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</si>
  <si>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</si>
  <si>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</si>
  <si>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</si>
  <si>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</si>
  <si>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</si>
  <si>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</si>
  <si>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</si>
  <si>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</si>
  <si>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</si>
  <si>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</si>
  <si>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</si>
  <si>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</si>
  <si>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</si>
  <si>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</si>
  <si>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</si>
  <si>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</si>
  <si>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</si>
  <si>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</si>
  <si>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</si>
  <si>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</si>
  <si>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</si>
  <si>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</si>
  <si>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</si>
  <si>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</si>
  <si>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</si>
  <si>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</si>
  <si>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</si>
  <si>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</si>
  <si>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</si>
  <si>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</si>
  <si>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</si>
  <si>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</si>
  <si>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</si>
  <si>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</si>
  <si>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</si>
  <si>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</si>
  <si>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</si>
  <si>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</si>
  <si>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</si>
  <si>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</si>
  <si>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</si>
  <si>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</si>
  <si>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</si>
  <si>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</si>
  <si>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</si>
  <si>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</si>
  <si>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</si>
  <si>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</si>
  <si>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</si>
  <si>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</si>
  <si>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</si>
  <si>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</si>
  <si>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</si>
  <si>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</si>
  <si>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</si>
  <si>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</si>
  <si>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</si>
  <si>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</si>
  <si>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</si>
  <si>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</si>
  <si>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</si>
  <si>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</si>
  <si>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</si>
  <si>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</si>
  <si>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</si>
  <si>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</si>
  <si>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</si>
  <si>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</si>
  <si>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</si>
  <si>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</si>
  <si>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</si>
  <si>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</si>
  <si>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</si>
  <si>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</si>
  <si>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</si>
  <si>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</si>
  <si>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</si>
  <si>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</si>
  <si>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</si>
  <si>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</si>
  <si>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</si>
  <si>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</si>
  <si>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</si>
  <si>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</si>
  <si>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</si>
  <si>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</si>
  <si>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</si>
  <si>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</si>
  <si>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</si>
  <si>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</si>
  <si>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</si>
  <si>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</si>
  <si>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</si>
  <si>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</si>
  <si>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</si>
  <si>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</si>
  <si>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</si>
  <si>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</si>
  <si>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</si>
  <si>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</si>
  <si>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</si>
  <si>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</si>
  <si>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</si>
  <si>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</si>
  <si>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</si>
  <si>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</si>
  <si>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</si>
  <si>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214</t>
  </si>
  <si>
    <t>六、交通运输支出</t>
  </si>
  <si>
    <t>21460</t>
  </si>
  <si>
    <t xml:space="preserve">    海南省高等级公路车辆通行附加费安排的支出</t>
  </si>
  <si>
    <t>2146001</t>
  </si>
  <si>
    <t xml:space="preserve">      公路建设</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</si>
  <si>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</si>
  <si>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</si>
  <si>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</si>
  <si>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</si>
  <si>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</si>
  <si>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</si>
  <si>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</si>
  <si>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</si>
  <si>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</si>
  <si>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</si>
  <si>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</si>
  <si>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</si>
  <si>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</si>
  <si>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</si>
  <si>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</si>
  <si>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</si>
  <si>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</si>
  <si>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</si>
  <si>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</si>
  <si>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</si>
  <si>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</si>
  <si>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</si>
  <si>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</si>
  <si>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</si>
  <si>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</si>
  <si>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</si>
  <si>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</si>
  <si>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</si>
  <si>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</si>
  <si>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</si>
  <si>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</si>
  <si>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</si>
  <si>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</si>
  <si>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</si>
  <si>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</si>
  <si>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</si>
  <si>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</si>
  <si>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</si>
  <si>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</si>
  <si>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</si>
  <si>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</si>
  <si>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</si>
  <si>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</si>
  <si>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</si>
  <si>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</si>
  <si>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</si>
  <si>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</si>
  <si>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</si>
  <si>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</si>
  <si>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</si>
  <si>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</si>
  <si>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</si>
  <si>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</si>
  <si>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</si>
  <si>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</si>
  <si>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</si>
  <si>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</si>
  <si>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</si>
  <si>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</si>
  <si>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</si>
  <si>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</si>
  <si>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</si>
  <si>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</si>
  <si>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</si>
  <si>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</si>
  <si>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</si>
  <si>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</si>
  <si>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</si>
  <si>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</si>
  <si>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</si>
  <si>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</si>
  <si>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</si>
  <si>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</si>
  <si>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</si>
  <si>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</si>
  <si>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</si>
  <si>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</si>
  <si>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</si>
  <si>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</si>
  <si>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</si>
  <si>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</si>
  <si>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</si>
  <si>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</si>
  <si>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</si>
  <si>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</si>
  <si>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</si>
  <si>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</si>
  <si>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</si>
  <si>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</si>
  <si>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</si>
  <si>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</si>
  <si>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</si>
  <si>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t>
  </si>
  <si>
    <t>七、资源勘探工业信息等支出</t>
  </si>
  <si>
    <t>21562</t>
  </si>
  <si>
    <t xml:space="preserve">    农网还贷资金支出</t>
  </si>
  <si>
    <t>2156202</t>
  </si>
  <si>
    <t xml:space="preserve">      地方农网还贷资金支出</t>
  </si>
  <si>
    <t>2156299</t>
  </si>
  <si>
    <t xml:space="preserve">      其他农网还贷资金支出</t>
  </si>
  <si>
    <t>229</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</si>
  <si>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</si>
  <si>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</si>
  <si>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</si>
  <si>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</si>
  <si>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</si>
  <si>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</si>
  <si>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</si>
  <si>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</si>
  <si>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</si>
  <si>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</si>
  <si>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</si>
  <si>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</si>
  <si>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</si>
  <si>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</si>
  <si>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</si>
  <si>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</si>
  <si>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</si>
  <si>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</si>
  <si>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</si>
  <si>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</si>
  <si>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</si>
  <si>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</si>
  <si>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</si>
  <si>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</si>
  <si>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</si>
  <si>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</si>
  <si>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</si>
  <si>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</si>
  <si>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</si>
  <si>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</si>
  <si>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</si>
  <si>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</si>
  <si>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</si>
  <si>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</si>
  <si>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</si>
  <si>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</si>
  <si>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</si>
  <si>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</si>
  <si>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</si>
  <si>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</si>
  <si>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</si>
  <si>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</si>
  <si>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</si>
  <si>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</si>
  <si>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</si>
  <si>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</si>
  <si>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</si>
  <si>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</si>
  <si>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</si>
  <si>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</si>
  <si>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</si>
  <si>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</si>
  <si>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</si>
  <si>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</si>
  <si>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</si>
  <si>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</si>
  <si>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</si>
  <si>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</si>
  <si>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</si>
  <si>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</si>
  <si>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</si>
  <si>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</si>
  <si>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</si>
  <si>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</si>
  <si>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</si>
  <si>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</si>
  <si>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</si>
  <si>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</si>
  <si>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</si>
  <si>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</si>
  <si>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</si>
  <si>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</si>
  <si>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</si>
  <si>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</si>
  <si>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</si>
  <si>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</si>
  <si>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</si>
  <si>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</si>
  <si>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</si>
  <si>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</si>
  <si>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</si>
  <si>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</si>
  <si>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</si>
  <si>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</si>
  <si>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十、债务发行费用支出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</si>
  <si>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</si>
  <si>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</si>
  <si>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</si>
  <si>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</si>
  <si>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</si>
  <si>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</si>
  <si>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</si>
  <si>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</si>
  <si>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</si>
  <si>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</si>
  <si>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</si>
  <si>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</si>
  <si>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</si>
  <si>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</si>
  <si>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</si>
  <si>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</si>
  <si>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</si>
  <si>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</si>
  <si>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</si>
  <si>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</si>
  <si>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</si>
  <si>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</si>
  <si>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</si>
  <si>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</si>
  <si>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</si>
  <si>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</si>
  <si>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</si>
  <si>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</si>
  <si>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</si>
  <si>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</si>
  <si>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</si>
  <si>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</si>
  <si>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</si>
  <si>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</si>
  <si>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</si>
  <si>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</si>
  <si>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</si>
  <si>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</si>
  <si>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</si>
  <si>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</si>
  <si>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</si>
  <si>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</si>
  <si>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</si>
  <si>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</si>
  <si>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</si>
  <si>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</si>
  <si>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</si>
  <si>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</si>
  <si>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</si>
  <si>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</si>
  <si>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</si>
  <si>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</si>
  <si>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</si>
  <si>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</si>
  <si>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</si>
  <si>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</si>
  <si>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</si>
  <si>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</si>
  <si>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</si>
  <si>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</si>
  <si>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</si>
  <si>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</si>
  <si>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</si>
  <si>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</si>
  <si>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</si>
  <si>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</si>
  <si>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</si>
  <si>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</si>
  <si>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</si>
  <si>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</si>
  <si>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</si>
  <si>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</si>
  <si>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</si>
  <si>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</si>
  <si>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 xml:space="preserve">2022年示范区政府性基金预算转移支付分地区表 </t>
  </si>
  <si>
    <t>补助县区</t>
  </si>
  <si>
    <t>2022年示范区政府性基金预算转移支付分项目表</t>
  </si>
  <si>
    <t>功能科目</t>
  </si>
  <si>
    <t>上级转移支付</t>
  </si>
  <si>
    <t>本级安排   转移支付</t>
  </si>
  <si>
    <t>本级留用</t>
  </si>
  <si>
    <t>补助下级</t>
  </si>
  <si>
    <t>福利彩票销售机构的业务费支出</t>
  </si>
  <si>
    <t>用于社会福利事业的彩票公益金</t>
  </si>
  <si>
    <t>用于体育事业的彩票公益金</t>
  </si>
  <si>
    <t>用于残疾人事业的彩票公益金支出</t>
  </si>
  <si>
    <t>旅游发展基金支出</t>
  </si>
  <si>
    <t>农林水支出-大中型水库库区基金安排的支出</t>
  </si>
  <si>
    <t>大中型水库移民后期扶持基金支出</t>
  </si>
  <si>
    <t>2022年安阳市城乡一体化示范区                   社会保险基金收入预算表</t>
  </si>
  <si>
    <t>2020年预算数</t>
  </si>
  <si>
    <t>比20年预算增长%</t>
  </si>
  <si>
    <t>社会保险基金收入</t>
  </si>
  <si>
    <t>职工基本医疗保险基金收入</t>
  </si>
  <si>
    <t>职工基本医疗保险费收入</t>
  </si>
  <si>
    <t>职工基本医疗保险基金财政补贴收入</t>
  </si>
  <si>
    <t>城乡居民基本养老保险基金收入</t>
  </si>
  <si>
    <t>城乡居民基本养老保险基金缴费收入</t>
  </si>
  <si>
    <t>城乡居民基本养老保险基金利息收入</t>
  </si>
  <si>
    <t>2022年安阳市城乡一体化示范区                   社会保险基金支出预算表</t>
  </si>
  <si>
    <t>社会保险基金支出</t>
  </si>
  <si>
    <t>职工基本医疗保险基金支出</t>
  </si>
  <si>
    <t>职工基本医疗保险统筹基金</t>
  </si>
  <si>
    <t>职工基本医疗保险个人账户基金</t>
  </si>
  <si>
    <t>其他职工基本医疗保险基金支出</t>
  </si>
  <si>
    <t>城乡居民基本养老保险基金支出</t>
  </si>
  <si>
    <t>基础养老金支出</t>
  </si>
  <si>
    <t>个人账户养老金支出</t>
  </si>
  <si>
    <t>丧葬抚恤补助支出</t>
  </si>
  <si>
    <t>其他城乡居民养老保险基金支出</t>
  </si>
  <si>
    <t>2020年和2021年政府一般债务限额余额情况表</t>
  </si>
  <si>
    <t>单位；万元</t>
  </si>
  <si>
    <t>执行数</t>
  </si>
  <si>
    <t>一、2020年末政府一般债务余额 限额</t>
  </si>
  <si>
    <t>二、2020年末政府一般债务余额 实际数</t>
  </si>
  <si>
    <t>三、2021年末政府一般债务余额 限额</t>
  </si>
  <si>
    <t>四、2021年政府一般债务发行额</t>
  </si>
  <si>
    <t>五、2021年政府一般债务还本额</t>
  </si>
  <si>
    <t>六、2021年末政府一般债务余额 预计执行数</t>
  </si>
  <si>
    <t>2021年政府一般债务分地区限额表</t>
  </si>
  <si>
    <t>县区</t>
  </si>
  <si>
    <t>2020年限额</t>
  </si>
  <si>
    <t>安阳市示范区</t>
  </si>
  <si>
    <t>2020年和2021年政府专项债务限额余额情况表</t>
  </si>
  <si>
    <t>一、2019年末政府专项债务余额 限额</t>
  </si>
  <si>
    <t>二、2020年末政府专项债务余额 实际数</t>
  </si>
  <si>
    <t>三、2020年末政府专项债务余额 限额</t>
  </si>
  <si>
    <t>四、2021年政府专项债务发行额</t>
  </si>
  <si>
    <t>五、2021年政府专项债务还本额</t>
  </si>
  <si>
    <t>六、2021年末政府专项债务余额 预计执行数</t>
  </si>
  <si>
    <t>2021年政府专项债务分地区限额表</t>
  </si>
  <si>
    <t>2022年示范区有资本经营预算收支总表</t>
  </si>
  <si>
    <t>收     入</t>
  </si>
  <si>
    <t>支出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</si>
  <si>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</si>
  <si>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</si>
  <si>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</si>
  <si>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</si>
  <si>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</si>
  <si>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</si>
  <si>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</si>
  <si>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</si>
  <si>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</si>
  <si>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五、其他国有资本经营收入</t>
  </si>
  <si>
    <t>五、其他国有资本经营预算支出</t>
  </si>
  <si>
    <t>本年收入合计</t>
  </si>
  <si>
    <t>本年支出合计</t>
  </si>
  <si>
    <t>上级补助收入</t>
  </si>
  <si>
    <t>收 入 总 计</t>
  </si>
  <si>
    <t>支 出 总 计</t>
  </si>
  <si>
    <t>2022年示范区国有资本经营预算收入表</t>
  </si>
  <si>
    <t>103非税收入</t>
  </si>
  <si>
    <t>10306国有资本经营收入</t>
  </si>
  <si>
    <t>1030601利润收入</t>
  </si>
  <si>
    <t>1030602股利、股息收入</t>
  </si>
  <si>
    <t>1030603产权转让收入</t>
  </si>
  <si>
    <t>1030604清算收入</t>
  </si>
  <si>
    <t>1030698其他国有资本经营收入</t>
  </si>
  <si>
    <t>2022年示范区国有资本经营预算支出表</t>
  </si>
  <si>
    <t>2019年执行数</t>
  </si>
  <si>
    <t>科目名称（功能）</t>
  </si>
  <si>
    <t>资本性支出</t>
  </si>
  <si>
    <t>费用性支出</t>
  </si>
  <si>
    <t>国有资本经营预算支出</t>
  </si>
  <si>
    <t>解决历史遗留问题及改革成本支出</t>
  </si>
  <si>
    <t>国有企业改革成本支出</t>
  </si>
  <si>
    <t>国有企业资本金注入</t>
  </si>
  <si>
    <t>其他国有企业资本金注入</t>
  </si>
  <si>
    <t>国有企业政策性补贴</t>
  </si>
  <si>
    <t>二、转移性支出</t>
  </si>
  <si>
    <t>国有资本经营预算调出资金</t>
  </si>
  <si>
    <t>2022年示范区本级国有资本经营预算支出表</t>
  </si>
  <si>
    <t>2022年国有资本经营转移支付预算表</t>
  </si>
  <si>
    <t>对下级转移支付</t>
  </si>
</sst>
</file>

<file path=xl/styles.xml><?xml version="1.0" encoding="utf-8"?>
<styleSheet xmlns="http://schemas.openxmlformats.org/spreadsheetml/2006/main">
  <numFmts count="23">
    <numFmt numFmtId="176" formatCode="#."/>
    <numFmt numFmtId="177" formatCode="\$#,##0.00;\(\$#,##0.00\)"/>
    <numFmt numFmtId="43" formatCode="_ * #,##0.00_ ;_ * \-#,##0.00_ ;_ * &quot;-&quot;??_ ;_ @_ "/>
    <numFmt numFmtId="41" formatCode="_ * #,##0_ ;_ * \-#,##0_ ;_ * &quot;-&quot;_ ;_ @_ "/>
    <numFmt numFmtId="178" formatCode="#,##0;\-#,##0;&quot;-&quot;"/>
    <numFmt numFmtId="179" formatCode="0_);[Red]\(0\)"/>
    <numFmt numFmtId="180" formatCode="\$#.00"/>
    <numFmt numFmtId="44" formatCode="_ &quot;￥&quot;* #,##0.00_ ;_ &quot;￥&quot;* \-#,##0.00_ ;_ &quot;￥&quot;* &quot;-&quot;??_ ;_ @_ "/>
    <numFmt numFmtId="42" formatCode="_ &quot;￥&quot;* #,##0_ ;_ &quot;￥&quot;* \-#,##0_ ;_ &quot;￥&quot;* &quot;-&quot;_ ;_ @_ "/>
    <numFmt numFmtId="181" formatCode="0;_琀"/>
    <numFmt numFmtId="182" formatCode="%#.00"/>
    <numFmt numFmtId="183" formatCode="_-&quot;$&quot;* #,##0_-;\-&quot;$&quot;* #,##0_-;_-&quot;$&quot;* &quot;-&quot;_-;_-@_-"/>
    <numFmt numFmtId="184" formatCode="0_ "/>
    <numFmt numFmtId="185" formatCode="yyyy&quot;年&quot;m&quot;月&quot;d&quot;日&quot;;@"/>
    <numFmt numFmtId="186" formatCode="0.0"/>
    <numFmt numFmtId="187" formatCode="\$#,##0;\(\$#,##0\)"/>
    <numFmt numFmtId="188" formatCode="_ \¥* #,##0.00_ ;_ \¥* \-#,##0.00_ ;_ \¥* &quot;-&quot;??_ ;_ @_ "/>
    <numFmt numFmtId="189" formatCode="#,##0;\(#,##0\)"/>
    <numFmt numFmtId="190" formatCode="_-* #,##0_$_-;\-* #,##0_$_-;_-* &quot;-&quot;_$_-;_-@_-"/>
    <numFmt numFmtId="191" formatCode="_-* #,##0.00&quot;$&quot;_-;\-* #,##0.00&quot;$&quot;_-;_-* &quot;-&quot;??&quot;$&quot;_-;_-@_-"/>
    <numFmt numFmtId="192" formatCode="_-* #,##0.00_$_-;\-* #,##0.00_$_-;_-* &quot;-&quot;??_$_-;_-@_-"/>
    <numFmt numFmtId="193" formatCode="_-* #,##0&quot;$&quot;_-;\-* #,##0&quot;$&quot;_-;_-* &quot;-&quot;&quot;$&quot;_-;_-@_-"/>
    <numFmt numFmtId="194" formatCode="0.0_ "/>
  </numFmts>
  <fonts count="125">
    <font>
      <sz val="11"/>
      <color theme="1"/>
      <name val="宋体"/>
      <charset val="134"/>
      <scheme val="minor"/>
    </font>
    <font>
      <sz val="14"/>
      <color theme="1"/>
      <name val="方正小标宋简体"/>
      <charset val="134"/>
    </font>
    <font>
      <sz val="20"/>
      <color theme="1"/>
      <name val="方正小标宋简体"/>
      <charset val="134"/>
    </font>
    <font>
      <sz val="12"/>
      <color theme="1"/>
      <name val="仿宋_GB2312"/>
      <charset val="134"/>
    </font>
    <font>
      <sz val="18"/>
      <color theme="1"/>
      <name val="方正小标宋简体"/>
      <charset val="134"/>
    </font>
    <font>
      <sz val="14"/>
      <color theme="1"/>
      <name val="仿宋_GB2312"/>
      <charset val="134"/>
    </font>
    <font>
      <sz val="16"/>
      <color theme="1"/>
      <name val="方正小标宋简体"/>
      <charset val="134"/>
    </font>
    <font>
      <b/>
      <sz val="20"/>
      <name val="宋体"/>
      <charset val="134"/>
    </font>
    <font>
      <sz val="11"/>
      <name val="宋体"/>
      <charset val="134"/>
    </font>
    <font>
      <sz val="10"/>
      <name val="宋体"/>
      <charset val="134"/>
    </font>
    <font>
      <b/>
      <sz val="12"/>
      <name val="宋体"/>
      <charset val="134"/>
    </font>
    <font>
      <b/>
      <sz val="20"/>
      <color indexed="8"/>
      <name val="宋体"/>
      <charset val="134"/>
    </font>
    <font>
      <sz val="11"/>
      <name val="宋体"/>
      <charset val="134"/>
      <scheme val="minor"/>
    </font>
    <font>
      <b/>
      <sz val="11"/>
      <name val="宋体"/>
      <charset val="134"/>
      <scheme val="minor"/>
    </font>
    <font>
      <b/>
      <sz val="12"/>
      <color indexed="8"/>
      <name val="宋体"/>
      <charset val="134"/>
    </font>
    <font>
      <b/>
      <sz val="11"/>
      <name val="宋体"/>
      <charset val="134"/>
    </font>
    <font>
      <b/>
      <sz val="11"/>
      <color indexed="8"/>
      <name val="宋体"/>
      <charset val="134"/>
    </font>
    <font>
      <b/>
      <sz val="10"/>
      <color indexed="8"/>
      <name val="黑体"/>
      <charset val="134"/>
    </font>
    <font>
      <sz val="10"/>
      <color indexed="8"/>
      <name val="宋体"/>
      <charset val="134"/>
    </font>
    <font>
      <sz val="11"/>
      <color indexed="8"/>
      <name val="宋体"/>
      <charset val="134"/>
    </font>
    <font>
      <b/>
      <sz val="11"/>
      <color theme="1"/>
      <name val="宋体"/>
      <charset val="134"/>
      <scheme val="minor"/>
    </font>
    <font>
      <b/>
      <sz val="10"/>
      <name val="黑体"/>
      <charset val="134"/>
    </font>
    <font>
      <sz val="11"/>
      <color indexed="8"/>
      <name val="仿宋_GB2312"/>
      <charset val="134"/>
    </font>
    <font>
      <sz val="11"/>
      <color theme="1"/>
      <name val="宋体"/>
      <charset val="134"/>
    </font>
    <font>
      <sz val="10"/>
      <color theme="1"/>
      <name val="宋体"/>
      <charset val="134"/>
      <scheme val="minor"/>
    </font>
    <font>
      <b/>
      <sz val="16"/>
      <color theme="1"/>
      <name val="方正小标宋简体"/>
      <charset val="134"/>
    </font>
    <font>
      <b/>
      <sz val="18"/>
      <color theme="1"/>
      <name val="宋体"/>
      <charset val="134"/>
      <scheme val="minor"/>
    </font>
    <font>
      <b/>
      <sz val="11"/>
      <color theme="1"/>
      <name val="仿宋_GB2312"/>
      <charset val="134"/>
    </font>
    <font>
      <b/>
      <sz val="12"/>
      <name val="仿宋_GB2312"/>
      <charset val="134"/>
    </font>
    <font>
      <b/>
      <sz val="11"/>
      <name val="仿宋_GB2312"/>
      <charset val="134"/>
    </font>
    <font>
      <sz val="12"/>
      <name val="SimSun"/>
      <charset val="134"/>
    </font>
    <font>
      <sz val="11"/>
      <name val="仿宋_GB2312"/>
      <charset val="134"/>
    </font>
    <font>
      <sz val="12"/>
      <color theme="1"/>
      <name val="宋体"/>
      <charset val="134"/>
      <scheme val="minor"/>
    </font>
    <font>
      <sz val="12"/>
      <name val="宋体"/>
      <charset val="134"/>
    </font>
    <font>
      <b/>
      <sz val="10"/>
      <name val="宋体"/>
      <charset val="134"/>
    </font>
    <font>
      <b/>
      <sz val="10"/>
      <color indexed="8"/>
      <name val="宋体"/>
      <charset val="134"/>
    </font>
    <font>
      <b/>
      <sz val="20"/>
      <color rgb="FF000000"/>
      <name val="宋体"/>
      <charset val="134"/>
    </font>
    <font>
      <sz val="1"/>
      <color indexed="16"/>
      <name val="Courier"/>
      <charset val="134"/>
    </font>
    <font>
      <sz val="10"/>
      <name val="Arial"/>
      <charset val="134"/>
    </font>
    <font>
      <sz val="11"/>
      <color theme="1"/>
      <name val="宋体"/>
      <charset val="0"/>
      <scheme val="minor"/>
    </font>
    <font>
      <sz val="11"/>
      <color theme="0"/>
      <name val="宋体"/>
      <charset val="0"/>
      <scheme val="minor"/>
    </font>
    <font>
      <b/>
      <sz val="12"/>
      <color indexed="63"/>
      <name val="宋体"/>
      <charset val="134"/>
    </font>
    <font>
      <sz val="11"/>
      <color indexed="20"/>
      <name val="宋体"/>
      <charset val="134"/>
    </font>
    <font>
      <sz val="11"/>
      <color indexed="17"/>
      <name val="宋体"/>
      <charset val="134"/>
    </font>
    <font>
      <sz val="1"/>
      <color indexed="0"/>
      <name val="Courier"/>
      <charset val="134"/>
    </font>
    <font>
      <sz val="11"/>
      <color indexed="9"/>
      <name val="微软雅黑"/>
      <charset val="134"/>
    </font>
    <font>
      <sz val="12"/>
      <name val="Times New Roman"/>
      <charset val="134"/>
    </font>
    <font>
      <sz val="12"/>
      <color indexed="20"/>
      <name val="宋体"/>
      <charset val="134"/>
    </font>
    <font>
      <sz val="11"/>
      <color rgb="FF3F3F76"/>
      <name val="宋体"/>
      <charset val="0"/>
      <scheme val="minor"/>
    </font>
    <font>
      <sz val="1"/>
      <color indexed="8"/>
      <name val="Courier"/>
      <charset val="134"/>
    </font>
    <font>
      <sz val="12"/>
      <name val="官帕眉"/>
      <charset val="134"/>
    </font>
    <font>
      <sz val="1"/>
      <color indexed="18"/>
      <name val="Courier"/>
      <charset val="134"/>
    </font>
    <font>
      <sz val="10"/>
      <color indexed="20"/>
      <name val="宋体"/>
      <charset val="134"/>
    </font>
    <font>
      <sz val="12"/>
      <color indexed="17"/>
      <name val="宋体"/>
      <charset val="134"/>
    </font>
    <font>
      <sz val="12"/>
      <color indexed="16"/>
      <name val="宋体"/>
      <charset val="134"/>
    </font>
    <font>
      <sz val="11"/>
      <color indexed="8"/>
      <name val="微软雅黑"/>
      <charset val="134"/>
    </font>
    <font>
      <u/>
      <sz val="11"/>
      <color rgb="FF800080"/>
      <name val="宋体"/>
      <charset val="0"/>
      <scheme val="minor"/>
    </font>
    <font>
      <sz val="11"/>
      <color rgb="FF9C0006"/>
      <name val="宋体"/>
      <charset val="0"/>
      <scheme val="minor"/>
    </font>
    <font>
      <b/>
      <sz val="13"/>
      <color indexed="62"/>
      <name val="宋体"/>
      <charset val="134"/>
    </font>
    <font>
      <sz val="12"/>
      <color indexed="60"/>
      <name val="宋体"/>
      <charset val="134"/>
    </font>
    <font>
      <sz val="12"/>
      <color indexed="8"/>
      <name val="宋体"/>
      <charset val="134"/>
    </font>
    <font>
      <sz val="8"/>
      <name val="Arial"/>
      <charset val="134"/>
    </font>
    <font>
      <u/>
      <sz val="11"/>
      <color rgb="FF0000FF"/>
      <name val="宋体"/>
      <charset val="0"/>
      <scheme val="minor"/>
    </font>
    <font>
      <sz val="10"/>
      <color indexed="17"/>
      <name val="宋体"/>
      <charset val="134"/>
    </font>
    <font>
      <sz val="11"/>
      <color rgb="FF006100"/>
      <name val="宋体"/>
      <charset val="0"/>
      <scheme val="minor"/>
    </font>
    <font>
      <sz val="12"/>
      <color indexed="20"/>
      <name val="楷体_GB2312"/>
      <charset val="134"/>
    </font>
    <font>
      <sz val="10.5"/>
      <color indexed="20"/>
      <name val="宋体"/>
      <charset val="134"/>
    </font>
    <font>
      <sz val="12"/>
      <name val="바탕체"/>
      <charset val="134"/>
    </font>
    <font>
      <sz val="11"/>
      <color indexed="60"/>
      <name val="宋体"/>
      <charset val="134"/>
    </font>
    <font>
      <sz val="12"/>
      <color indexed="9"/>
      <name val="宋体"/>
      <charset val="134"/>
    </font>
    <font>
      <b/>
      <sz val="15"/>
      <color theme="3"/>
      <name val="宋体"/>
      <charset val="134"/>
      <scheme val="minor"/>
    </font>
    <font>
      <sz val="11"/>
      <color indexed="9"/>
      <name val="宋体"/>
      <charset val="134"/>
    </font>
    <font>
      <b/>
      <sz val="11"/>
      <color theme="3"/>
      <name val="宋体"/>
      <charset val="134"/>
      <scheme val="minor"/>
    </font>
    <font>
      <b/>
      <sz val="12"/>
      <color indexed="5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color indexed="17"/>
      <name val="楷体_GB2312"/>
      <charset val="134"/>
    </font>
    <font>
      <b/>
      <sz val="11"/>
      <color indexed="52"/>
      <name val="宋体"/>
      <charset val="134"/>
    </font>
    <font>
      <b/>
      <sz val="11"/>
      <color indexed="56"/>
      <name val="宋体"/>
      <charset val="134"/>
    </font>
    <font>
      <sz val="10"/>
      <name val="Times New Roman"/>
      <charset val="134"/>
    </font>
    <font>
      <b/>
      <sz val="11"/>
      <color indexed="9"/>
      <name val="宋体"/>
      <charset val="134"/>
    </font>
    <font>
      <sz val="10"/>
      <name val="Helv"/>
      <charset val="134"/>
    </font>
    <font>
      <b/>
      <sz val="15"/>
      <color indexed="62"/>
      <name val="宋体"/>
      <charset val="134"/>
    </font>
    <font>
      <b/>
      <sz val="12"/>
      <name val="Arial"/>
      <charset val="134"/>
    </font>
    <font>
      <i/>
      <sz val="11"/>
      <color indexed="23"/>
      <name val="宋体"/>
      <charset val="134"/>
    </font>
    <font>
      <sz val="12"/>
      <color indexed="10"/>
      <name val="宋体"/>
      <charset val="134"/>
    </font>
    <font>
      <sz val="10.5"/>
      <color indexed="17"/>
      <name val="宋体"/>
      <charset val="134"/>
    </font>
    <font>
      <sz val="12"/>
      <color indexed="62"/>
      <name val="宋体"/>
      <charset val="134"/>
    </font>
    <font>
      <b/>
      <sz val="21"/>
      <name val="楷体_GB2312"/>
      <charset val="134"/>
    </font>
    <font>
      <b/>
      <sz val="11"/>
      <color indexed="62"/>
      <name val="宋体"/>
      <charset val="134"/>
    </font>
    <font>
      <u/>
      <sz val="12"/>
      <color indexed="36"/>
      <name val="宋体"/>
      <charset val="134"/>
    </font>
    <font>
      <u/>
      <sz val="12"/>
      <color indexed="12"/>
      <name val="宋体"/>
      <charset val="134"/>
    </font>
    <font>
      <sz val="7"/>
      <name val="Small Fonts"/>
      <charset val="134"/>
    </font>
    <font>
      <i/>
      <sz val="11"/>
      <color indexed="23"/>
      <name val="微软雅黑"/>
      <charset val="134"/>
    </font>
    <font>
      <b/>
      <sz val="15"/>
      <color indexed="56"/>
      <name val="宋体"/>
      <charset val="134"/>
    </font>
    <font>
      <b/>
      <sz val="18"/>
      <name val="Arial"/>
      <charset val="134"/>
    </font>
    <font>
      <sz val="12"/>
      <name val="Arial"/>
      <charset val="134"/>
    </font>
    <font>
      <sz val="10"/>
      <color indexed="8"/>
      <name val="Arial"/>
      <charset val="134"/>
    </font>
    <font>
      <b/>
      <sz val="10"/>
      <name val="MS Sans Serif"/>
      <charset val="134"/>
    </font>
    <font>
      <sz val="12"/>
      <name val="Helv"/>
      <charset val="134"/>
    </font>
    <font>
      <b/>
      <i/>
      <sz val="16"/>
      <name val="Helv"/>
      <charset val="134"/>
    </font>
    <font>
      <sz val="8"/>
      <name val="Times New Roman"/>
      <charset val="134"/>
    </font>
    <font>
      <b/>
      <sz val="13"/>
      <color indexed="56"/>
      <name val="宋体"/>
      <charset val="134"/>
    </font>
    <font>
      <sz val="11"/>
      <color indexed="52"/>
      <name val="宋体"/>
      <charset val="134"/>
    </font>
    <font>
      <sz val="12"/>
      <name val="Courier"/>
      <charset val="134"/>
    </font>
    <font>
      <b/>
      <sz val="18"/>
      <color indexed="56"/>
      <name val="宋体"/>
      <charset val="134"/>
    </font>
    <font>
      <sz val="11"/>
      <color indexed="20"/>
      <name val="微软雅黑"/>
      <charset val="134"/>
    </font>
    <font>
      <u/>
      <sz val="10"/>
      <color indexed="12"/>
      <name val="宋体"/>
      <charset val="134"/>
    </font>
    <font>
      <b/>
      <sz val="11"/>
      <color indexed="63"/>
      <name val="宋体"/>
      <charset val="134"/>
    </font>
    <font>
      <sz val="11"/>
      <color indexed="17"/>
      <name val="微软雅黑"/>
      <charset val="134"/>
    </font>
    <font>
      <b/>
      <sz val="12"/>
      <color indexed="9"/>
      <name val="宋体"/>
      <charset val="134"/>
    </font>
    <font>
      <sz val="11"/>
      <color indexed="10"/>
      <name val="宋体"/>
      <charset val="134"/>
    </font>
    <font>
      <sz val="12"/>
      <color indexed="53"/>
      <name val="宋体"/>
      <charset val="134"/>
    </font>
    <font>
      <sz val="11"/>
      <color indexed="62"/>
      <name val="宋体"/>
      <charset val="134"/>
    </font>
    <font>
      <i/>
      <sz val="10"/>
      <name val="宋体"/>
      <charset val="134"/>
    </font>
    <font>
      <sz val="12"/>
      <name val="宋体"/>
      <charset val="134"/>
      <scheme val="minor"/>
    </font>
  </fonts>
  <fills count="62">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52"/>
        <bgColor indexed="64"/>
      </patternFill>
    </fill>
    <fill>
      <patternFill patternType="solid">
        <fgColor rgb="FFFFCC99"/>
        <bgColor indexed="64"/>
      </patternFill>
    </fill>
    <fill>
      <patternFill patternType="solid">
        <fgColor indexed="44"/>
        <bgColor indexed="64"/>
      </patternFill>
    </fill>
    <fill>
      <patternFill patternType="solid">
        <fgColor rgb="FFFFC7CE"/>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lightUp">
        <fgColor indexed="9"/>
        <bgColor indexed="22"/>
      </patternFill>
    </fill>
    <fill>
      <patternFill patternType="solid">
        <fgColor indexed="26"/>
        <bgColor indexed="64"/>
      </patternFill>
    </fill>
    <fill>
      <patternFill patternType="solid">
        <fgColor indexed="46"/>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25"/>
        <bgColor indexed="64"/>
      </patternFill>
    </fill>
    <fill>
      <patternFill patternType="solid">
        <fgColor indexed="29"/>
        <bgColor indexed="64"/>
      </patternFill>
    </fill>
    <fill>
      <patternFill patternType="lightUp">
        <fgColor indexed="9"/>
        <bgColor indexed="55"/>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indexed="49"/>
        <bgColor indexed="64"/>
      </patternFill>
    </fill>
    <fill>
      <patternFill patternType="solid">
        <fgColor theme="8"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indexed="3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31"/>
        <bgColor indexed="64"/>
      </patternFill>
    </fill>
    <fill>
      <patternFill patternType="solid">
        <fgColor theme="9" tint="0.399975585192419"/>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10"/>
        <bgColor indexed="64"/>
      </patternFill>
    </fill>
    <fill>
      <patternFill patternType="solid">
        <fgColor indexed="30"/>
        <bgColor indexed="64"/>
      </patternFill>
    </fill>
    <fill>
      <patternFill patternType="solid">
        <fgColor indexed="51"/>
        <bgColor indexed="64"/>
      </patternFill>
    </fill>
    <fill>
      <patternFill patternType="lightUp">
        <fgColor indexed="9"/>
        <bgColor indexed="29"/>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style="thin">
        <color auto="1"/>
      </top>
      <bottom style="thin">
        <color auto="1"/>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style="medium">
        <color auto="1"/>
      </top>
      <bottom style="medium">
        <color auto="1"/>
      </bottom>
      <diagonal/>
    </border>
    <border>
      <left/>
      <right/>
      <top style="thin">
        <color auto="1"/>
      </top>
      <bottom style="double">
        <color auto="1"/>
      </bottom>
      <diagonal/>
    </border>
    <border>
      <left/>
      <right/>
      <top/>
      <bottom style="double">
        <color indexed="52"/>
      </bottom>
      <diagonal/>
    </border>
    <border>
      <left/>
      <right/>
      <top/>
      <bottom style="medium">
        <color indexed="30"/>
      </bottom>
      <diagonal/>
    </border>
  </borders>
  <cellStyleXfs count="2955">
    <xf numFmtId="0" fontId="0" fillId="0" borderId="0">
      <alignment vertical="center"/>
    </xf>
    <xf numFmtId="0" fontId="47" fillId="6" borderId="0" applyNumberFormat="0" applyBorder="0" applyAlignment="0" applyProtection="0">
      <alignment vertical="center"/>
    </xf>
    <xf numFmtId="42" fontId="0" fillId="0" borderId="0" applyFont="0" applyFill="0" applyBorder="0" applyAlignment="0" applyProtection="0">
      <alignment vertical="center"/>
    </xf>
    <xf numFmtId="176" fontId="37" fillId="0" borderId="0">
      <protection locked="0"/>
    </xf>
    <xf numFmtId="44" fontId="0" fillId="0" borderId="0" applyFont="0" applyFill="0" applyBorder="0" applyAlignment="0" applyProtection="0">
      <alignment vertical="center"/>
    </xf>
    <xf numFmtId="176" fontId="49" fillId="0" borderId="0">
      <protection locked="0"/>
    </xf>
    <xf numFmtId="176" fontId="44" fillId="0" borderId="0">
      <protection locked="0"/>
    </xf>
    <xf numFmtId="0" fontId="48" fillId="9" borderId="19" applyNumberFormat="0" applyAlignment="0" applyProtection="0">
      <alignment vertical="center"/>
    </xf>
    <xf numFmtId="176" fontId="49" fillId="0" borderId="0">
      <protection locked="0"/>
    </xf>
    <xf numFmtId="0" fontId="43" fillId="7" borderId="0" applyNumberFormat="0" applyBorder="0" applyAlignment="0" applyProtection="0">
      <alignment vertical="center"/>
    </xf>
    <xf numFmtId="0" fontId="63" fillId="7" borderId="0" applyNumberFormat="0" applyBorder="0" applyAlignment="0" applyProtection="0">
      <alignment vertical="center"/>
    </xf>
    <xf numFmtId="176" fontId="49" fillId="0" borderId="0">
      <protection locked="0"/>
    </xf>
    <xf numFmtId="176" fontId="49" fillId="0" borderId="0">
      <protection locked="0"/>
    </xf>
    <xf numFmtId="0" fontId="42" fillId="6" borderId="0" applyNumberFormat="0" applyBorder="0" applyAlignment="0" applyProtection="0">
      <alignment vertical="center"/>
    </xf>
    <xf numFmtId="0" fontId="39" fillId="3" borderId="0" applyNumberFormat="0" applyBorder="0" applyAlignment="0" applyProtection="0">
      <alignment vertical="center"/>
    </xf>
    <xf numFmtId="176" fontId="49" fillId="0" borderId="0">
      <protection locked="0"/>
    </xf>
    <xf numFmtId="176" fontId="49" fillId="0" borderId="0">
      <protection locked="0"/>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41" fontId="0" fillId="0" borderId="0" applyFont="0" applyFill="0" applyBorder="0" applyAlignment="0" applyProtection="0">
      <alignment vertical="center"/>
    </xf>
    <xf numFmtId="0" fontId="60" fillId="13" borderId="0" applyNumberFormat="0" applyBorder="0" applyAlignment="0" applyProtection="0"/>
    <xf numFmtId="0" fontId="39" fillId="21" borderId="0" applyNumberFormat="0" applyBorder="0" applyAlignment="0" applyProtection="0">
      <alignment vertical="center"/>
    </xf>
    <xf numFmtId="0" fontId="33" fillId="0" borderId="0">
      <alignment vertical="center"/>
    </xf>
    <xf numFmtId="176" fontId="37" fillId="0" borderId="0">
      <protection locked="0"/>
    </xf>
    <xf numFmtId="176" fontId="37" fillId="0" borderId="0">
      <protection locked="0"/>
    </xf>
    <xf numFmtId="0" fontId="57" fillId="11" borderId="0" applyNumberFormat="0" applyBorder="0" applyAlignment="0" applyProtection="0">
      <alignment vertical="center"/>
    </xf>
    <xf numFmtId="176" fontId="49" fillId="0" borderId="0">
      <protection locked="0"/>
    </xf>
    <xf numFmtId="43" fontId="0" fillId="0" borderId="0" applyFont="0" applyFill="0" applyBorder="0" applyAlignment="0" applyProtection="0">
      <alignment vertical="center"/>
    </xf>
    <xf numFmtId="0" fontId="40" fillId="23" borderId="0" applyNumberFormat="0" applyBorder="0" applyAlignment="0" applyProtection="0">
      <alignment vertical="center"/>
    </xf>
    <xf numFmtId="176" fontId="37" fillId="0" borderId="0">
      <protection locked="0"/>
    </xf>
    <xf numFmtId="176" fontId="37"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37" fillId="0" borderId="0">
      <protection locked="0"/>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0" fontId="56" fillId="0" borderId="0" applyNumberFormat="0" applyFill="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176" fontId="49" fillId="0" borderId="0">
      <protection locked="0"/>
    </xf>
    <xf numFmtId="0" fontId="0" fillId="20" borderId="21" applyNumberFormat="0" applyFont="0" applyAlignment="0" applyProtection="0">
      <alignment vertical="center"/>
    </xf>
    <xf numFmtId="176" fontId="37" fillId="0" borderId="0">
      <protection locked="0"/>
    </xf>
    <xf numFmtId="0" fontId="71" fillId="25" borderId="0" applyNumberFormat="0" applyBorder="0" applyAlignment="0" applyProtection="0">
      <alignment vertical="center"/>
    </xf>
    <xf numFmtId="176" fontId="37" fillId="0" borderId="0">
      <protection locked="0"/>
    </xf>
    <xf numFmtId="0" fontId="42" fillId="6" borderId="0" applyNumberFormat="0" applyBorder="0" applyAlignment="0" applyProtection="0">
      <alignment vertical="center"/>
    </xf>
    <xf numFmtId="176" fontId="49" fillId="0" borderId="0">
      <protection locked="0"/>
    </xf>
    <xf numFmtId="176" fontId="37" fillId="0" borderId="0">
      <protection locked="0"/>
    </xf>
    <xf numFmtId="176" fontId="37" fillId="0" borderId="0">
      <protection locked="0"/>
    </xf>
    <xf numFmtId="0" fontId="40" fillId="19"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0" fontId="72" fillId="0" borderId="0" applyNumberFormat="0" applyFill="0" applyBorder="0" applyAlignment="0" applyProtection="0">
      <alignment vertical="center"/>
    </xf>
    <xf numFmtId="179" fontId="33" fillId="0" borderId="0" applyFont="0" applyFill="0" applyBorder="0" applyAlignment="0" applyProtection="0"/>
    <xf numFmtId="176" fontId="37" fillId="0" borderId="0">
      <protection locked="0"/>
    </xf>
    <xf numFmtId="176" fontId="37" fillId="0" borderId="0">
      <protection locked="0"/>
    </xf>
    <xf numFmtId="0" fontId="74" fillId="0" borderId="0" applyNumberFormat="0" applyFill="0" applyBorder="0" applyAlignment="0" applyProtection="0">
      <alignment vertical="center"/>
    </xf>
    <xf numFmtId="0" fontId="33" fillId="0" borderId="0">
      <alignment vertical="center"/>
    </xf>
    <xf numFmtId="176" fontId="49" fillId="0" borderId="0">
      <protection locked="0"/>
    </xf>
    <xf numFmtId="0" fontId="75" fillId="0" borderId="0" applyNumberFormat="0" applyFill="0" applyBorder="0" applyAlignment="0" applyProtection="0">
      <alignment vertical="center"/>
    </xf>
    <xf numFmtId="176" fontId="44" fillId="0" borderId="0">
      <protection locked="0"/>
    </xf>
    <xf numFmtId="176" fontId="37" fillId="0" borderId="0">
      <protection locked="0"/>
    </xf>
    <xf numFmtId="176" fontId="37" fillId="0" borderId="0">
      <protection locked="0"/>
    </xf>
    <xf numFmtId="0" fontId="76" fillId="0" borderId="0" applyNumberFormat="0" applyFill="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2" fillId="17" borderId="0" applyNumberFormat="0" applyBorder="0" applyAlignment="0" applyProtection="0">
      <alignment vertical="center"/>
    </xf>
    <xf numFmtId="0" fontId="70" fillId="0" borderId="22" applyNumberFormat="0" applyFill="0" applyAlignment="0" applyProtection="0">
      <alignment vertical="center"/>
    </xf>
    <xf numFmtId="0" fontId="42" fillId="6" borderId="0" applyNumberFormat="0" applyBorder="0" applyAlignment="0" applyProtection="0">
      <alignment vertical="center"/>
    </xf>
    <xf numFmtId="176" fontId="37" fillId="0" borderId="0">
      <protection locked="0"/>
    </xf>
    <xf numFmtId="0" fontId="77" fillId="0" borderId="22" applyNumberFormat="0" applyFill="0" applyAlignment="0" applyProtection="0">
      <alignment vertical="center"/>
    </xf>
    <xf numFmtId="0" fontId="40" fillId="28" borderId="0" applyNumberFormat="0" applyBorder="0" applyAlignment="0" applyProtection="0">
      <alignment vertical="center"/>
    </xf>
    <xf numFmtId="176" fontId="49" fillId="0" borderId="0">
      <protection locked="0"/>
    </xf>
    <xf numFmtId="0" fontId="72" fillId="0" borderId="25" applyNumberFormat="0" applyFill="0" applyAlignment="0" applyProtection="0">
      <alignment vertical="center"/>
    </xf>
    <xf numFmtId="0" fontId="78" fillId="0" borderId="0"/>
    <xf numFmtId="176" fontId="49" fillId="0" borderId="0">
      <protection locked="0"/>
    </xf>
    <xf numFmtId="176" fontId="49" fillId="0" borderId="0">
      <protection locked="0"/>
    </xf>
    <xf numFmtId="176" fontId="37" fillId="0" borderId="0">
      <protection locked="0"/>
    </xf>
    <xf numFmtId="176" fontId="49" fillId="0" borderId="0">
      <protection locked="0"/>
    </xf>
    <xf numFmtId="0" fontId="43" fillId="7" borderId="0" applyNumberFormat="0" applyBorder="0" applyAlignment="0" applyProtection="0">
      <alignment vertical="center"/>
    </xf>
    <xf numFmtId="0" fontId="40" fillId="4" borderId="0" applyNumberFormat="0" applyBorder="0" applyAlignment="0" applyProtection="0">
      <alignment vertical="center"/>
    </xf>
    <xf numFmtId="0" fontId="79" fillId="31" borderId="26" applyNumberFormat="0" applyAlignment="0" applyProtection="0">
      <alignment vertical="center"/>
    </xf>
    <xf numFmtId="176" fontId="49" fillId="0" borderId="0">
      <protection locked="0"/>
    </xf>
    <xf numFmtId="176" fontId="44" fillId="0" borderId="0">
      <protection locked="0"/>
    </xf>
    <xf numFmtId="0" fontId="43" fillId="7" borderId="0" applyNumberFormat="0" applyBorder="0" applyAlignment="0" applyProtection="0">
      <alignment vertical="center"/>
    </xf>
    <xf numFmtId="0" fontId="43" fillId="14" borderId="0" applyNumberFormat="0" applyBorder="0" applyAlignment="0" applyProtection="0">
      <alignment vertical="center"/>
    </xf>
    <xf numFmtId="0" fontId="80" fillId="31" borderId="19" applyNumberFormat="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0" fontId="81" fillId="32" borderId="27" applyNumberFormat="0" applyAlignment="0" applyProtection="0">
      <alignment vertical="center"/>
    </xf>
    <xf numFmtId="0" fontId="38" fillId="0" borderId="0"/>
    <xf numFmtId="176" fontId="49" fillId="0" borderId="0">
      <protection locked="0"/>
    </xf>
    <xf numFmtId="0" fontId="42" fillId="6" borderId="0" applyNumberFormat="0" applyBorder="0" applyAlignment="0" applyProtection="0">
      <alignment vertical="center"/>
    </xf>
    <xf numFmtId="176" fontId="44" fillId="0" borderId="0">
      <protection locked="0"/>
    </xf>
    <xf numFmtId="176" fontId="49" fillId="0" borderId="0">
      <protection locked="0"/>
    </xf>
    <xf numFmtId="176" fontId="51" fillId="0" borderId="0">
      <protection locked="0"/>
    </xf>
    <xf numFmtId="0" fontId="55" fillId="17" borderId="0" applyNumberFormat="0" applyBorder="0" applyAlignment="0" applyProtection="0">
      <alignment vertical="center"/>
    </xf>
    <xf numFmtId="0" fontId="39" fillId="29" borderId="0" applyNumberFormat="0" applyBorder="0" applyAlignment="0" applyProtection="0">
      <alignment vertical="center"/>
    </xf>
    <xf numFmtId="176" fontId="44" fillId="0" borderId="0">
      <protection locked="0"/>
    </xf>
    <xf numFmtId="176" fontId="44" fillId="0" borderId="0">
      <protection locked="0"/>
    </xf>
    <xf numFmtId="176" fontId="49" fillId="0" borderId="0">
      <protection locked="0"/>
    </xf>
    <xf numFmtId="176" fontId="44" fillId="0" borderId="0">
      <protection locked="0"/>
    </xf>
    <xf numFmtId="176" fontId="37" fillId="0" borderId="0">
      <protection locked="0"/>
    </xf>
    <xf numFmtId="176" fontId="49" fillId="0" borderId="0">
      <protection locked="0"/>
    </xf>
    <xf numFmtId="176" fontId="37" fillId="0" borderId="0">
      <protection locked="0"/>
    </xf>
    <xf numFmtId="183" fontId="33" fillId="0" borderId="0" applyFont="0" applyFill="0" applyBorder="0" applyAlignment="0" applyProtection="0"/>
    <xf numFmtId="176" fontId="44" fillId="0" borderId="0">
      <protection locked="0"/>
    </xf>
    <xf numFmtId="176" fontId="44" fillId="0" borderId="0">
      <protection locked="0"/>
    </xf>
    <xf numFmtId="0" fontId="40" fillId="35" borderId="0" applyNumberFormat="0" applyBorder="0" applyAlignment="0" applyProtection="0">
      <alignment vertical="center"/>
    </xf>
    <xf numFmtId="176" fontId="49" fillId="0" borderId="0">
      <protection locked="0"/>
    </xf>
    <xf numFmtId="176" fontId="51" fillId="0" borderId="0">
      <protection locked="0"/>
    </xf>
    <xf numFmtId="176" fontId="49" fillId="0" borderId="0">
      <protection locked="0"/>
    </xf>
    <xf numFmtId="176" fontId="44" fillId="0" borderId="0">
      <protection locked="0"/>
    </xf>
    <xf numFmtId="0" fontId="82" fillId="0" borderId="28" applyNumberFormat="0" applyFill="0" applyAlignment="0" applyProtection="0">
      <alignment vertical="center"/>
    </xf>
    <xf numFmtId="0" fontId="83" fillId="0" borderId="29" applyNumberFormat="0" applyFill="0" applyAlignment="0" applyProtection="0">
      <alignment vertical="center"/>
    </xf>
    <xf numFmtId="0" fontId="52" fillId="6" borderId="0" applyNumberFormat="0" applyBorder="0" applyAlignment="0" applyProtection="0">
      <alignment vertical="center"/>
    </xf>
    <xf numFmtId="176" fontId="44" fillId="0" borderId="0">
      <protection locked="0"/>
    </xf>
    <xf numFmtId="176" fontId="49" fillId="0" borderId="0">
      <protection locked="0"/>
    </xf>
    <xf numFmtId="176" fontId="49" fillId="0" borderId="0">
      <protection locked="0"/>
    </xf>
    <xf numFmtId="0" fontId="64" fillId="18" borderId="0" applyNumberFormat="0" applyBorder="0" applyAlignment="0" applyProtection="0">
      <alignment vertical="center"/>
    </xf>
    <xf numFmtId="176" fontId="37"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0" fontId="19" fillId="7" borderId="0" applyNumberFormat="0" applyBorder="0" applyAlignment="0" applyProtection="0">
      <alignment vertical="center"/>
    </xf>
    <xf numFmtId="176" fontId="37" fillId="0" borderId="0">
      <protection locked="0"/>
    </xf>
    <xf numFmtId="0" fontId="84" fillId="36" borderId="0" applyNumberFormat="0" applyBorder="0" applyAlignment="0" applyProtection="0">
      <alignment vertical="center"/>
    </xf>
    <xf numFmtId="176" fontId="37" fillId="0" borderId="0">
      <protection locked="0"/>
    </xf>
    <xf numFmtId="176" fontId="37" fillId="0" borderId="0">
      <protection locked="0"/>
    </xf>
    <xf numFmtId="176" fontId="44" fillId="0" borderId="0">
      <protection locked="0"/>
    </xf>
    <xf numFmtId="0" fontId="39" fillId="22" borderId="0" applyNumberFormat="0" applyBorder="0" applyAlignment="0" applyProtection="0">
      <alignment vertical="center"/>
    </xf>
    <xf numFmtId="176" fontId="44" fillId="0" borderId="0">
      <protection locked="0"/>
    </xf>
    <xf numFmtId="176" fontId="44" fillId="0" borderId="0">
      <protection locked="0"/>
    </xf>
    <xf numFmtId="176" fontId="49" fillId="0" borderId="0">
      <protection locked="0"/>
    </xf>
    <xf numFmtId="0" fontId="40" fillId="37" borderId="0" applyNumberFormat="0" applyBorder="0" applyAlignment="0" applyProtection="0">
      <alignment vertical="center"/>
    </xf>
    <xf numFmtId="0" fontId="42" fillId="6" borderId="0" applyNumberFormat="0" applyBorder="0" applyAlignment="0" applyProtection="0">
      <alignment vertical="center"/>
    </xf>
    <xf numFmtId="176" fontId="49" fillId="0" borderId="0">
      <protection locked="0"/>
    </xf>
    <xf numFmtId="176" fontId="49" fillId="0" borderId="0">
      <protection locked="0"/>
    </xf>
    <xf numFmtId="0" fontId="39" fillId="38" borderId="0" applyNumberFormat="0" applyBorder="0" applyAlignment="0" applyProtection="0">
      <alignment vertical="center"/>
    </xf>
    <xf numFmtId="176" fontId="49" fillId="0" borderId="0">
      <protection locked="0"/>
    </xf>
    <xf numFmtId="176" fontId="49" fillId="0" borderId="0">
      <protection locked="0"/>
    </xf>
    <xf numFmtId="0" fontId="39" fillId="39"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176" fontId="49" fillId="0" borderId="0">
      <protection locked="0"/>
    </xf>
    <xf numFmtId="176" fontId="37" fillId="0" borderId="0">
      <protection locked="0"/>
    </xf>
    <xf numFmtId="0" fontId="39" fillId="40" borderId="0" applyNumberFormat="0" applyBorder="0" applyAlignment="0" applyProtection="0">
      <alignment vertical="center"/>
    </xf>
    <xf numFmtId="176" fontId="49" fillId="0" borderId="0">
      <protection locked="0"/>
    </xf>
    <xf numFmtId="0" fontId="53" fillId="7" borderId="0" applyNumberFormat="0" applyBorder="0" applyAlignment="0" applyProtection="0">
      <alignment vertical="center"/>
    </xf>
    <xf numFmtId="176" fontId="44" fillId="0" borderId="0">
      <protection locked="0"/>
    </xf>
    <xf numFmtId="0" fontId="46" fillId="0" borderId="0"/>
    <xf numFmtId="0" fontId="39" fillId="27" borderId="0" applyNumberFormat="0" applyBorder="0" applyAlignment="0" applyProtection="0">
      <alignment vertical="center"/>
    </xf>
    <xf numFmtId="0" fontId="40" fillId="41" borderId="0" applyNumberFormat="0" applyBorder="0" applyAlignment="0" applyProtection="0">
      <alignment vertical="center"/>
    </xf>
    <xf numFmtId="0" fontId="42" fillId="6" borderId="0" applyNumberFormat="0" applyBorder="0" applyAlignment="0" applyProtection="0">
      <alignment vertical="center"/>
    </xf>
    <xf numFmtId="176" fontId="44" fillId="0" borderId="0">
      <protection locked="0"/>
    </xf>
    <xf numFmtId="176" fontId="49" fillId="0" borderId="0">
      <protection locked="0"/>
    </xf>
    <xf numFmtId="176" fontId="37" fillId="0" borderId="0">
      <protection locked="0"/>
    </xf>
    <xf numFmtId="176" fontId="49" fillId="0" borderId="0">
      <protection locked="0"/>
    </xf>
    <xf numFmtId="0" fontId="40" fillId="43" borderId="0" applyNumberFormat="0" applyBorder="0" applyAlignment="0" applyProtection="0">
      <alignment vertical="center"/>
    </xf>
    <xf numFmtId="176" fontId="37" fillId="0" borderId="0">
      <protection locked="0"/>
    </xf>
    <xf numFmtId="0" fontId="39" fillId="44" borderId="0" applyNumberFormat="0" applyBorder="0" applyAlignment="0" applyProtection="0">
      <alignment vertical="center"/>
    </xf>
    <xf numFmtId="176" fontId="49" fillId="0" borderId="0">
      <protection locked="0"/>
    </xf>
    <xf numFmtId="176" fontId="37" fillId="0" borderId="0">
      <protection locked="0"/>
    </xf>
    <xf numFmtId="176" fontId="49" fillId="0" borderId="0">
      <protection locked="0"/>
    </xf>
    <xf numFmtId="0" fontId="43" fillId="7" borderId="0" applyNumberFormat="0" applyBorder="0" applyAlignment="0" applyProtection="0">
      <alignment vertical="center"/>
    </xf>
    <xf numFmtId="176" fontId="37" fillId="0" borderId="0">
      <protection locked="0"/>
    </xf>
    <xf numFmtId="0" fontId="86" fillId="13" borderId="24" applyNumberFormat="0" applyAlignment="0" applyProtection="0">
      <alignment vertical="center"/>
    </xf>
    <xf numFmtId="176" fontId="37" fillId="0" borderId="0">
      <protection locked="0"/>
    </xf>
    <xf numFmtId="176" fontId="44" fillId="0" borderId="0">
      <protection locked="0"/>
    </xf>
    <xf numFmtId="0" fontId="39" fillId="45" borderId="0" applyNumberFormat="0" applyBorder="0" applyAlignment="0" applyProtection="0">
      <alignment vertical="center"/>
    </xf>
    <xf numFmtId="0" fontId="40" fillId="46" borderId="0" applyNumberFormat="0" applyBorder="0" applyAlignment="0" applyProtection="0">
      <alignment vertical="center"/>
    </xf>
    <xf numFmtId="0" fontId="42" fillId="6" borderId="0" applyNumberFormat="0" applyBorder="0" applyAlignment="0" applyProtection="0">
      <alignment vertical="center"/>
    </xf>
    <xf numFmtId="0" fontId="39" fillId="34" borderId="0" applyNumberFormat="0" applyBorder="0" applyAlignment="0" applyProtection="0">
      <alignment vertical="center"/>
    </xf>
    <xf numFmtId="0" fontId="42" fillId="6" borderId="0" applyNumberFormat="0" applyBorder="0" applyAlignment="0" applyProtection="0">
      <alignment vertical="center"/>
    </xf>
    <xf numFmtId="0" fontId="40" fillId="47" borderId="0" applyNumberFormat="0" applyBorder="0" applyAlignment="0" applyProtection="0">
      <alignment vertical="center"/>
    </xf>
    <xf numFmtId="176" fontId="37" fillId="0" borderId="0">
      <protection locked="0"/>
    </xf>
    <xf numFmtId="176" fontId="44" fillId="0" borderId="0">
      <protection locked="0"/>
    </xf>
    <xf numFmtId="0" fontId="66" fillId="17" borderId="0" applyNumberFormat="0" applyBorder="0" applyAlignment="0" applyProtection="0">
      <alignment vertical="center"/>
    </xf>
    <xf numFmtId="0" fontId="40" fillId="48" borderId="0" applyNumberFormat="0" applyBorder="0" applyAlignment="0" applyProtection="0">
      <alignment vertical="center"/>
    </xf>
    <xf numFmtId="0" fontId="39" fillId="49" borderId="0" applyNumberFormat="0" applyBorder="0" applyAlignment="0" applyProtection="0">
      <alignment vertical="center"/>
    </xf>
    <xf numFmtId="0" fontId="40" fillId="51" borderId="0" applyNumberFormat="0" applyBorder="0" applyAlignment="0" applyProtection="0">
      <alignment vertical="center"/>
    </xf>
    <xf numFmtId="176" fontId="44" fillId="0" borderId="0">
      <protection locked="0"/>
    </xf>
    <xf numFmtId="176" fontId="44" fillId="0" borderId="0">
      <protection locked="0"/>
    </xf>
    <xf numFmtId="176" fontId="37" fillId="0" borderId="0">
      <protection locked="0"/>
    </xf>
    <xf numFmtId="176" fontId="49" fillId="0" borderId="0">
      <protection locked="0"/>
    </xf>
    <xf numFmtId="176" fontId="37" fillId="0" borderId="0">
      <protection locked="0"/>
    </xf>
    <xf numFmtId="0" fontId="43" fillId="7" borderId="0" applyNumberFormat="0" applyBorder="0" applyAlignment="0" applyProtection="0">
      <alignment vertical="center"/>
    </xf>
    <xf numFmtId="176" fontId="37"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0" fontId="38" fillId="0" borderId="0"/>
    <xf numFmtId="0" fontId="43" fillId="7" borderId="0" applyNumberFormat="0" applyBorder="0" applyAlignment="0" applyProtection="0">
      <alignment vertical="center"/>
    </xf>
    <xf numFmtId="0" fontId="47" fillId="17" borderId="0" applyNumberFormat="0" applyBorder="0" applyAlignment="0" applyProtection="0">
      <alignment vertical="center"/>
    </xf>
    <xf numFmtId="0" fontId="46" fillId="0" borderId="0"/>
    <xf numFmtId="0" fontId="60" fillId="50" borderId="0" applyNumberFormat="0" applyBorder="0" applyAlignment="0" applyProtection="0"/>
    <xf numFmtId="176" fontId="44" fillId="0" borderId="0">
      <protection locked="0"/>
    </xf>
    <xf numFmtId="0" fontId="0" fillId="0" borderId="0">
      <alignment vertical="center"/>
    </xf>
    <xf numFmtId="176" fontId="37" fillId="0" borderId="0">
      <protection locked="0"/>
    </xf>
    <xf numFmtId="0" fontId="43" fillId="14" borderId="0" applyNumberFormat="0" applyBorder="0" applyAlignment="0" applyProtection="0">
      <alignment vertical="center"/>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49"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51" fillId="0" borderId="0">
      <protection locked="0"/>
    </xf>
    <xf numFmtId="176" fontId="44"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0" fontId="69" fillId="54" borderId="0" applyNumberFormat="0" applyBorder="0" applyAlignment="0" applyProtection="0"/>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49" fillId="0" borderId="0">
      <protection locked="0"/>
    </xf>
    <xf numFmtId="176" fontId="37" fillId="0" borderId="0">
      <protection locked="0"/>
    </xf>
    <xf numFmtId="0" fontId="69" fillId="13" borderId="0" applyNumberFormat="0" applyBorder="0" applyAlignment="0" applyProtection="0"/>
    <xf numFmtId="176" fontId="49" fillId="0" borderId="0">
      <protection locked="0"/>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53" fillId="7" borderId="0" applyNumberFormat="0" applyBorder="0" applyAlignment="0" applyProtection="0"/>
    <xf numFmtId="176" fontId="37" fillId="0" borderId="0">
      <protection locked="0"/>
    </xf>
    <xf numFmtId="0" fontId="61" fillId="5" borderId="1" applyNumberFormat="0" applyBorder="0" applyAlignment="0" applyProtection="0"/>
    <xf numFmtId="0" fontId="43" fillId="7" borderId="0" applyNumberFormat="0" applyBorder="0" applyAlignment="0" applyProtection="0">
      <alignment vertical="center"/>
    </xf>
    <xf numFmtId="176" fontId="44" fillId="0" borderId="0">
      <protection locked="0"/>
    </xf>
    <xf numFmtId="176" fontId="37" fillId="0" borderId="0">
      <protection locked="0"/>
    </xf>
    <xf numFmtId="176" fontId="37" fillId="0" borderId="0">
      <protection locked="0"/>
    </xf>
    <xf numFmtId="0" fontId="43" fillId="7" borderId="0" applyNumberFormat="0" applyBorder="0" applyAlignment="0" applyProtection="0">
      <alignment vertical="center"/>
    </xf>
    <xf numFmtId="176" fontId="37" fillId="0" borderId="0">
      <protection locked="0"/>
    </xf>
    <xf numFmtId="0" fontId="65" fillId="6" borderId="0" applyNumberFormat="0" applyBorder="0" applyAlignment="0" applyProtection="0">
      <alignment vertical="center"/>
    </xf>
    <xf numFmtId="176" fontId="37" fillId="0" borderId="0">
      <protection locked="0"/>
    </xf>
    <xf numFmtId="184" fontId="33" fillId="0" borderId="0" applyFont="0" applyFill="0" applyBorder="0" applyAlignment="0" applyProtection="0"/>
    <xf numFmtId="176" fontId="49" fillId="0" borderId="0">
      <protection locked="0"/>
    </xf>
    <xf numFmtId="176" fontId="37" fillId="0" borderId="0">
      <protection locked="0"/>
    </xf>
    <xf numFmtId="176" fontId="37" fillId="0" borderId="0">
      <protection locked="0"/>
    </xf>
    <xf numFmtId="176" fontId="44"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37" fillId="0" borderId="0">
      <protection locked="0"/>
    </xf>
    <xf numFmtId="0" fontId="45" fillId="42" borderId="0" applyNumberFormat="0" applyBorder="0" applyAlignment="0" applyProtection="0">
      <alignment vertical="center"/>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9" fontId="33" fillId="0" borderId="0" applyFont="0" applyFill="0" applyBorder="0" applyAlignment="0" applyProtection="0"/>
    <xf numFmtId="176" fontId="49"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0" fontId="43" fillId="7" borderId="0" applyNumberFormat="0" applyBorder="0" applyAlignment="0" applyProtection="0">
      <alignment vertical="center"/>
    </xf>
    <xf numFmtId="176" fontId="37" fillId="0" borderId="0">
      <protection locked="0"/>
    </xf>
    <xf numFmtId="0" fontId="33" fillId="0" borderId="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0" fontId="46" fillId="0" borderId="0"/>
    <xf numFmtId="0" fontId="43" fillId="7" borderId="0" applyNumberFormat="0" applyBorder="0" applyAlignment="0" applyProtection="0">
      <alignment vertical="center"/>
    </xf>
    <xf numFmtId="176" fontId="37" fillId="0" borderId="0">
      <protection locked="0"/>
    </xf>
    <xf numFmtId="176" fontId="37" fillId="0" borderId="0">
      <protection locked="0"/>
    </xf>
    <xf numFmtId="0" fontId="38" fillId="0" borderId="0"/>
    <xf numFmtId="0" fontId="38" fillId="0" borderId="0"/>
    <xf numFmtId="176" fontId="49" fillId="0" borderId="0">
      <protection locked="0"/>
    </xf>
    <xf numFmtId="176" fontId="37" fillId="0" borderId="0">
      <protection locked="0"/>
    </xf>
    <xf numFmtId="176" fontId="49" fillId="0" borderId="0">
      <protection locked="0"/>
    </xf>
    <xf numFmtId="176" fontId="44" fillId="0" borderId="0">
      <protection locked="0"/>
    </xf>
    <xf numFmtId="0" fontId="42" fillId="6" borderId="0" applyNumberFormat="0" applyBorder="0" applyAlignment="0" applyProtection="0">
      <alignment vertical="center"/>
    </xf>
    <xf numFmtId="0" fontId="45" fillId="33" borderId="0" applyNumberFormat="0" applyBorder="0" applyAlignment="0" applyProtection="0">
      <alignment vertical="center"/>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0" fontId="38" fillId="0" borderId="0"/>
    <xf numFmtId="176" fontId="37"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0" fontId="78" fillId="0" borderId="0"/>
    <xf numFmtId="176" fontId="49" fillId="0" borderId="0">
      <protection locked="0"/>
    </xf>
    <xf numFmtId="176" fontId="49" fillId="0" borderId="0">
      <protection locked="0"/>
    </xf>
    <xf numFmtId="176" fontId="49" fillId="0" borderId="0">
      <protection locked="0"/>
    </xf>
    <xf numFmtId="0" fontId="33" fillId="0" borderId="0">
      <alignment vertical="center"/>
    </xf>
    <xf numFmtId="0" fontId="42" fillId="6" borderId="0" applyNumberFormat="0" applyBorder="0" applyAlignment="0" applyProtection="0">
      <alignment vertical="center"/>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0" fontId="71" fillId="55" borderId="0" applyNumberFormat="0" applyBorder="0" applyAlignment="0" applyProtection="0">
      <alignment vertical="center"/>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0" fontId="46" fillId="0" borderId="0"/>
    <xf numFmtId="176" fontId="49" fillId="0" borderId="0">
      <protection locked="0"/>
    </xf>
    <xf numFmtId="0" fontId="43" fillId="7" borderId="0" applyNumberFormat="0" applyBorder="0" applyAlignment="0" applyProtection="0">
      <alignment vertical="center"/>
    </xf>
    <xf numFmtId="176" fontId="49" fillId="0" borderId="0">
      <protection locked="0"/>
    </xf>
    <xf numFmtId="0" fontId="52" fillId="6" borderId="0" applyNumberFormat="0" applyBorder="0" applyAlignment="0" applyProtection="0">
      <alignment vertical="center"/>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55" fillId="10" borderId="0" applyNumberFormat="0" applyBorder="0" applyAlignment="0" applyProtection="0">
      <alignment vertical="center"/>
    </xf>
    <xf numFmtId="176" fontId="37" fillId="0" borderId="0">
      <protection locked="0"/>
    </xf>
    <xf numFmtId="176" fontId="49" fillId="0" borderId="0">
      <protection locked="0"/>
    </xf>
    <xf numFmtId="0" fontId="46" fillId="0" borderId="0"/>
    <xf numFmtId="176" fontId="49" fillId="0" borderId="0">
      <protection locked="0"/>
    </xf>
    <xf numFmtId="0" fontId="19" fillId="0" borderId="0">
      <alignment vertical="center"/>
    </xf>
    <xf numFmtId="176" fontId="44" fillId="0" borderId="0">
      <protection locked="0"/>
    </xf>
    <xf numFmtId="176" fontId="44" fillId="0" borderId="0">
      <protection locked="0"/>
    </xf>
    <xf numFmtId="176" fontId="37" fillId="0" borderId="0">
      <protection locked="0"/>
    </xf>
    <xf numFmtId="176" fontId="44" fillId="0" borderId="0">
      <protection locked="0"/>
    </xf>
    <xf numFmtId="0" fontId="46" fillId="0" borderId="0"/>
    <xf numFmtId="0" fontId="91" fillId="0" borderId="31" applyNumberFormat="0" applyFill="0" applyAlignment="0" applyProtection="0"/>
    <xf numFmtId="0" fontId="90" fillId="0" borderId="0"/>
    <xf numFmtId="176" fontId="49" fillId="0" borderId="0">
      <protection locked="0"/>
    </xf>
    <xf numFmtId="176" fontId="37" fillId="0" borderId="0">
      <protection locked="0"/>
    </xf>
    <xf numFmtId="0" fontId="90" fillId="0" borderId="0"/>
    <xf numFmtId="0" fontId="46" fillId="0" borderId="0"/>
    <xf numFmtId="176" fontId="49" fillId="0" borderId="0">
      <protection locked="0"/>
    </xf>
    <xf numFmtId="181" fontId="33" fillId="0" borderId="0" applyFont="0" applyFill="0" applyBorder="0" applyAlignment="0" applyProtection="0"/>
    <xf numFmtId="176" fontId="49" fillId="0" borderId="0">
      <protection locked="0"/>
    </xf>
    <xf numFmtId="0" fontId="38" fillId="0" borderId="0"/>
    <xf numFmtId="176" fontId="49" fillId="0" borderId="0">
      <protection locked="0"/>
    </xf>
    <xf numFmtId="176" fontId="49" fillId="0" borderId="0">
      <protection locked="0"/>
    </xf>
    <xf numFmtId="0" fontId="53" fillId="7" borderId="0" applyNumberFormat="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0" fontId="33" fillId="0" borderId="0"/>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37"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37" fillId="0" borderId="0">
      <protection locked="0"/>
    </xf>
    <xf numFmtId="0" fontId="43" fillId="14" borderId="0" applyNumberFormat="0" applyBorder="0" applyAlignment="0" applyProtection="0">
      <alignment vertical="center"/>
    </xf>
    <xf numFmtId="0" fontId="55" fillId="17" borderId="0" applyNumberFormat="0" applyBorder="0" applyAlignment="0" applyProtection="0">
      <alignment vertical="center"/>
    </xf>
    <xf numFmtId="176" fontId="44" fillId="0" borderId="0">
      <protection locked="0"/>
    </xf>
    <xf numFmtId="176" fontId="49" fillId="0" borderId="0">
      <protection locked="0"/>
    </xf>
    <xf numFmtId="176" fontId="37" fillId="0" borderId="0">
      <protection locked="0"/>
    </xf>
    <xf numFmtId="176" fontId="49" fillId="0" borderId="0">
      <protection locked="0"/>
    </xf>
    <xf numFmtId="0" fontId="52" fillId="6" borderId="0" applyNumberFormat="0" applyBorder="0" applyAlignment="0" applyProtection="0">
      <alignment vertical="center"/>
    </xf>
    <xf numFmtId="176" fontId="37" fillId="0" borderId="0">
      <protection locked="0"/>
    </xf>
    <xf numFmtId="0" fontId="43" fillId="14" borderId="0" applyNumberFormat="0" applyBorder="0" applyAlignment="0" applyProtection="0">
      <alignment vertical="center"/>
    </xf>
    <xf numFmtId="176" fontId="44"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0" fontId="43" fillId="7" borderId="0" applyNumberFormat="0" applyBorder="0" applyAlignment="0" applyProtection="0">
      <alignment vertical="center"/>
    </xf>
    <xf numFmtId="176" fontId="37" fillId="0" borderId="0">
      <protection locked="0"/>
    </xf>
    <xf numFmtId="176" fontId="49" fillId="0" borderId="0">
      <protection locked="0"/>
    </xf>
    <xf numFmtId="176" fontId="44" fillId="0" borderId="0">
      <protection locked="0"/>
    </xf>
    <xf numFmtId="176" fontId="49" fillId="0" borderId="0">
      <protection locked="0"/>
    </xf>
    <xf numFmtId="0" fontId="85" fillId="7" borderId="0" applyNumberFormat="0" applyBorder="0" applyAlignment="0" applyProtection="0">
      <alignment vertical="center"/>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4" fillId="0" borderId="0">
      <protection locked="0"/>
    </xf>
    <xf numFmtId="176" fontId="49" fillId="0" borderId="0">
      <protection locked="0"/>
    </xf>
    <xf numFmtId="176" fontId="49" fillId="0" borderId="0">
      <protection locked="0"/>
    </xf>
    <xf numFmtId="0" fontId="63" fillId="7" borderId="0" applyNumberFormat="0" applyBorder="0" applyAlignment="0" applyProtection="0">
      <alignment vertical="center"/>
    </xf>
    <xf numFmtId="176" fontId="37" fillId="0" borderId="0">
      <protection locked="0"/>
    </xf>
    <xf numFmtId="176" fontId="49" fillId="0" borderId="0">
      <protection locked="0"/>
    </xf>
    <xf numFmtId="176" fontId="49" fillId="0" borderId="0">
      <protection locked="0"/>
    </xf>
    <xf numFmtId="176" fontId="37"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4" fillId="0" borderId="0">
      <protection locked="0"/>
    </xf>
    <xf numFmtId="176" fontId="49" fillId="0" borderId="0">
      <protection locked="0"/>
    </xf>
    <xf numFmtId="176" fontId="37"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0" fontId="33" fillId="0" borderId="0"/>
    <xf numFmtId="0" fontId="43" fillId="7" borderId="0" applyNumberFormat="0" applyBorder="0" applyAlignment="0" applyProtection="0">
      <alignment vertical="center"/>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0" fontId="66" fillId="17" borderId="0" applyNumberFormat="0" applyBorder="0" applyAlignment="0" applyProtection="0">
      <alignment vertical="center"/>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0" fontId="47" fillId="6" borderId="0" applyNumberFormat="0" applyBorder="0" applyAlignment="0" applyProtection="0">
      <alignment vertical="center"/>
    </xf>
    <xf numFmtId="0" fontId="95" fillId="14" borderId="0" applyNumberFormat="0" applyBorder="0" applyAlignment="0" applyProtection="0">
      <alignment vertical="center"/>
    </xf>
    <xf numFmtId="176" fontId="49" fillId="0" borderId="0">
      <protection locked="0"/>
    </xf>
    <xf numFmtId="176" fontId="44" fillId="0" borderId="0">
      <protection locked="0"/>
    </xf>
    <xf numFmtId="0" fontId="43" fillId="7" borderId="0" applyNumberFormat="0" applyBorder="0" applyAlignment="0" applyProtection="0">
      <alignment vertical="center"/>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0" fontId="78" fillId="0" borderId="0">
      <alignment vertical="center"/>
    </xf>
    <xf numFmtId="176" fontId="37" fillId="0" borderId="0">
      <protection locked="0"/>
    </xf>
    <xf numFmtId="176" fontId="49" fillId="0" borderId="0">
      <protection locked="0"/>
    </xf>
    <xf numFmtId="176" fontId="37" fillId="0" borderId="0">
      <protection locked="0"/>
    </xf>
    <xf numFmtId="176" fontId="44" fillId="0" borderId="0">
      <protection locked="0"/>
    </xf>
    <xf numFmtId="0" fontId="53" fillId="7" borderId="0" applyNumberFormat="0" applyBorder="0" applyAlignment="0" applyProtection="0"/>
    <xf numFmtId="0" fontId="43" fillId="7" borderId="0" applyNumberFormat="0" applyBorder="0" applyAlignment="0" applyProtection="0">
      <alignment vertical="center"/>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37" fillId="0" borderId="0">
      <protection locked="0"/>
    </xf>
    <xf numFmtId="176" fontId="37" fillId="0" borderId="0">
      <protection locked="0"/>
    </xf>
    <xf numFmtId="0" fontId="42" fillId="6" borderId="0" applyNumberFormat="0" applyBorder="0" applyAlignment="0" applyProtection="0">
      <alignment vertical="center"/>
    </xf>
    <xf numFmtId="176" fontId="49" fillId="0" borderId="0">
      <protection locked="0"/>
    </xf>
    <xf numFmtId="176" fontId="37" fillId="0" borderId="0">
      <protection locked="0"/>
    </xf>
    <xf numFmtId="176" fontId="49" fillId="0" borderId="0">
      <protection locked="0"/>
    </xf>
    <xf numFmtId="0" fontId="33" fillId="0" borderId="0"/>
    <xf numFmtId="176" fontId="49" fillId="0" borderId="0">
      <protection locked="0"/>
    </xf>
    <xf numFmtId="176" fontId="44" fillId="0" borderId="0">
      <protection locked="0"/>
    </xf>
    <xf numFmtId="176" fontId="49" fillId="0" borderId="0">
      <protection locked="0"/>
    </xf>
    <xf numFmtId="0" fontId="65" fillId="6"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176" fontId="49" fillId="0" borderId="0">
      <protection locked="0"/>
    </xf>
    <xf numFmtId="0" fontId="46" fillId="0" borderId="0"/>
    <xf numFmtId="176" fontId="37"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0" fontId="42" fillId="17" borderId="0" applyNumberFormat="0" applyBorder="0" applyAlignment="0" applyProtection="0">
      <alignment vertical="center"/>
    </xf>
    <xf numFmtId="0" fontId="43" fillId="7" borderId="0" applyNumberFormat="0" applyBorder="0" applyAlignment="0" applyProtection="0">
      <alignment vertical="center"/>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49" fillId="0" borderId="0">
      <protection locked="0"/>
    </xf>
    <xf numFmtId="0" fontId="96" fillId="30" borderId="24" applyNumberFormat="0" applyAlignment="0" applyProtection="0"/>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49" fillId="0" borderId="0">
      <protection locked="0"/>
    </xf>
    <xf numFmtId="176" fontId="37" fillId="0" borderId="0">
      <protection locked="0"/>
    </xf>
    <xf numFmtId="0" fontId="38" fillId="0" borderId="0"/>
    <xf numFmtId="176" fontId="37" fillId="0" borderId="0">
      <protection locked="0"/>
    </xf>
    <xf numFmtId="0" fontId="38" fillId="0" borderId="0"/>
    <xf numFmtId="176" fontId="49" fillId="0" borderId="0">
      <protection locked="0"/>
    </xf>
    <xf numFmtId="176" fontId="37" fillId="0" borderId="0">
      <protection locked="0"/>
    </xf>
    <xf numFmtId="176" fontId="49" fillId="0" borderId="0">
      <protection locked="0"/>
    </xf>
    <xf numFmtId="0" fontId="46" fillId="0" borderId="0"/>
    <xf numFmtId="176" fontId="49" fillId="0" borderId="0">
      <protection locked="0"/>
    </xf>
    <xf numFmtId="0" fontId="43" fillId="7" borderId="0" applyNumberFormat="0" applyBorder="0" applyAlignment="0" applyProtection="0">
      <alignment vertical="center"/>
    </xf>
    <xf numFmtId="176" fontId="37" fillId="0" borderId="0">
      <protection locked="0"/>
    </xf>
    <xf numFmtId="0" fontId="52" fillId="6" borderId="0" applyNumberFormat="0" applyBorder="0" applyAlignment="0" applyProtection="0">
      <alignment vertical="center"/>
    </xf>
    <xf numFmtId="176" fontId="37" fillId="0" borderId="0">
      <protection locked="0"/>
    </xf>
    <xf numFmtId="176" fontId="37" fillId="0" borderId="0">
      <protection locked="0"/>
    </xf>
    <xf numFmtId="0" fontId="43" fillId="7" borderId="0" applyNumberFormat="0" applyBorder="0" applyAlignment="0" applyProtection="0">
      <alignment vertical="center"/>
    </xf>
    <xf numFmtId="176" fontId="37" fillId="0" borderId="0">
      <protection locked="0"/>
    </xf>
    <xf numFmtId="176" fontId="37" fillId="0" borderId="0">
      <protection locked="0"/>
    </xf>
    <xf numFmtId="0" fontId="42" fillId="6" borderId="0" applyNumberFormat="0" applyBorder="0" applyAlignment="0" applyProtection="0">
      <alignment vertical="center"/>
    </xf>
    <xf numFmtId="176" fontId="37" fillId="0" borderId="0">
      <protection locked="0"/>
    </xf>
    <xf numFmtId="0" fontId="33" fillId="0" borderId="0">
      <alignment vertical="center"/>
    </xf>
    <xf numFmtId="0" fontId="46" fillId="0" borderId="0"/>
    <xf numFmtId="0" fontId="33" fillId="0" borderId="0">
      <alignment vertical="center"/>
    </xf>
    <xf numFmtId="176" fontId="37" fillId="0" borderId="0">
      <protection locked="0"/>
    </xf>
    <xf numFmtId="176" fontId="37" fillId="0" borderId="0">
      <protection locked="0"/>
    </xf>
    <xf numFmtId="0" fontId="38" fillId="0" borderId="0"/>
    <xf numFmtId="176" fontId="44"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0" fontId="33" fillId="0" borderId="0" applyFont="0" applyFill="0" applyBorder="0" applyAlignment="0" applyProtection="0"/>
    <xf numFmtId="176" fontId="37" fillId="0" borderId="0">
      <protection locked="0"/>
    </xf>
    <xf numFmtId="0" fontId="60" fillId="16" borderId="0" applyNumberFormat="0" applyBorder="0" applyAlignment="0" applyProtection="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46" fillId="0" borderId="0"/>
    <xf numFmtId="176" fontId="49" fillId="0" borderId="0">
      <protection locked="0"/>
    </xf>
    <xf numFmtId="0" fontId="33" fillId="0" borderId="0">
      <alignment vertical="center"/>
    </xf>
    <xf numFmtId="176" fontId="49" fillId="0" borderId="0">
      <protection locked="0"/>
    </xf>
    <xf numFmtId="176" fontId="37" fillId="0" borderId="0">
      <protection locked="0"/>
    </xf>
    <xf numFmtId="0" fontId="46" fillId="0" borderId="0"/>
    <xf numFmtId="176" fontId="49" fillId="0" borderId="0">
      <protection locked="0"/>
    </xf>
    <xf numFmtId="176" fontId="37" fillId="0" borderId="0">
      <protection locked="0"/>
    </xf>
    <xf numFmtId="0" fontId="53" fillId="7" borderId="0" applyNumberFormat="0" applyBorder="0" applyAlignment="0" applyProtection="0">
      <alignment vertical="center"/>
    </xf>
    <xf numFmtId="0" fontId="38" fillId="0" borderId="0"/>
    <xf numFmtId="0" fontId="42" fillId="6" borderId="0" applyNumberFormat="0" applyBorder="0" applyAlignment="0" applyProtection="0">
      <alignment vertical="center"/>
    </xf>
    <xf numFmtId="176" fontId="49" fillId="0" borderId="0">
      <protection locked="0"/>
    </xf>
    <xf numFmtId="0" fontId="46" fillId="0" borderId="0"/>
    <xf numFmtId="0" fontId="42" fillId="6" borderId="0" applyNumberFormat="0" applyBorder="0" applyAlignment="0" applyProtection="0">
      <alignment vertical="center"/>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43" fillId="7" borderId="0" applyNumberFormat="0" applyBorder="0" applyAlignment="0" applyProtection="0">
      <alignment vertical="center"/>
    </xf>
    <xf numFmtId="176" fontId="37" fillId="0" borderId="0">
      <protection locked="0"/>
    </xf>
    <xf numFmtId="176" fontId="49" fillId="0" borderId="0">
      <protection locked="0"/>
    </xf>
    <xf numFmtId="176" fontId="37" fillId="0" borderId="0">
      <protection locked="0"/>
    </xf>
    <xf numFmtId="0" fontId="42" fillId="6" borderId="0" applyNumberFormat="0" applyBorder="0" applyAlignment="0" applyProtection="0">
      <alignment vertical="center"/>
    </xf>
    <xf numFmtId="176" fontId="44" fillId="0" borderId="0">
      <protection locked="0"/>
    </xf>
    <xf numFmtId="176" fontId="37" fillId="0" borderId="0">
      <protection locked="0"/>
    </xf>
    <xf numFmtId="176" fontId="37" fillId="0" borderId="0">
      <protection locked="0"/>
    </xf>
    <xf numFmtId="176" fontId="49" fillId="0" borderId="0">
      <protection locked="0"/>
    </xf>
    <xf numFmtId="0" fontId="87" fillId="0" borderId="0" applyNumberFormat="0" applyFill="0" applyBorder="0" applyAlignment="0" applyProtection="0">
      <alignment vertical="center"/>
    </xf>
    <xf numFmtId="0" fontId="95" fillId="14" borderId="0" applyNumberFormat="0" applyBorder="0" applyAlignment="0" applyProtection="0">
      <alignment vertical="center"/>
    </xf>
    <xf numFmtId="0" fontId="38" fillId="0" borderId="0"/>
    <xf numFmtId="0" fontId="52" fillId="6" borderId="0" applyNumberFormat="0" applyBorder="0" applyAlignment="0" applyProtection="0">
      <alignment vertical="center"/>
    </xf>
    <xf numFmtId="0" fontId="54" fillId="6" borderId="0" applyNumberFormat="0" applyBorder="0" applyAlignment="0" applyProtection="0"/>
    <xf numFmtId="176" fontId="37" fillId="0" borderId="0">
      <protection locked="0"/>
    </xf>
    <xf numFmtId="176" fontId="37" fillId="0" borderId="0">
      <protection locked="0"/>
    </xf>
    <xf numFmtId="176" fontId="44" fillId="0" borderId="0">
      <protection locked="0"/>
    </xf>
    <xf numFmtId="176" fontId="37" fillId="0" borderId="0">
      <protection locked="0"/>
    </xf>
    <xf numFmtId="0" fontId="43" fillId="7" borderId="0" applyNumberFormat="0" applyBorder="0" applyAlignment="0" applyProtection="0">
      <alignment vertical="center"/>
    </xf>
    <xf numFmtId="176" fontId="49" fillId="0" borderId="0">
      <protection locked="0"/>
    </xf>
    <xf numFmtId="0" fontId="43" fillId="7" borderId="0" applyNumberFormat="0" applyBorder="0" applyAlignment="0" applyProtection="0">
      <alignment vertical="center"/>
    </xf>
    <xf numFmtId="176" fontId="37" fillId="0" borderId="0">
      <protection locked="0"/>
    </xf>
    <xf numFmtId="0" fontId="54" fillId="6" borderId="0" applyNumberFormat="0" applyBorder="0" applyAlignment="0" applyProtection="0"/>
    <xf numFmtId="176" fontId="44" fillId="0" borderId="0">
      <protection locked="0"/>
    </xf>
    <xf numFmtId="176" fontId="44" fillId="0" borderId="0">
      <protection locked="0"/>
    </xf>
    <xf numFmtId="0" fontId="38" fillId="0" borderId="0"/>
    <xf numFmtId="0" fontId="43" fillId="7" borderId="0" applyNumberFormat="0" applyBorder="0" applyAlignment="0" applyProtection="0">
      <alignment vertical="center"/>
    </xf>
    <xf numFmtId="176" fontId="37"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0" fontId="52" fillId="6"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52" fillId="6" borderId="0" applyNumberFormat="0" applyBorder="0" applyAlignment="0" applyProtection="0">
      <alignment vertical="center"/>
    </xf>
    <xf numFmtId="0" fontId="38" fillId="0" borderId="0"/>
    <xf numFmtId="0" fontId="46" fillId="0" borderId="0"/>
    <xf numFmtId="176" fontId="37" fillId="0" borderId="0">
      <protection locked="0"/>
    </xf>
    <xf numFmtId="0" fontId="60" fillId="14" borderId="0" applyNumberFormat="0" applyBorder="0" applyAlignment="0" applyProtection="0"/>
    <xf numFmtId="0" fontId="46" fillId="0" borderId="0"/>
    <xf numFmtId="176" fontId="44" fillId="0" borderId="0">
      <protection locked="0"/>
    </xf>
    <xf numFmtId="176" fontId="44" fillId="0" borderId="0">
      <protection locked="0"/>
    </xf>
    <xf numFmtId="176" fontId="37" fillId="0" borderId="0">
      <protection locked="0"/>
    </xf>
    <xf numFmtId="176" fontId="44" fillId="0" borderId="0">
      <protection locked="0"/>
    </xf>
    <xf numFmtId="176" fontId="44" fillId="0" borderId="0">
      <protection locked="0"/>
    </xf>
    <xf numFmtId="176" fontId="37" fillId="0" borderId="0">
      <protection locked="0"/>
    </xf>
    <xf numFmtId="176" fontId="44"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0" fontId="42" fillId="6" borderId="0" applyNumberFormat="0" applyBorder="0" applyAlignment="0" applyProtection="0">
      <alignment vertical="center"/>
    </xf>
    <xf numFmtId="176" fontId="37" fillId="0" borderId="0">
      <protection locked="0"/>
    </xf>
    <xf numFmtId="176" fontId="44"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37" fillId="0" borderId="0">
      <protection locked="0"/>
    </xf>
    <xf numFmtId="176" fontId="44" fillId="0" borderId="0">
      <protection locked="0"/>
    </xf>
    <xf numFmtId="0" fontId="47" fillId="6" borderId="0" applyNumberFormat="0" applyBorder="0" applyAlignment="0" applyProtection="0">
      <alignment vertical="center"/>
    </xf>
    <xf numFmtId="0" fontId="43" fillId="7" borderId="0" applyNumberFormat="0" applyBorder="0" applyAlignment="0" applyProtection="0">
      <alignment vertical="center"/>
    </xf>
    <xf numFmtId="176" fontId="49" fillId="0" borderId="0">
      <protection locked="0"/>
    </xf>
    <xf numFmtId="176" fontId="37"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176" fontId="44" fillId="0" borderId="0">
      <protection locked="0"/>
    </xf>
    <xf numFmtId="176" fontId="44" fillId="0" borderId="0">
      <protection locked="0"/>
    </xf>
    <xf numFmtId="176" fontId="44" fillId="0" borderId="0">
      <protection locked="0"/>
    </xf>
    <xf numFmtId="0" fontId="19" fillId="57" borderId="0" applyNumberFormat="0" applyBorder="0" applyAlignment="0" applyProtection="0">
      <alignment vertical="center"/>
    </xf>
    <xf numFmtId="176" fontId="49" fillId="0" borderId="0">
      <protection locked="0"/>
    </xf>
    <xf numFmtId="176" fontId="37"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0" fontId="33" fillId="0" borderId="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0" fontId="33" fillId="16" borderId="34" applyNumberFormat="0" applyFont="0" applyAlignment="0" applyProtection="0">
      <alignment vertical="center"/>
    </xf>
    <xf numFmtId="176" fontId="37" fillId="0" borderId="0">
      <protection locked="0"/>
    </xf>
    <xf numFmtId="0" fontId="42" fillId="6" borderId="0" applyNumberFormat="0" applyBorder="0" applyAlignment="0" applyProtection="0">
      <alignment vertical="center"/>
    </xf>
    <xf numFmtId="176" fontId="37" fillId="0" borderId="0">
      <protection locked="0"/>
    </xf>
    <xf numFmtId="0" fontId="43" fillId="7" borderId="0" applyNumberFormat="0" applyBorder="0" applyAlignment="0" applyProtection="0">
      <alignment vertical="center"/>
    </xf>
    <xf numFmtId="176" fontId="37" fillId="0" borderId="0">
      <protection locked="0"/>
    </xf>
    <xf numFmtId="176" fontId="44" fillId="0" borderId="0">
      <protection locked="0"/>
    </xf>
    <xf numFmtId="0" fontId="60" fillId="30" borderId="0" applyNumberFormat="0" applyBorder="0" applyAlignment="0" applyProtection="0"/>
    <xf numFmtId="176" fontId="37" fillId="0" borderId="0">
      <protection locked="0"/>
    </xf>
    <xf numFmtId="176" fontId="37" fillId="0" borderId="0">
      <protection locked="0"/>
    </xf>
    <xf numFmtId="176" fontId="44"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0" fontId="55" fillId="30" borderId="0" applyNumberFormat="0" applyBorder="0" applyAlignment="0" applyProtection="0">
      <alignment vertical="center"/>
    </xf>
    <xf numFmtId="176" fontId="37" fillId="0" borderId="0">
      <protection locked="0"/>
    </xf>
    <xf numFmtId="176" fontId="49" fillId="0" borderId="0">
      <protection locked="0"/>
    </xf>
    <xf numFmtId="176" fontId="49" fillId="0" borderId="0">
      <protection locked="0"/>
    </xf>
    <xf numFmtId="0" fontId="65" fillId="6" borderId="0" applyNumberFormat="0" applyBorder="0" applyAlignment="0" applyProtection="0">
      <alignment vertical="center"/>
    </xf>
    <xf numFmtId="9" fontId="33" fillId="0" borderId="0" applyFont="0" applyFill="0" applyBorder="0" applyAlignment="0" applyProtection="0"/>
    <xf numFmtId="176" fontId="49" fillId="0" borderId="0">
      <protection locked="0"/>
    </xf>
    <xf numFmtId="176" fontId="37" fillId="0" borderId="0">
      <protection locked="0"/>
    </xf>
    <xf numFmtId="176" fontId="37" fillId="0" borderId="0">
      <protection locked="0"/>
    </xf>
    <xf numFmtId="0" fontId="46" fillId="0" borderId="0"/>
    <xf numFmtId="176" fontId="37" fillId="0" borderId="0">
      <protection locked="0"/>
    </xf>
    <xf numFmtId="0" fontId="42" fillId="6" borderId="0" applyNumberFormat="0" applyBorder="0" applyAlignment="0" applyProtection="0">
      <alignment vertical="center"/>
    </xf>
    <xf numFmtId="176" fontId="49" fillId="0" borderId="0">
      <protection locked="0"/>
    </xf>
    <xf numFmtId="176" fontId="37" fillId="0" borderId="0">
      <protection locked="0"/>
    </xf>
    <xf numFmtId="0" fontId="38" fillId="0" borderId="0"/>
    <xf numFmtId="176" fontId="37" fillId="0" borderId="0">
      <protection locked="0"/>
    </xf>
    <xf numFmtId="176" fontId="49" fillId="0" borderId="0">
      <protection locked="0"/>
    </xf>
    <xf numFmtId="176" fontId="37" fillId="0" borderId="0">
      <protection locked="0"/>
    </xf>
    <xf numFmtId="176" fontId="37" fillId="0" borderId="0">
      <protection locked="0"/>
    </xf>
    <xf numFmtId="0" fontId="66" fillId="17" borderId="0" applyNumberFormat="0" applyBorder="0" applyAlignment="0" applyProtection="0">
      <alignment vertical="center"/>
    </xf>
    <xf numFmtId="176" fontId="49"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52" fillId="6"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49" fillId="0" borderId="0">
      <protection locked="0"/>
    </xf>
    <xf numFmtId="176" fontId="44" fillId="0" borderId="0">
      <protection locked="0"/>
    </xf>
    <xf numFmtId="0" fontId="43" fillId="7"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4"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49"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37" fillId="0" borderId="0">
      <protection locked="0"/>
    </xf>
    <xf numFmtId="176" fontId="49" fillId="0" borderId="0">
      <protection locked="0"/>
    </xf>
    <xf numFmtId="0" fontId="100" fillId="0" borderId="0" applyNumberFormat="0" applyFill="0" applyBorder="0" applyAlignment="0" applyProtection="0">
      <alignment vertical="top"/>
      <protection locked="0"/>
    </xf>
    <xf numFmtId="0" fontId="53" fillId="7" borderId="0" applyNumberFormat="0" applyBorder="0" applyAlignment="0" applyProtection="0"/>
    <xf numFmtId="176" fontId="37"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37" fillId="0" borderId="0">
      <protection locked="0"/>
    </xf>
    <xf numFmtId="0" fontId="43" fillId="7" borderId="0" applyNumberFormat="0" applyBorder="0" applyAlignment="0" applyProtection="0">
      <alignment vertical="center"/>
    </xf>
    <xf numFmtId="0" fontId="46" fillId="0" borderId="0"/>
    <xf numFmtId="0" fontId="38" fillId="0" borderId="0"/>
    <xf numFmtId="176" fontId="37" fillId="0" borderId="0">
      <protection locked="0"/>
    </xf>
    <xf numFmtId="0" fontId="46" fillId="0" borderId="0"/>
    <xf numFmtId="176" fontId="49" fillId="0" borderId="0">
      <protection locked="0"/>
    </xf>
    <xf numFmtId="0" fontId="38" fillId="0" borderId="0"/>
    <xf numFmtId="176" fontId="49" fillId="0" borderId="0">
      <protection locked="0"/>
    </xf>
    <xf numFmtId="176" fontId="49" fillId="0" borderId="0">
      <protection locked="0"/>
    </xf>
    <xf numFmtId="0" fontId="46" fillId="0" borderId="0"/>
    <xf numFmtId="176" fontId="49" fillId="0" borderId="0">
      <protection locked="0"/>
    </xf>
    <xf numFmtId="0" fontId="46" fillId="0" borderId="0"/>
    <xf numFmtId="176" fontId="49" fillId="0" borderId="0">
      <protection locked="0"/>
    </xf>
    <xf numFmtId="0" fontId="38" fillId="0" borderId="0"/>
    <xf numFmtId="0" fontId="46" fillId="0" borderId="0"/>
    <xf numFmtId="176" fontId="49" fillId="0" borderId="0">
      <protection locked="0"/>
    </xf>
    <xf numFmtId="176" fontId="49" fillId="0" borderId="0">
      <protection locked="0"/>
    </xf>
    <xf numFmtId="0" fontId="38" fillId="0" borderId="0"/>
    <xf numFmtId="176" fontId="49" fillId="0" borderId="0">
      <protection locked="0"/>
    </xf>
    <xf numFmtId="176" fontId="49" fillId="0" borderId="0">
      <protection locked="0"/>
    </xf>
    <xf numFmtId="176" fontId="37" fillId="0" borderId="0">
      <protection locked="0"/>
    </xf>
    <xf numFmtId="176" fontId="49" fillId="0" borderId="0">
      <protection locked="0"/>
    </xf>
    <xf numFmtId="0" fontId="43" fillId="7" borderId="0" applyNumberFormat="0" applyBorder="0" applyAlignment="0" applyProtection="0">
      <alignment vertical="center"/>
    </xf>
    <xf numFmtId="176" fontId="37" fillId="0" borderId="0">
      <protection locked="0"/>
    </xf>
    <xf numFmtId="0" fontId="95" fillId="14" borderId="0" applyNumberFormat="0" applyBorder="0" applyAlignment="0" applyProtection="0">
      <alignment vertical="center"/>
    </xf>
    <xf numFmtId="176" fontId="37" fillId="0" borderId="0">
      <protection locked="0"/>
    </xf>
    <xf numFmtId="176" fontId="49" fillId="0" borderId="0">
      <protection locked="0"/>
    </xf>
    <xf numFmtId="0" fontId="43" fillId="7"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4" fillId="0" borderId="0">
      <protection locked="0"/>
    </xf>
    <xf numFmtId="176" fontId="49" fillId="0" borderId="0">
      <protection locked="0"/>
    </xf>
    <xf numFmtId="176" fontId="37" fillId="0" borderId="0">
      <protection locked="0"/>
    </xf>
    <xf numFmtId="176" fontId="37" fillId="0" borderId="0">
      <protection locked="0"/>
    </xf>
    <xf numFmtId="188" fontId="33" fillId="0" borderId="0" applyFont="0" applyFill="0" applyBorder="0" applyAlignment="0" applyProtection="0">
      <alignment vertical="center"/>
    </xf>
    <xf numFmtId="176" fontId="37" fillId="0" borderId="0">
      <protection locked="0"/>
    </xf>
    <xf numFmtId="176" fontId="49" fillId="0" borderId="0">
      <protection locked="0"/>
    </xf>
    <xf numFmtId="0" fontId="43" fillId="7" borderId="0" applyNumberFormat="0" applyBorder="0" applyAlignment="0" applyProtection="0">
      <alignment vertical="center"/>
    </xf>
    <xf numFmtId="176" fontId="37" fillId="0" borderId="0">
      <protection locked="0"/>
    </xf>
    <xf numFmtId="176" fontId="44" fillId="0" borderId="0">
      <protection locked="0"/>
    </xf>
    <xf numFmtId="176" fontId="49" fillId="0" borderId="0">
      <protection locked="0"/>
    </xf>
    <xf numFmtId="0" fontId="42" fillId="6" borderId="0" applyNumberFormat="0" applyBorder="0" applyAlignment="0" applyProtection="0">
      <alignment vertical="center"/>
    </xf>
    <xf numFmtId="176" fontId="44" fillId="0" borderId="0">
      <protection locked="0"/>
    </xf>
    <xf numFmtId="176" fontId="49" fillId="0" borderId="0">
      <protection locked="0"/>
    </xf>
    <xf numFmtId="176" fontId="37" fillId="0" borderId="0">
      <protection locked="0"/>
    </xf>
    <xf numFmtId="176" fontId="37" fillId="0" borderId="0">
      <protection locked="0"/>
    </xf>
    <xf numFmtId="0" fontId="9" fillId="0" borderId="0">
      <alignment vertical="center"/>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37" fontId="101" fillId="0" borderId="0"/>
    <xf numFmtId="176" fontId="37"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44" fillId="0" borderId="0">
      <protection locked="0"/>
    </xf>
    <xf numFmtId="176" fontId="37" fillId="0" borderId="0">
      <protection locked="0"/>
    </xf>
    <xf numFmtId="0" fontId="42" fillId="6" borderId="0" applyNumberFormat="0" applyBorder="0" applyAlignment="0" applyProtection="0">
      <alignment vertical="center"/>
    </xf>
    <xf numFmtId="176" fontId="37" fillId="0" borderId="0">
      <protection locked="0"/>
    </xf>
    <xf numFmtId="176" fontId="49" fillId="0" borderId="0">
      <protection locked="0"/>
    </xf>
    <xf numFmtId="176" fontId="37" fillId="0" borderId="0">
      <protection locked="0"/>
    </xf>
    <xf numFmtId="176" fontId="49" fillId="0" borderId="0">
      <protection locked="0"/>
    </xf>
    <xf numFmtId="0" fontId="33" fillId="16" borderId="34" applyNumberFormat="0" applyFont="0" applyAlignment="0" applyProtection="0"/>
    <xf numFmtId="176" fontId="37"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37"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37" fillId="0" borderId="0">
      <protection locked="0"/>
    </xf>
    <xf numFmtId="0" fontId="33" fillId="0" borderId="0">
      <alignment vertical="center"/>
    </xf>
    <xf numFmtId="0" fontId="33" fillId="0" borderId="0">
      <alignment vertical="center"/>
    </xf>
    <xf numFmtId="0" fontId="63" fillId="7" borderId="0" applyNumberFormat="0" applyBorder="0" applyAlignment="0" applyProtection="0">
      <alignment vertical="center"/>
    </xf>
    <xf numFmtId="176" fontId="37" fillId="0" borderId="0">
      <protection locked="0"/>
    </xf>
    <xf numFmtId="176" fontId="49" fillId="0" borderId="0">
      <protection locked="0"/>
    </xf>
    <xf numFmtId="176" fontId="37" fillId="0" borderId="0">
      <protection locked="0"/>
    </xf>
    <xf numFmtId="0" fontId="43" fillId="7"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0" fontId="42" fillId="6" borderId="0" applyNumberFormat="0" applyBorder="0" applyAlignment="0" applyProtection="0">
      <alignment vertical="center"/>
    </xf>
    <xf numFmtId="176" fontId="49" fillId="0" borderId="0">
      <protection locked="0"/>
    </xf>
    <xf numFmtId="0" fontId="5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0" fontId="55" fillId="14"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5" fillId="59"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0" fontId="54" fillId="6" borderId="0" applyNumberFormat="0" applyBorder="0" applyAlignment="0" applyProtection="0"/>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51" fillId="0" borderId="0">
      <protection locked="0"/>
    </xf>
    <xf numFmtId="185" fontId="33" fillId="0" borderId="0" applyFont="0" applyFill="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5" fillId="25" borderId="0" applyNumberFormat="0" applyBorder="0" applyAlignment="0" applyProtection="0">
      <alignment vertical="center"/>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0" fontId="78" fillId="0" borderId="0"/>
    <xf numFmtId="176" fontId="49" fillId="0" borderId="0">
      <protection locked="0"/>
    </xf>
    <xf numFmtId="176" fontId="49" fillId="0" borderId="0">
      <protection locked="0"/>
    </xf>
    <xf numFmtId="0" fontId="33" fillId="0" borderId="0"/>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37" fillId="0" borderId="0">
      <protection locked="0"/>
    </xf>
    <xf numFmtId="0" fontId="33" fillId="0" borderId="0" applyFont="0" applyFill="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0" fontId="54" fillId="6" borderId="0" applyNumberFormat="0" applyBorder="0" applyAlignment="0" applyProtection="0"/>
    <xf numFmtId="176" fontId="49" fillId="0" borderId="0">
      <protection locked="0"/>
    </xf>
    <xf numFmtId="176" fontId="49" fillId="0" borderId="0">
      <protection locked="0"/>
    </xf>
    <xf numFmtId="176" fontId="49" fillId="0" borderId="0">
      <protection locked="0"/>
    </xf>
    <xf numFmtId="0" fontId="42" fillId="17" borderId="0" applyNumberFormat="0" applyBorder="0" applyAlignment="0" applyProtection="0">
      <alignment vertical="center"/>
    </xf>
    <xf numFmtId="176" fontId="49" fillId="0" borderId="0">
      <protection locked="0"/>
    </xf>
    <xf numFmtId="176" fontId="49" fillId="0" borderId="0">
      <protection locked="0"/>
    </xf>
    <xf numFmtId="0" fontId="71" fillId="8" borderId="0" applyNumberFormat="0" applyBorder="0" applyAlignment="0" applyProtection="0">
      <alignment vertical="center"/>
    </xf>
    <xf numFmtId="176" fontId="49" fillId="0" borderId="0">
      <protection locked="0"/>
    </xf>
    <xf numFmtId="176" fontId="49" fillId="0" borderId="0">
      <protection locked="0"/>
    </xf>
    <xf numFmtId="176" fontId="37"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0" fontId="54" fillId="6" borderId="0" applyNumberFormat="0" applyBorder="0" applyAlignment="0" applyProtection="0"/>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0" fontId="33" fillId="0" borderId="0" applyFont="0" applyFill="0" applyBorder="0" applyAlignment="0" applyProtection="0"/>
    <xf numFmtId="176" fontId="49" fillId="0" borderId="0">
      <protection locked="0"/>
    </xf>
    <xf numFmtId="176" fontId="49" fillId="0" borderId="0">
      <protection locked="0"/>
    </xf>
    <xf numFmtId="0" fontId="42" fillId="6" borderId="0" applyNumberFormat="0" applyBorder="0" applyAlignment="0" applyProtection="0">
      <alignment vertical="center"/>
    </xf>
    <xf numFmtId="41" fontId="33" fillId="0" borderId="0" applyFont="0" applyFill="0" applyBorder="0" applyAlignment="0" applyProtection="0"/>
    <xf numFmtId="176" fontId="49"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0" fontId="52" fillId="6" borderId="0" applyNumberFormat="0" applyBorder="0" applyAlignment="0" applyProtection="0">
      <alignment vertical="center"/>
    </xf>
    <xf numFmtId="0" fontId="55" fillId="50" borderId="0" applyNumberFormat="0" applyBorder="0" applyAlignment="0" applyProtection="0">
      <alignment vertical="center"/>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44"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0" fontId="43" fillId="7" borderId="0" applyNumberFormat="0" applyBorder="0" applyAlignment="0" applyProtection="0">
      <alignment vertical="center"/>
    </xf>
    <xf numFmtId="176" fontId="51" fillId="0" borderId="0">
      <protection locked="0"/>
    </xf>
    <xf numFmtId="0" fontId="46" fillId="0" borderId="0"/>
    <xf numFmtId="0" fontId="19" fillId="50" borderId="0" applyNumberFormat="0" applyBorder="0" applyAlignment="0" applyProtection="0">
      <alignment vertical="center"/>
    </xf>
    <xf numFmtId="176" fontId="49" fillId="0" borderId="0">
      <protection locked="0"/>
    </xf>
    <xf numFmtId="0" fontId="42" fillId="6" borderId="0" applyNumberFormat="0" applyBorder="0" applyAlignment="0" applyProtection="0">
      <alignment vertical="center"/>
    </xf>
    <xf numFmtId="0" fontId="33" fillId="0" borderId="0">
      <alignment vertical="center"/>
    </xf>
    <xf numFmtId="0" fontId="55" fillId="6" borderId="0" applyNumberFormat="0" applyBorder="0" applyAlignment="0" applyProtection="0">
      <alignment vertical="center"/>
    </xf>
    <xf numFmtId="176" fontId="49" fillId="0" borderId="0">
      <protection locked="0"/>
    </xf>
    <xf numFmtId="0" fontId="63" fillId="7" borderId="0" applyNumberFormat="0" applyBorder="0" applyAlignment="0" applyProtection="0">
      <alignment vertical="center"/>
    </xf>
    <xf numFmtId="0" fontId="19" fillId="6" borderId="0" applyNumberFormat="0" applyBorder="0" applyAlignment="0" applyProtection="0">
      <alignment vertical="center"/>
    </xf>
    <xf numFmtId="0" fontId="55" fillId="7" borderId="0" applyNumberFormat="0" applyBorder="0" applyAlignment="0" applyProtection="0">
      <alignment vertical="center"/>
    </xf>
    <xf numFmtId="180" fontId="49" fillId="0" borderId="0">
      <protection locked="0"/>
    </xf>
    <xf numFmtId="0" fontId="19" fillId="17" borderId="0" applyNumberFormat="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0" fontId="65" fillId="6" borderId="0" applyNumberFormat="0" applyBorder="0" applyAlignment="0" applyProtection="0">
      <alignment vertical="center"/>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37"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0" fontId="53" fillId="7" borderId="0" applyNumberFormat="0" applyBorder="0" applyAlignment="0" applyProtection="0"/>
    <xf numFmtId="176" fontId="37" fillId="0" borderId="0">
      <protection locked="0"/>
    </xf>
    <xf numFmtId="176" fontId="37"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0" fontId="43" fillId="7" borderId="0" applyNumberFormat="0" applyBorder="0" applyAlignment="0" applyProtection="0">
      <alignment vertical="center"/>
    </xf>
    <xf numFmtId="176" fontId="37" fillId="0" borderId="0">
      <protection locked="0"/>
    </xf>
    <xf numFmtId="0" fontId="42" fillId="6" borderId="0" applyNumberFormat="0" applyBorder="0" applyAlignment="0" applyProtection="0">
      <alignment vertical="center"/>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33" fillId="0" borderId="0"/>
    <xf numFmtId="176" fontId="37" fillId="0" borderId="0">
      <protection locked="0"/>
    </xf>
    <xf numFmtId="176" fontId="37" fillId="0" borderId="0">
      <protection locked="0"/>
    </xf>
    <xf numFmtId="176" fontId="37" fillId="0" borderId="0">
      <protection locked="0"/>
    </xf>
    <xf numFmtId="176" fontId="49" fillId="0" borderId="0">
      <protection locked="0"/>
    </xf>
    <xf numFmtId="176" fontId="37" fillId="0" borderId="0">
      <protection locked="0"/>
    </xf>
    <xf numFmtId="176" fontId="49" fillId="0" borderId="0">
      <protection locked="0"/>
    </xf>
    <xf numFmtId="176" fontId="49" fillId="0" borderId="0">
      <protection locked="0"/>
    </xf>
    <xf numFmtId="176" fontId="37" fillId="0" borderId="0">
      <protection locked="0"/>
    </xf>
    <xf numFmtId="176" fontId="49"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14" fillId="58" borderId="0" applyNumberFormat="0" applyBorder="0" applyAlignment="0" applyProtection="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37" fillId="0" borderId="0">
      <protection locked="0"/>
    </xf>
    <xf numFmtId="176" fontId="44" fillId="0" borderId="0">
      <protection locked="0"/>
    </xf>
    <xf numFmtId="176" fontId="44"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4" fillId="0" borderId="0">
      <protection locked="0"/>
    </xf>
    <xf numFmtId="176" fontId="44" fillId="0" borderId="0">
      <protection locked="0"/>
    </xf>
    <xf numFmtId="0" fontId="33" fillId="0" borderId="0">
      <alignment vertical="center"/>
    </xf>
    <xf numFmtId="176" fontId="49" fillId="0" borderId="0">
      <protection locked="0"/>
    </xf>
    <xf numFmtId="176" fontId="37" fillId="0" borderId="0">
      <protection locked="0"/>
    </xf>
    <xf numFmtId="176" fontId="37" fillId="0" borderId="0">
      <protection locked="0"/>
    </xf>
    <xf numFmtId="176" fontId="44" fillId="0" borderId="0">
      <protection locked="0"/>
    </xf>
    <xf numFmtId="176" fontId="37" fillId="0" borderId="0">
      <protection locked="0"/>
    </xf>
    <xf numFmtId="176" fontId="44"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0" fontId="43" fillId="7" borderId="0" applyNumberFormat="0" applyBorder="0" applyAlignment="0" applyProtection="0">
      <alignment vertical="center"/>
    </xf>
    <xf numFmtId="176" fontId="49" fillId="0" borderId="0">
      <protection locked="0"/>
    </xf>
    <xf numFmtId="176" fontId="37" fillId="0" borderId="0">
      <protection locked="0"/>
    </xf>
    <xf numFmtId="176" fontId="44" fillId="0" borderId="0">
      <protection locked="0"/>
    </xf>
    <xf numFmtId="176" fontId="44" fillId="0" borderId="0">
      <protection locked="0"/>
    </xf>
    <xf numFmtId="176" fontId="37" fillId="0" borderId="0">
      <protection locked="0"/>
    </xf>
    <xf numFmtId="176" fontId="44" fillId="0" borderId="0">
      <protection locked="0"/>
    </xf>
    <xf numFmtId="176" fontId="44" fillId="0" borderId="0">
      <protection locked="0"/>
    </xf>
    <xf numFmtId="176" fontId="44" fillId="0" borderId="0">
      <protection locked="0"/>
    </xf>
    <xf numFmtId="176" fontId="49" fillId="0" borderId="0">
      <protection locked="0"/>
    </xf>
    <xf numFmtId="176" fontId="44" fillId="0" borderId="0">
      <protection locked="0"/>
    </xf>
    <xf numFmtId="176" fontId="37" fillId="0" borderId="0">
      <protection locked="0"/>
    </xf>
    <xf numFmtId="0" fontId="42" fillId="6" borderId="0" applyNumberFormat="0" applyBorder="0" applyAlignment="0" applyProtection="0">
      <alignment vertical="center"/>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176" fontId="37" fillId="0" borderId="0">
      <protection locked="0"/>
    </xf>
    <xf numFmtId="0" fontId="60" fillId="50" borderId="0" applyNumberFormat="0" applyBorder="0" applyAlignment="0" applyProtection="0"/>
    <xf numFmtId="176" fontId="37" fillId="0" borderId="0">
      <protection locked="0"/>
    </xf>
    <xf numFmtId="0" fontId="103" fillId="0" borderId="36" applyNumberFormat="0" applyFill="0" applyAlignment="0" applyProtection="0">
      <alignment vertical="center"/>
    </xf>
    <xf numFmtId="176" fontId="37" fillId="0" borderId="0">
      <protection locked="0"/>
    </xf>
    <xf numFmtId="0" fontId="53" fillId="14" borderId="0" applyNumberFormat="0" applyBorder="0" applyAlignment="0" applyProtection="0">
      <alignment vertical="center"/>
    </xf>
    <xf numFmtId="176" fontId="49" fillId="0" borderId="0">
      <protection locked="0"/>
    </xf>
    <xf numFmtId="176" fontId="44" fillId="0" borderId="0">
      <protection locked="0"/>
    </xf>
    <xf numFmtId="176" fontId="37" fillId="0" borderId="0">
      <protection locked="0"/>
    </xf>
    <xf numFmtId="176" fontId="44" fillId="0" borderId="0">
      <protection locked="0"/>
    </xf>
    <xf numFmtId="176" fontId="37" fillId="0" borderId="0">
      <protection locked="0"/>
    </xf>
    <xf numFmtId="176" fontId="49" fillId="0" borderId="0">
      <protection locked="0"/>
    </xf>
    <xf numFmtId="176" fontId="49" fillId="0" borderId="0">
      <protection locked="0"/>
    </xf>
    <xf numFmtId="176" fontId="44" fillId="0" borderId="0">
      <protection locked="0"/>
    </xf>
    <xf numFmtId="0" fontId="19" fillId="10" borderId="0" applyNumberFormat="0" applyBorder="0" applyAlignment="0" applyProtection="0">
      <alignment vertical="center"/>
    </xf>
    <xf numFmtId="0" fontId="33" fillId="0" borderId="0"/>
    <xf numFmtId="0" fontId="55" fillId="25" borderId="0" applyNumberFormat="0" applyBorder="0" applyAlignment="0" applyProtection="0">
      <alignment vertical="center"/>
    </xf>
    <xf numFmtId="0" fontId="19" fillId="25" borderId="0" applyNumberFormat="0" applyBorder="0" applyAlignment="0" applyProtection="0">
      <alignment vertical="center"/>
    </xf>
    <xf numFmtId="176" fontId="49" fillId="0" borderId="0">
      <protection locked="0"/>
    </xf>
    <xf numFmtId="0" fontId="55"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176" fontId="49" fillId="0" borderId="0">
      <protection locked="0"/>
    </xf>
    <xf numFmtId="176" fontId="44" fillId="0" borderId="0">
      <protection locked="0"/>
    </xf>
    <xf numFmtId="176" fontId="44" fillId="0" borderId="0">
      <protection locked="0"/>
    </xf>
    <xf numFmtId="0" fontId="55" fillId="10" borderId="0" applyNumberFormat="0" applyBorder="0" applyAlignment="0" applyProtection="0">
      <alignment vertical="center"/>
    </xf>
    <xf numFmtId="0" fontId="43" fillId="7" borderId="0" applyNumberFormat="0" applyBorder="0" applyAlignment="0" applyProtection="0">
      <alignment vertical="center"/>
    </xf>
    <xf numFmtId="0" fontId="19" fillId="10" borderId="0" applyNumberFormat="0" applyBorder="0" applyAlignment="0" applyProtection="0">
      <alignment vertical="center"/>
    </xf>
    <xf numFmtId="0" fontId="43" fillId="14" borderId="0" applyNumberFormat="0" applyBorder="0" applyAlignment="0" applyProtection="0">
      <alignment vertical="center"/>
    </xf>
    <xf numFmtId="0" fontId="55" fillId="57" borderId="0" applyNumberFormat="0" applyBorder="0" applyAlignment="0" applyProtection="0">
      <alignment vertical="center"/>
    </xf>
    <xf numFmtId="0" fontId="45" fillId="56" borderId="0" applyNumberFormat="0" applyBorder="0" applyAlignment="0" applyProtection="0">
      <alignment vertical="center"/>
    </xf>
    <xf numFmtId="0" fontId="71" fillId="56" borderId="0" applyNumberFormat="0" applyBorder="0" applyAlignment="0" applyProtection="0">
      <alignment vertical="center"/>
    </xf>
    <xf numFmtId="176" fontId="49" fillId="0" borderId="0">
      <protection locked="0"/>
    </xf>
    <xf numFmtId="0" fontId="45" fillId="52" borderId="0" applyNumberFormat="0" applyBorder="0" applyAlignment="0" applyProtection="0">
      <alignment vertical="center"/>
    </xf>
    <xf numFmtId="0" fontId="43" fillId="7" borderId="0" applyNumberFormat="0" applyBorder="0" applyAlignment="0" applyProtection="0">
      <alignment vertical="center"/>
    </xf>
    <xf numFmtId="0" fontId="71" fillId="52" borderId="0" applyNumberFormat="0" applyBorder="0" applyAlignment="0" applyProtection="0">
      <alignment vertical="center"/>
    </xf>
    <xf numFmtId="176" fontId="44" fillId="0" borderId="0">
      <protection locked="0"/>
    </xf>
    <xf numFmtId="0" fontId="71" fillId="42" borderId="0" applyNumberFormat="0" applyBorder="0" applyAlignment="0" applyProtection="0">
      <alignment vertical="center"/>
    </xf>
    <xf numFmtId="0" fontId="45" fillId="33" borderId="0" applyNumberFormat="0" applyBorder="0" applyAlignment="0" applyProtection="0">
      <alignment vertical="center"/>
    </xf>
    <xf numFmtId="176" fontId="49" fillId="0" borderId="0">
      <protection locked="0"/>
    </xf>
    <xf numFmtId="0" fontId="71" fillId="33" borderId="0" applyNumberFormat="0" applyBorder="0" applyAlignment="0" applyProtection="0">
      <alignment vertical="center"/>
    </xf>
    <xf numFmtId="0" fontId="54" fillId="16" borderId="0" applyNumberFormat="0" applyBorder="0" applyAlignment="0" applyProtection="0"/>
    <xf numFmtId="0" fontId="43" fillId="7" borderId="0" applyNumberFormat="0" applyBorder="0" applyAlignment="0" applyProtection="0">
      <alignment vertical="center"/>
    </xf>
    <xf numFmtId="0" fontId="45" fillId="8" borderId="0" applyNumberFormat="0" applyBorder="0" applyAlignment="0" applyProtection="0">
      <alignment vertical="center"/>
    </xf>
    <xf numFmtId="0" fontId="69" fillId="54" borderId="0" applyNumberFormat="0" applyBorder="0" applyAlignment="0" applyProtection="0"/>
    <xf numFmtId="0" fontId="85" fillId="7" borderId="0" applyNumberFormat="0" applyBorder="0" applyAlignment="0" applyProtection="0">
      <alignment vertical="center"/>
    </xf>
    <xf numFmtId="0" fontId="60" fillId="50" borderId="0" applyNumberFormat="0" applyBorder="0" applyAlignment="0" applyProtection="0"/>
    <xf numFmtId="0" fontId="69" fillId="10" borderId="0" applyNumberFormat="0" applyBorder="0" applyAlignment="0" applyProtection="0"/>
    <xf numFmtId="0" fontId="69" fillId="54" borderId="0" applyNumberFormat="0" applyBorder="0" applyAlignment="0" applyProtection="0"/>
    <xf numFmtId="176" fontId="49" fillId="0" borderId="0">
      <protection locked="0"/>
    </xf>
    <xf numFmtId="0" fontId="69" fillId="24" borderId="0" applyNumberFormat="0" applyBorder="0" applyAlignment="0" applyProtection="0"/>
    <xf numFmtId="0" fontId="60" fillId="16" borderId="0" applyNumberFormat="0" applyBorder="0" applyAlignment="0" applyProtection="0"/>
    <xf numFmtId="0" fontId="18" fillId="0" borderId="0">
      <alignment vertical="center"/>
    </xf>
    <xf numFmtId="0" fontId="69" fillId="53" borderId="0" applyNumberFormat="0" applyBorder="0" applyAlignment="0" applyProtection="0"/>
    <xf numFmtId="0" fontId="69" fillId="24" borderId="0" applyNumberFormat="0" applyBorder="0" applyAlignment="0" applyProtection="0"/>
    <xf numFmtId="176" fontId="49" fillId="0" borderId="0">
      <protection locked="0"/>
    </xf>
    <xf numFmtId="0" fontId="69" fillId="53" borderId="0" applyNumberFormat="0" applyBorder="0" applyAlignment="0" applyProtection="0"/>
    <xf numFmtId="176" fontId="49" fillId="0" borderId="0">
      <protection locked="0"/>
    </xf>
    <xf numFmtId="0" fontId="60" fillId="7" borderId="0" applyNumberFormat="0" applyBorder="0" applyAlignment="0" applyProtection="0"/>
    <xf numFmtId="176" fontId="44" fillId="0" borderId="0">
      <protection locked="0"/>
    </xf>
    <xf numFmtId="176" fontId="44" fillId="0" borderId="0">
      <protection locked="0"/>
    </xf>
    <xf numFmtId="0" fontId="69" fillId="53" borderId="0" applyNumberFormat="0" applyBorder="0" applyAlignment="0" applyProtection="0"/>
    <xf numFmtId="176" fontId="49" fillId="0" borderId="0">
      <protection locked="0"/>
    </xf>
    <xf numFmtId="176" fontId="44" fillId="0" borderId="0">
      <protection locked="0"/>
    </xf>
    <xf numFmtId="0" fontId="60" fillId="13" borderId="0" applyNumberFormat="0" applyBorder="0" applyAlignment="0" applyProtection="0"/>
    <xf numFmtId="0" fontId="53" fillId="7" borderId="0" applyNumberFormat="0" applyBorder="0" applyAlignment="0" applyProtection="0"/>
    <xf numFmtId="0" fontId="69" fillId="13" borderId="0" applyNumberFormat="0" applyBorder="0" applyAlignment="0" applyProtection="0"/>
    <xf numFmtId="0" fontId="43" fillId="7" borderId="0" applyNumberFormat="0" applyBorder="0" applyAlignment="0" applyProtection="0">
      <alignment vertical="center"/>
    </xf>
    <xf numFmtId="0" fontId="69" fillId="33" borderId="0" applyNumberFormat="0" applyBorder="0" applyAlignment="0" applyProtection="0"/>
    <xf numFmtId="0" fontId="60" fillId="50" borderId="0" applyNumberFormat="0" applyBorder="0" applyAlignment="0" applyProtection="0"/>
    <xf numFmtId="0" fontId="69" fillId="10" borderId="0" applyNumberFormat="0" applyBorder="0" applyAlignment="0" applyProtection="0"/>
    <xf numFmtId="0" fontId="69" fillId="8" borderId="0" applyNumberFormat="0" applyBorder="0" applyAlignment="0" applyProtection="0"/>
    <xf numFmtId="0" fontId="60" fillId="16" borderId="0" applyNumberFormat="0" applyBorder="0" applyAlignment="0" applyProtection="0"/>
    <xf numFmtId="182" fontId="49" fillId="0" borderId="0">
      <protection locked="0"/>
    </xf>
    <xf numFmtId="176" fontId="49" fillId="0" borderId="0">
      <protection locked="0"/>
    </xf>
    <xf numFmtId="176" fontId="49" fillId="0" borderId="0">
      <protection locked="0"/>
    </xf>
    <xf numFmtId="176" fontId="49" fillId="0" borderId="0">
      <protection locked="0"/>
    </xf>
    <xf numFmtId="0" fontId="69" fillId="30" borderId="0" applyNumberFormat="0" applyBorder="0" applyAlignment="0" applyProtection="0"/>
    <xf numFmtId="0" fontId="69" fillId="8" borderId="0" applyNumberFormat="0" applyBorder="0" applyAlignment="0" applyProtection="0"/>
    <xf numFmtId="176" fontId="49" fillId="0" borderId="0">
      <protection locked="0"/>
    </xf>
    <xf numFmtId="176" fontId="51" fillId="0" borderId="0">
      <protection locked="0"/>
    </xf>
    <xf numFmtId="176" fontId="51" fillId="0" borderId="0">
      <protection locked="0"/>
    </xf>
    <xf numFmtId="0" fontId="33" fillId="0" borderId="0"/>
    <xf numFmtId="176" fontId="51" fillId="0" borderId="0">
      <protection locked="0"/>
    </xf>
    <xf numFmtId="176" fontId="37" fillId="0" borderId="0">
      <protection locked="0"/>
    </xf>
    <xf numFmtId="176" fontId="51" fillId="0" borderId="0">
      <protection locked="0"/>
    </xf>
    <xf numFmtId="176" fontId="37" fillId="0" borderId="0">
      <protection locked="0"/>
    </xf>
    <xf numFmtId="176" fontId="49" fillId="0" borderId="0">
      <protection locked="0"/>
    </xf>
    <xf numFmtId="176" fontId="51" fillId="0" borderId="0">
      <protection locked="0"/>
    </xf>
    <xf numFmtId="176" fontId="49" fillId="0" borderId="0">
      <protection locked="0"/>
    </xf>
    <xf numFmtId="0" fontId="43" fillId="7" borderId="0" applyNumberFormat="0" applyBorder="0" applyAlignment="0" applyProtection="0">
      <alignment vertical="center"/>
    </xf>
    <xf numFmtId="0" fontId="53" fillId="7" borderId="0" applyNumberFormat="0" applyBorder="0" applyAlignment="0" applyProtection="0"/>
    <xf numFmtId="176" fontId="44"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8" fontId="106" fillId="0" borderId="0" applyFill="0" applyBorder="0" applyAlignment="0"/>
    <xf numFmtId="0" fontId="43" fillId="7" borderId="0" applyNumberFormat="0" applyBorder="0" applyAlignment="0" applyProtection="0">
      <alignment vertical="center"/>
    </xf>
    <xf numFmtId="0" fontId="107" fillId="0" borderId="0" applyNumberFormat="0" applyFill="0" applyBorder="0" applyAlignment="0" applyProtection="0"/>
    <xf numFmtId="41" fontId="33" fillId="0" borderId="0" applyFont="0" applyFill="0" applyBorder="0" applyAlignment="0" applyProtection="0"/>
    <xf numFmtId="176" fontId="49" fillId="0" borderId="0">
      <protection locked="0"/>
    </xf>
    <xf numFmtId="176" fontId="49" fillId="0" borderId="0">
      <protection locked="0"/>
    </xf>
    <xf numFmtId="0" fontId="43" fillId="7" borderId="0" applyNumberFormat="0" applyBorder="0" applyAlignment="0" applyProtection="0">
      <alignment vertical="center"/>
    </xf>
    <xf numFmtId="41" fontId="33" fillId="0" borderId="0" applyFont="0" applyFill="0" applyBorder="0" applyAlignment="0" applyProtection="0"/>
    <xf numFmtId="189" fontId="88" fillId="0" borderId="0"/>
    <xf numFmtId="0" fontId="33" fillId="0" borderId="0" applyFont="0" applyFill="0" applyBorder="0" applyAlignment="0" applyProtection="0"/>
    <xf numFmtId="4" fontId="49" fillId="0" borderId="0">
      <protection locked="0"/>
    </xf>
    <xf numFmtId="176" fontId="49" fillId="0" borderId="0">
      <protection locked="0"/>
    </xf>
    <xf numFmtId="183" fontId="33" fillId="0" borderId="0" applyFont="0" applyFill="0" applyBorder="0" applyAlignment="0" applyProtection="0"/>
    <xf numFmtId="0" fontId="43" fillId="7" borderId="0" applyNumberFormat="0" applyBorder="0" applyAlignment="0" applyProtection="0">
      <alignment vertical="center"/>
    </xf>
    <xf numFmtId="177" fontId="88" fillId="0" borderId="0"/>
    <xf numFmtId="0" fontId="105" fillId="0" borderId="0" applyProtection="0"/>
    <xf numFmtId="187" fontId="88" fillId="0" borderId="0"/>
    <xf numFmtId="2" fontId="105" fillId="0" borderId="0" applyProtection="0"/>
    <xf numFmtId="176" fontId="49" fillId="0" borderId="0">
      <protection locked="0"/>
    </xf>
    <xf numFmtId="0" fontId="61" fillId="13" borderId="0" applyNumberFormat="0" applyBorder="0" applyAlignment="0" applyProtection="0"/>
    <xf numFmtId="176" fontId="44" fillId="0" borderId="0">
      <protection locked="0"/>
    </xf>
    <xf numFmtId="0" fontId="42" fillId="6" borderId="0" applyNumberFormat="0" applyBorder="0" applyAlignment="0" applyProtection="0">
      <alignment vertical="center"/>
    </xf>
    <xf numFmtId="0" fontId="63" fillId="7" borderId="0" applyNumberFormat="0" applyBorder="0" applyAlignment="0" applyProtection="0">
      <alignment vertical="center"/>
    </xf>
    <xf numFmtId="176" fontId="44" fillId="0" borderId="0">
      <protection locked="0"/>
    </xf>
    <xf numFmtId="0" fontId="92" fillId="0" borderId="37" applyNumberFormat="0" applyAlignment="0" applyProtection="0">
      <alignment horizontal="left" vertical="center"/>
    </xf>
    <xf numFmtId="176" fontId="44" fillId="0" borderId="0">
      <protection locked="0"/>
    </xf>
    <xf numFmtId="0" fontId="43" fillId="7" borderId="0" applyNumberFormat="0" applyBorder="0" applyAlignment="0" applyProtection="0">
      <alignment vertical="center"/>
    </xf>
    <xf numFmtId="0" fontId="92" fillId="0" borderId="32">
      <alignment horizontal="left" vertical="center"/>
    </xf>
    <xf numFmtId="0" fontId="104" fillId="0" borderId="0" applyProtection="0"/>
    <xf numFmtId="0" fontId="92" fillId="0" borderId="0" applyProtection="0"/>
    <xf numFmtId="0" fontId="108" fillId="0" borderId="0"/>
    <xf numFmtId="0" fontId="109" fillId="0" borderId="0"/>
    <xf numFmtId="176" fontId="49" fillId="0" borderId="0">
      <protection locked="0"/>
    </xf>
    <xf numFmtId="0" fontId="43" fillId="7" borderId="0" applyNumberFormat="0" applyBorder="0" applyAlignment="0" applyProtection="0">
      <alignment vertical="center"/>
    </xf>
    <xf numFmtId="0" fontId="110" fillId="0" borderId="0"/>
    <xf numFmtId="0" fontId="42" fillId="6" borderId="0" applyNumberFormat="0" applyBorder="0" applyAlignment="0" applyProtection="0">
      <alignment vertical="center"/>
    </xf>
    <xf numFmtId="10" fontId="33" fillId="0" borderId="0" applyFont="0" applyFill="0" applyBorder="0" applyAlignment="0" applyProtection="0"/>
    <xf numFmtId="0" fontId="33" fillId="0" borderId="0" applyNumberFormat="0" applyFill="0" applyBorder="0" applyAlignment="0" applyProtection="0"/>
    <xf numFmtId="0" fontId="105" fillId="0" borderId="38" applyProtection="0"/>
    <xf numFmtId="176" fontId="44" fillId="0" borderId="0">
      <protection locked="0"/>
    </xf>
    <xf numFmtId="0" fontId="43" fillId="7" borderId="0" applyNumberFormat="0" applyBorder="0" applyAlignment="0" applyProtection="0">
      <alignment vertical="center"/>
    </xf>
    <xf numFmtId="176" fontId="44" fillId="0" borderId="0">
      <protection locked="0"/>
    </xf>
    <xf numFmtId="0" fontId="111" fillId="0" borderId="20" applyNumberFormat="0" applyFill="0" applyAlignment="0" applyProtection="0">
      <alignment vertical="center"/>
    </xf>
    <xf numFmtId="176" fontId="49" fillId="0" borderId="0">
      <protection locked="0"/>
    </xf>
    <xf numFmtId="176" fontId="44" fillId="0" borderId="0">
      <protection locked="0"/>
    </xf>
    <xf numFmtId="0" fontId="43" fillId="7" borderId="0" applyNumberFormat="0" applyBorder="0" applyAlignment="0" applyProtection="0">
      <alignment vertical="center"/>
    </xf>
    <xf numFmtId="0" fontId="68" fillId="12"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9" fillId="0" borderId="0">
      <protection locked="0"/>
    </xf>
    <xf numFmtId="176" fontId="44" fillId="0" borderId="0">
      <protection locked="0"/>
    </xf>
    <xf numFmtId="0" fontId="33" fillId="0" borderId="0">
      <alignment vertical="center"/>
    </xf>
    <xf numFmtId="176" fontId="49" fillId="0" borderId="0">
      <protection locked="0"/>
    </xf>
    <xf numFmtId="176" fontId="49" fillId="0" borderId="0">
      <protection locked="0"/>
    </xf>
    <xf numFmtId="43" fontId="33" fillId="0" borderId="0" applyFont="0" applyFill="0" applyBorder="0" applyAlignment="0" applyProtection="0"/>
    <xf numFmtId="176" fontId="49" fillId="0" borderId="0">
      <protection locked="0"/>
    </xf>
    <xf numFmtId="176" fontId="49" fillId="0" borderId="0">
      <protection locked="0"/>
    </xf>
    <xf numFmtId="0" fontId="42" fillId="6" borderId="0" applyNumberFormat="0" applyBorder="0" applyAlignment="0" applyProtection="0">
      <alignment vertical="center"/>
    </xf>
    <xf numFmtId="0" fontId="43" fillId="14"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53" fillId="7" borderId="0" applyNumberFormat="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0" fontId="43" fillId="7" borderId="0" applyNumberFormat="0" applyBorder="0" applyAlignment="0" applyProtection="0">
      <alignment vertical="center"/>
    </xf>
    <xf numFmtId="188" fontId="33" fillId="0" borderId="0" applyFont="0" applyFill="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0" fontId="33" fillId="0" borderId="0"/>
    <xf numFmtId="176" fontId="49" fillId="0" borderId="0">
      <protection locked="0"/>
    </xf>
    <xf numFmtId="176" fontId="49" fillId="0" borderId="0">
      <protection locked="0"/>
    </xf>
    <xf numFmtId="176" fontId="44" fillId="0" borderId="0">
      <protection locked="0"/>
    </xf>
    <xf numFmtId="176" fontId="44" fillId="0" borderId="0">
      <protection locked="0"/>
    </xf>
    <xf numFmtId="176" fontId="44" fillId="0" borderId="0">
      <protection locked="0"/>
    </xf>
    <xf numFmtId="176" fontId="49" fillId="0" borderId="0">
      <protection locked="0"/>
    </xf>
    <xf numFmtId="0" fontId="43" fillId="14"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85" fillId="7" borderId="0" applyNumberFormat="0" applyBorder="0" applyAlignment="0" applyProtection="0">
      <alignment vertical="center"/>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0" fontId="53" fillId="7" borderId="0" applyNumberFormat="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0" fontId="53" fillId="7" borderId="0" applyNumberFormat="0" applyBorder="0" applyAlignment="0" applyProtection="0"/>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33" fillId="0" borderId="0"/>
    <xf numFmtId="176" fontId="44"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95" fillId="14" borderId="0" applyNumberFormat="0" applyBorder="0" applyAlignment="0" applyProtection="0">
      <alignment vertical="center"/>
    </xf>
    <xf numFmtId="184" fontId="33" fillId="0" borderId="0" applyFont="0" applyFill="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2" fillId="17" borderId="0" applyNumberFormat="0" applyBorder="0" applyAlignment="0" applyProtection="0">
      <alignment vertical="center"/>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0" fontId="43" fillId="7" borderId="0" applyNumberFormat="0" applyBorder="0" applyAlignment="0" applyProtection="0">
      <alignment vertical="center"/>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3" fillId="14"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0" fontId="95" fillId="14"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4" fillId="0" borderId="0">
      <protection locked="0"/>
    </xf>
    <xf numFmtId="176" fontId="44" fillId="0" borderId="0">
      <protection locked="0"/>
    </xf>
    <xf numFmtId="0" fontId="53" fillId="7" borderId="0" applyNumberFormat="0" applyBorder="0" applyAlignment="0" applyProtection="0"/>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54" fillId="6" borderId="0" applyNumberFormat="0" applyBorder="0" applyAlignment="0" applyProtection="0"/>
    <xf numFmtId="176" fontId="44" fillId="0" borderId="0">
      <protection locked="0"/>
    </xf>
    <xf numFmtId="0" fontId="33" fillId="0" borderId="0"/>
    <xf numFmtId="176" fontId="49"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33" fillId="0" borderId="0"/>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98" fillId="0" borderId="0" applyNumberFormat="0" applyFill="0" applyBorder="0" applyAlignment="0" applyProtection="0"/>
    <xf numFmtId="179" fontId="33" fillId="0" borderId="0" applyFont="0" applyFill="0" applyBorder="0" applyAlignment="0" applyProtection="0"/>
    <xf numFmtId="43" fontId="33" fillId="0" borderId="0" applyFont="0" applyFill="0" applyBorder="0" applyAlignment="0" applyProtection="0">
      <alignment vertical="center"/>
    </xf>
    <xf numFmtId="176" fontId="49" fillId="0" borderId="0">
      <protection locked="0"/>
    </xf>
    <xf numFmtId="0" fontId="43" fillId="7" borderId="0" applyNumberFormat="0" applyBorder="0" applyAlignment="0" applyProtection="0">
      <alignment vertical="center"/>
    </xf>
    <xf numFmtId="176" fontId="49" fillId="0" borderId="0">
      <protection locked="0"/>
    </xf>
    <xf numFmtId="0" fontId="33" fillId="0" borderId="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54" fillId="6" borderId="0" applyNumberFormat="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4"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58" fillId="0" borderId="20" applyNumberFormat="0" applyFill="0" applyAlignment="0" applyProtection="0"/>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71" fillId="59"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0" fontId="43" fillId="14" borderId="0" applyNumberFormat="0" applyBorder="0" applyAlignment="0" applyProtection="0">
      <alignment vertical="center"/>
    </xf>
    <xf numFmtId="176" fontId="49" fillId="0" borderId="0">
      <protection locked="0"/>
    </xf>
    <xf numFmtId="176" fontId="49" fillId="0" borderId="0">
      <protection locked="0"/>
    </xf>
    <xf numFmtId="9" fontId="33" fillId="0" borderId="0" applyFont="0" applyFill="0" applyBorder="0" applyAlignment="0" applyProtection="0">
      <alignment vertical="center"/>
    </xf>
    <xf numFmtId="176" fontId="49" fillId="0" borderId="0">
      <protection locked="0"/>
    </xf>
    <xf numFmtId="176" fontId="49"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17" borderId="0" applyNumberFormat="0" applyBorder="0" applyAlignment="0" applyProtection="0">
      <alignment vertical="center"/>
    </xf>
    <xf numFmtId="0" fontId="53" fillId="7" borderId="0" applyNumberFormat="0" applyBorder="0" applyAlignment="0" applyProtection="0"/>
    <xf numFmtId="176" fontId="49" fillId="0" borderId="0">
      <protection locked="0"/>
    </xf>
    <xf numFmtId="0" fontId="53" fillId="7" borderId="0" applyNumberFormat="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0" fontId="53" fillId="7" borderId="0" applyNumberFormat="0" applyBorder="0" applyAlignment="0" applyProtection="0"/>
    <xf numFmtId="176" fontId="37" fillId="0" borderId="0">
      <protection locked="0"/>
    </xf>
    <xf numFmtId="176" fontId="49" fillId="0" borderId="0">
      <protection locked="0"/>
    </xf>
    <xf numFmtId="176" fontId="49" fillId="0" borderId="0">
      <protection locked="0"/>
    </xf>
    <xf numFmtId="0" fontId="6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0" fontId="98" fillId="0" borderId="33" applyNumberFormat="0" applyFill="0" applyAlignment="0" applyProtection="0"/>
    <xf numFmtId="0" fontId="42" fillId="6" borderId="0" applyNumberFormat="0" applyBorder="0" applyAlignment="0" applyProtection="0">
      <alignment vertical="center"/>
    </xf>
    <xf numFmtId="176" fontId="49" fillId="0" borderId="0">
      <protection locked="0"/>
    </xf>
    <xf numFmtId="176" fontId="49" fillId="0" borderId="0">
      <protection locked="0"/>
    </xf>
    <xf numFmtId="0" fontId="42" fillId="6"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0" fontId="54" fillId="6" borderId="0" applyNumberFormat="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0" fontId="45" fillId="42"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9" fillId="0" borderId="0">
      <protection locked="0"/>
    </xf>
    <xf numFmtId="176" fontId="44" fillId="0" borderId="0">
      <protection locked="0"/>
    </xf>
    <xf numFmtId="176" fontId="44" fillId="0" borderId="0">
      <protection locked="0"/>
    </xf>
    <xf numFmtId="176" fontId="44" fillId="0" borderId="0">
      <protection locked="0"/>
    </xf>
    <xf numFmtId="0" fontId="33" fillId="0" borderId="0">
      <alignment vertical="center"/>
    </xf>
    <xf numFmtId="176" fontId="44" fillId="0" borderId="0">
      <protection locked="0"/>
    </xf>
    <xf numFmtId="176" fontId="44" fillId="0" borderId="0">
      <protection locked="0"/>
    </xf>
    <xf numFmtId="0" fontId="53" fillId="7" borderId="0" applyNumberFormat="0" applyBorder="0" applyAlignment="0" applyProtection="0"/>
    <xf numFmtId="176" fontId="44" fillId="0" borderId="0">
      <protection locked="0"/>
    </xf>
    <xf numFmtId="176" fontId="44" fillId="0" borderId="0">
      <protection locked="0"/>
    </xf>
    <xf numFmtId="176" fontId="44" fillId="0" borderId="0">
      <protection locked="0"/>
    </xf>
    <xf numFmtId="0" fontId="52" fillId="6"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9"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65" fillId="6"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54" fillId="6" borderId="0" applyNumberFormat="0" applyBorder="0" applyAlignment="0" applyProtection="0"/>
    <xf numFmtId="0" fontId="54" fillId="6" borderId="0" applyNumberFormat="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6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52" fillId="6"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0" fontId="42" fillId="17" borderId="0" applyNumberFormat="0" applyBorder="0" applyAlignment="0" applyProtection="0">
      <alignment vertical="center"/>
    </xf>
    <xf numFmtId="0" fontId="52" fillId="6"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85" fontId="33" fillId="0" borderId="0" applyFont="0" applyFill="0" applyBorder="0" applyAlignment="0" applyProtection="0"/>
    <xf numFmtId="176" fontId="44" fillId="0" borderId="0">
      <protection locked="0"/>
    </xf>
    <xf numFmtId="0" fontId="42" fillId="6" borderId="0" applyNumberFormat="0" applyBorder="0" applyAlignment="0" applyProtection="0">
      <alignment vertical="center"/>
    </xf>
    <xf numFmtId="0" fontId="63" fillId="7" borderId="0" applyNumberFormat="0" applyBorder="0" applyAlignment="0" applyProtection="0">
      <alignment vertical="center"/>
    </xf>
    <xf numFmtId="176" fontId="44" fillId="0" borderId="0">
      <protection locked="0"/>
    </xf>
    <xf numFmtId="176" fontId="44" fillId="0" borderId="0">
      <protection locked="0"/>
    </xf>
    <xf numFmtId="176" fontId="37"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9"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85" fillId="7" borderId="0" applyNumberFormat="0" applyBorder="0" applyAlignment="0" applyProtection="0">
      <alignment vertical="center"/>
    </xf>
    <xf numFmtId="176" fontId="44" fillId="0" borderId="0">
      <protection locked="0"/>
    </xf>
    <xf numFmtId="176" fontId="44" fillId="0" borderId="0">
      <protection locked="0"/>
    </xf>
    <xf numFmtId="191" fontId="33" fillId="0" borderId="0" applyFont="0" applyFill="0" applyBorder="0" applyAlignment="0" applyProtection="0"/>
    <xf numFmtId="176" fontId="37"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0" fontId="42" fillId="17" borderId="0" applyNumberFormat="0" applyBorder="0" applyAlignment="0" applyProtection="0">
      <alignment vertical="center"/>
    </xf>
    <xf numFmtId="0" fontId="53" fillId="7" borderId="0" applyNumberFormat="0" applyBorder="0" applyAlignment="0" applyProtection="0"/>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63" fillId="7" borderId="0" applyNumberFormat="0" applyBorder="0" applyAlignment="0" applyProtection="0">
      <alignment vertical="center"/>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0" fontId="71" fillId="33" borderId="0" applyNumberFormat="0" applyBorder="0" applyAlignment="0" applyProtection="0">
      <alignment vertical="center"/>
    </xf>
    <xf numFmtId="176" fontId="44" fillId="0" borderId="0">
      <protection locked="0"/>
    </xf>
    <xf numFmtId="176" fontId="44" fillId="0" borderId="0">
      <protection locked="0"/>
    </xf>
    <xf numFmtId="0" fontId="19" fillId="0" borderId="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53" fillId="14"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0" fontId="113" fillId="0" borderId="0"/>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0" fontId="47" fillId="1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0" fontId="89" fillId="53" borderId="30" applyNumberFormat="0" applyAlignment="0" applyProtection="0">
      <alignment vertical="center"/>
    </xf>
    <xf numFmtId="176" fontId="44" fillId="0" borderId="0">
      <protection locked="0"/>
    </xf>
    <xf numFmtId="176" fontId="44" fillId="0" borderId="0">
      <protection locked="0"/>
    </xf>
    <xf numFmtId="0" fontId="54" fillId="6" borderId="0" applyNumberFormat="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43" fillId="14" borderId="0" applyNumberFormat="0" applyBorder="0" applyAlignment="0" applyProtection="0">
      <alignment vertical="center"/>
    </xf>
    <xf numFmtId="176" fontId="44" fillId="0" borderId="0">
      <protection locked="0"/>
    </xf>
    <xf numFmtId="0" fontId="42" fillId="6" borderId="0" applyNumberFormat="0" applyBorder="0" applyAlignment="0" applyProtection="0">
      <alignment vertical="center"/>
    </xf>
    <xf numFmtId="176" fontId="44" fillId="0" borderId="0">
      <protection locked="0"/>
    </xf>
    <xf numFmtId="0" fontId="33" fillId="0" borderId="0">
      <alignment vertical="center"/>
    </xf>
    <xf numFmtId="176" fontId="37"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176" fontId="44" fillId="0" borderId="0">
      <protection locked="0"/>
    </xf>
    <xf numFmtId="176" fontId="44" fillId="0" borderId="0">
      <protection locked="0"/>
    </xf>
    <xf numFmtId="0" fontId="65" fillId="6" borderId="0" applyNumberFormat="0" applyBorder="0" applyAlignment="0" applyProtection="0">
      <alignment vertical="center"/>
    </xf>
    <xf numFmtId="176" fontId="44" fillId="0" borderId="0">
      <protection locked="0"/>
    </xf>
    <xf numFmtId="176" fontId="44" fillId="0" borderId="0">
      <protection locked="0"/>
    </xf>
    <xf numFmtId="0" fontId="43" fillId="7" borderId="0" applyNumberFormat="0" applyBorder="0" applyAlignment="0" applyProtection="0">
      <alignment vertical="center"/>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9" fillId="0" borderId="0">
      <protection locked="0"/>
    </xf>
    <xf numFmtId="176" fontId="49" fillId="0" borderId="0">
      <protection locked="0"/>
    </xf>
    <xf numFmtId="176" fontId="49" fillId="0" borderId="0">
      <protection locked="0"/>
    </xf>
    <xf numFmtId="176" fontId="44" fillId="0" borderId="0">
      <protection locked="0"/>
    </xf>
    <xf numFmtId="176" fontId="44" fillId="0" borderId="0">
      <protection locked="0"/>
    </xf>
    <xf numFmtId="0" fontId="33" fillId="0" borderId="0">
      <alignment vertical="center"/>
    </xf>
    <xf numFmtId="0" fontId="53" fillId="7" borderId="0" applyNumberFormat="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37" fillId="0" borderId="0">
      <protection locked="0"/>
    </xf>
    <xf numFmtId="9" fontId="33" fillId="0" borderId="0" applyFont="0" applyFill="0" applyBorder="0" applyAlignment="0" applyProtection="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19" fillId="0" borderId="0" applyFont="0" applyFill="0" applyBorder="0" applyAlignment="0" applyProtection="0">
      <alignment vertical="center"/>
    </xf>
    <xf numFmtId="0" fontId="53" fillId="7" borderId="0" applyNumberFormat="0" applyBorder="0" applyAlignment="0" applyProtection="0"/>
    <xf numFmtId="0" fontId="103" fillId="0" borderId="36" applyNumberFormat="0" applyFill="0" applyAlignment="0" applyProtection="0">
      <alignment vertical="center"/>
    </xf>
    <xf numFmtId="0" fontId="111" fillId="0" borderId="20" applyNumberFormat="0" applyFill="0" applyAlignment="0" applyProtection="0">
      <alignment vertical="center"/>
    </xf>
    <xf numFmtId="0" fontId="42" fillId="6" borderId="0" applyNumberFormat="0" applyBorder="0" applyAlignment="0" applyProtection="0">
      <alignment vertical="center"/>
    </xf>
    <xf numFmtId="0" fontId="87" fillId="0" borderId="40" applyNumberFormat="0" applyFill="0" applyAlignment="0" applyProtection="0">
      <alignment vertical="center"/>
    </xf>
    <xf numFmtId="0" fontId="97" fillId="0" borderId="0">
      <alignment horizontal="centerContinuous" vertical="center"/>
    </xf>
    <xf numFmtId="0" fontId="85" fillId="7" borderId="0" applyNumberFormat="0" applyBorder="0" applyAlignment="0" applyProtection="0">
      <alignment vertical="center"/>
    </xf>
    <xf numFmtId="0" fontId="114" fillId="0" borderId="0" applyNumberFormat="0" applyFill="0" applyBorder="0" applyAlignment="0" applyProtection="0">
      <alignment vertical="center"/>
    </xf>
    <xf numFmtId="0" fontId="8" fillId="0" borderId="1">
      <alignment horizontal="distributed" vertical="center" wrapText="1"/>
    </xf>
    <xf numFmtId="0" fontId="42" fillId="6" borderId="0" applyNumberFormat="0" applyBorder="0" applyAlignment="0" applyProtection="0">
      <alignment vertical="center"/>
    </xf>
    <xf numFmtId="0" fontId="54" fillId="6" borderId="0" applyNumberFormat="0" applyBorder="0" applyAlignment="0" applyProtection="0"/>
    <xf numFmtId="0" fontId="47" fillId="17" borderId="0" applyNumberFormat="0" applyBorder="0" applyAlignment="0" applyProtection="0">
      <alignment vertical="center"/>
    </xf>
    <xf numFmtId="0" fontId="43" fillId="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43" fillId="7" borderId="0" applyNumberFormat="0" applyBorder="0" applyAlignment="0" applyProtection="0">
      <alignment vertical="center"/>
    </xf>
    <xf numFmtId="0" fontId="54" fillId="6" borderId="0" applyNumberFormat="0" applyBorder="0" applyAlignment="0" applyProtection="0"/>
    <xf numFmtId="0" fontId="47"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176" fontId="37" fillId="0" borderId="0">
      <protection locked="0"/>
    </xf>
    <xf numFmtId="0" fontId="47" fillId="17" borderId="0" applyNumberFormat="0" applyBorder="0" applyAlignment="0" applyProtection="0">
      <alignment vertical="center"/>
    </xf>
    <xf numFmtId="0" fontId="54" fillId="6"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42"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3" fillId="7" borderId="0" applyNumberFormat="0" applyBorder="0" applyAlignment="0" applyProtection="0">
      <alignment vertical="center"/>
    </xf>
    <xf numFmtId="0" fontId="42" fillId="17" borderId="0" applyNumberFormat="0" applyBorder="0" applyAlignment="0" applyProtection="0">
      <alignment vertical="center"/>
    </xf>
    <xf numFmtId="0" fontId="43" fillId="7" borderId="0" applyNumberFormat="0" applyBorder="0" applyAlignment="0" applyProtection="0">
      <alignment vertical="center"/>
    </xf>
    <xf numFmtId="0" fontId="42" fillId="17" borderId="0" applyNumberFormat="0" applyBorder="0" applyAlignment="0" applyProtection="0">
      <alignment vertical="center"/>
    </xf>
    <xf numFmtId="0" fontId="47" fillId="17" borderId="0" applyNumberFormat="0" applyBorder="0" applyAlignment="0" applyProtection="0">
      <alignment vertical="center"/>
    </xf>
    <xf numFmtId="0" fontId="93" fillId="0" borderId="0" applyNumberFormat="0" applyFill="0" applyBorder="0" applyAlignment="0" applyProtection="0">
      <alignment vertical="center"/>
    </xf>
    <xf numFmtId="0" fontId="42" fillId="17" borderId="0" applyNumberFormat="0" applyBorder="0" applyAlignment="0" applyProtection="0">
      <alignment vertical="center"/>
    </xf>
    <xf numFmtId="0" fontId="66" fillId="17" borderId="0" applyNumberFormat="0" applyBorder="0" applyAlignment="0" applyProtection="0">
      <alignment vertical="center"/>
    </xf>
    <xf numFmtId="0" fontId="42" fillId="6" borderId="0" applyNumberFormat="0" applyBorder="0" applyAlignment="0" applyProtection="0">
      <alignment vertical="center"/>
    </xf>
    <xf numFmtId="0" fontId="53" fillId="7" borderId="0" applyNumberFormat="0" applyBorder="0" applyAlignment="0" applyProtection="0"/>
    <xf numFmtId="0" fontId="42" fillId="6" borderId="0" applyNumberFormat="0" applyBorder="0" applyAlignment="0" applyProtection="0">
      <alignment vertical="center"/>
    </xf>
    <xf numFmtId="0" fontId="63" fillId="7"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42" fillId="6" borderId="0" applyNumberFormat="0" applyBorder="0" applyAlignment="0" applyProtection="0">
      <alignment vertical="center"/>
    </xf>
    <xf numFmtId="176" fontId="44" fillId="0" borderId="0">
      <protection locked="0"/>
    </xf>
    <xf numFmtId="0" fontId="43" fillId="7" borderId="0" applyNumberFormat="0" applyBorder="0" applyAlignment="0" applyProtection="0">
      <alignment vertical="center"/>
    </xf>
    <xf numFmtId="0" fontId="5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15"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52"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2" fillId="6" borderId="0" applyNumberFormat="0" applyBorder="0" applyAlignment="0" applyProtection="0">
      <alignment vertical="center"/>
    </xf>
    <xf numFmtId="0" fontId="85" fillId="7"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4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176" fontId="37" fillId="0" borderId="0">
      <protection locked="0"/>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4" fillId="6" borderId="0" applyNumberFormat="0" applyBorder="0" applyAlignment="0" applyProtection="0"/>
    <xf numFmtId="0" fontId="43" fillId="7"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188" fontId="33" fillId="0" borderId="0" applyFont="0" applyFill="0" applyBorder="0" applyAlignment="0" applyProtection="0">
      <alignment vertical="center"/>
    </xf>
    <xf numFmtId="0" fontId="52" fillId="6" borderId="0" applyNumberFormat="0" applyBorder="0" applyAlignment="0" applyProtection="0">
      <alignment vertical="center"/>
    </xf>
    <xf numFmtId="0" fontId="43" fillId="7" borderId="0" applyNumberFormat="0" applyBorder="0" applyAlignment="0" applyProtection="0">
      <alignment vertical="center"/>
    </xf>
    <xf numFmtId="0" fontId="52" fillId="6"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6" borderId="0" applyNumberFormat="0" applyBorder="0" applyAlignment="0" applyProtection="0">
      <alignment vertical="center"/>
    </xf>
    <xf numFmtId="0" fontId="47" fillId="17"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42" fillId="17"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2" fillId="6" borderId="0" applyNumberFormat="0" applyBorder="0" applyAlignment="0" applyProtection="0">
      <alignment vertical="center"/>
    </xf>
    <xf numFmtId="0" fontId="33"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7" fillId="17" borderId="0" applyNumberFormat="0" applyBorder="0" applyAlignment="0" applyProtection="0">
      <alignment vertical="center"/>
    </xf>
    <xf numFmtId="176" fontId="37" fillId="0" borderId="0">
      <protection locked="0"/>
    </xf>
    <xf numFmtId="0" fontId="47" fillId="1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42" fillId="6" borderId="0" applyNumberFormat="0" applyBorder="0" applyAlignment="0" applyProtection="0">
      <alignment vertical="center"/>
    </xf>
    <xf numFmtId="0" fontId="5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3" fillId="7"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3" fillId="7" borderId="0" applyNumberFormat="0" applyBorder="0" applyAlignment="0" applyProtection="0">
      <alignment vertical="center"/>
    </xf>
    <xf numFmtId="0" fontId="42" fillId="6" borderId="0" applyNumberFormat="0" applyBorder="0" applyAlignment="0" applyProtection="0">
      <alignment vertical="center"/>
    </xf>
    <xf numFmtId="0" fontId="65" fillId="6" borderId="0" applyNumberFormat="0" applyBorder="0" applyAlignment="0" applyProtection="0">
      <alignment vertical="center"/>
    </xf>
    <xf numFmtId="0" fontId="54" fillId="6" borderId="0" applyNumberFormat="0" applyBorder="0" applyAlignment="0" applyProtection="0"/>
    <xf numFmtId="0" fontId="65" fillId="6" borderId="0" applyNumberFormat="0" applyBorder="0" applyAlignment="0" applyProtection="0">
      <alignment vertical="center"/>
    </xf>
    <xf numFmtId="0" fontId="52" fillId="6" borderId="0" applyNumberFormat="0" applyBorder="0" applyAlignment="0" applyProtection="0">
      <alignment vertical="center"/>
    </xf>
    <xf numFmtId="0" fontId="54" fillId="6"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17" fillId="13" borderId="18"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176" fontId="37" fillId="0" borderId="0">
      <protection locked="0"/>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14" borderId="0" applyNumberFormat="0" applyBorder="0" applyAlignment="0" applyProtection="0">
      <alignment vertical="center"/>
    </xf>
    <xf numFmtId="0" fontId="42"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42" fillId="6" borderId="0" applyNumberFormat="0" applyBorder="0" applyAlignment="0" applyProtection="0">
      <alignment vertical="center"/>
    </xf>
    <xf numFmtId="0" fontId="65" fillId="6" borderId="0" applyNumberFormat="0" applyBorder="0" applyAlignment="0" applyProtection="0">
      <alignment vertical="center"/>
    </xf>
    <xf numFmtId="0" fontId="43" fillId="7" borderId="0" applyNumberFormat="0" applyBorder="0" applyAlignment="0" applyProtection="0">
      <alignment vertical="center"/>
    </xf>
    <xf numFmtId="0" fontId="65"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4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65" fillId="6" borderId="0" applyNumberFormat="0" applyBorder="0" applyAlignment="0" applyProtection="0">
      <alignment vertical="center"/>
    </xf>
    <xf numFmtId="0" fontId="42" fillId="6" borderId="0" applyNumberFormat="0" applyBorder="0" applyAlignment="0" applyProtection="0">
      <alignment vertical="center"/>
    </xf>
    <xf numFmtId="0" fontId="38"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3" fillId="7"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3" fillId="7"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176" fontId="37" fillId="0" borderId="0">
      <protection locked="0"/>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85" fillId="7" borderId="0" applyNumberFormat="0" applyBorder="0" applyAlignment="0" applyProtection="0">
      <alignment vertical="center"/>
    </xf>
    <xf numFmtId="0" fontId="54" fillId="6"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3"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54" fillId="6" borderId="0" applyNumberFormat="0" applyBorder="0" applyAlignment="0" applyProtection="0"/>
    <xf numFmtId="0" fontId="54" fillId="6"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3" fillId="14"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53" fillId="7"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176" fontId="49" fillId="0" borderId="0">
      <protection locked="0"/>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63" fillId="7" borderId="0" applyNumberFormat="0" applyBorder="0" applyAlignment="0" applyProtection="0">
      <alignment vertical="center"/>
    </xf>
    <xf numFmtId="0" fontId="42" fillId="6" borderId="0" applyNumberFormat="0" applyBorder="0" applyAlignment="0" applyProtection="0">
      <alignment vertical="center"/>
    </xf>
    <xf numFmtId="176" fontId="49" fillId="0" borderId="0">
      <protection locked="0"/>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12" fillId="0" borderId="39"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3" fillId="7" borderId="0" applyNumberFormat="0" applyBorder="0" applyAlignment="0" applyProtection="0">
      <alignment vertical="center"/>
    </xf>
    <xf numFmtId="0" fontId="45" fillId="60"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2" fillId="6" borderId="0" applyNumberFormat="0" applyBorder="0" applyAlignment="0" applyProtection="0">
      <alignment vertical="center"/>
    </xf>
    <xf numFmtId="0" fontId="65" fillId="6" borderId="0" applyNumberFormat="0" applyBorder="0" applyAlignment="0" applyProtection="0">
      <alignment vertical="center"/>
    </xf>
    <xf numFmtId="0" fontId="42" fillId="6" borderId="0" applyNumberFormat="0" applyBorder="0" applyAlignment="0" applyProtection="0">
      <alignment vertical="center"/>
    </xf>
    <xf numFmtId="176" fontId="44" fillId="0" borderId="0">
      <protection locked="0"/>
    </xf>
    <xf numFmtId="0" fontId="42" fillId="6" borderId="0" applyNumberFormat="0" applyBorder="0" applyAlignment="0" applyProtection="0">
      <alignment vertical="center"/>
    </xf>
    <xf numFmtId="176" fontId="44" fillId="0" borderId="0">
      <protection locked="0"/>
    </xf>
    <xf numFmtId="0" fontId="43" fillId="7" borderId="0" applyNumberFormat="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0" fontId="33" fillId="0" borderId="0"/>
    <xf numFmtId="0" fontId="33" fillId="0" borderId="0">
      <alignment vertical="center"/>
    </xf>
    <xf numFmtId="0" fontId="33" fillId="0" borderId="0">
      <alignment vertical="center"/>
    </xf>
    <xf numFmtId="0" fontId="53" fillId="7" borderId="0" applyNumberFormat="0" applyBorder="0" applyAlignment="0" applyProtection="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41" fontId="33"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33" fillId="0" borderId="0">
      <alignment vertical="center"/>
    </xf>
    <xf numFmtId="0" fontId="78"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8"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78" fillId="0" borderId="0"/>
    <xf numFmtId="0" fontId="53" fillId="7" borderId="0" applyNumberFormat="0" applyBorder="0" applyAlignment="0" applyProtection="0"/>
    <xf numFmtId="0" fontId="33" fillId="0" borderId="0">
      <alignment vertical="center"/>
    </xf>
    <xf numFmtId="0" fontId="33" fillId="0" borderId="0"/>
    <xf numFmtId="0" fontId="33" fillId="0" borderId="0"/>
    <xf numFmtId="0" fontId="33" fillId="0" borderId="0"/>
    <xf numFmtId="0" fontId="33" fillId="0" borderId="0"/>
    <xf numFmtId="0" fontId="19" fillId="0" borderId="0">
      <alignment vertical="center"/>
    </xf>
    <xf numFmtId="0" fontId="19"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7" borderId="0" applyNumberFormat="0" applyBorder="0" applyAlignment="0" applyProtection="0">
      <alignment vertical="center"/>
    </xf>
    <xf numFmtId="0" fontId="18" fillId="0" borderId="0">
      <alignment vertical="center"/>
    </xf>
    <xf numFmtId="0" fontId="33" fillId="0" borderId="0"/>
    <xf numFmtId="0" fontId="43" fillId="7" borderId="0" applyNumberFormat="0" applyBorder="0" applyAlignment="0" applyProtection="0">
      <alignment vertical="center"/>
    </xf>
    <xf numFmtId="0" fontId="33" fillId="0" borderId="0"/>
    <xf numFmtId="0" fontId="18"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9" fillId="0" borderId="0">
      <alignment vertical="center"/>
    </xf>
    <xf numFmtId="0" fontId="18" fillId="0" borderId="0">
      <alignment vertical="center"/>
    </xf>
    <xf numFmtId="0" fontId="33" fillId="0" borderId="0"/>
    <xf numFmtId="0" fontId="33" fillId="0" borderId="0"/>
    <xf numFmtId="0" fontId="33" fillId="0" borderId="0"/>
    <xf numFmtId="0" fontId="43" fillId="7" borderId="0" applyNumberFormat="0" applyBorder="0" applyAlignment="0" applyProtection="0">
      <alignment vertical="center"/>
    </xf>
    <xf numFmtId="0" fontId="33" fillId="0" borderId="0"/>
    <xf numFmtId="0" fontId="116" fillId="0" borderId="0" applyNumberFormat="0" applyFill="0" applyBorder="0" applyAlignment="0" applyProtection="0">
      <alignment vertical="top"/>
      <protection locked="0"/>
    </xf>
    <xf numFmtId="0" fontId="33" fillId="0" borderId="0" applyNumberFormat="0" applyFill="0" applyBorder="0" applyAlignment="0" applyProtection="0"/>
    <xf numFmtId="0" fontId="53" fillId="7" borderId="0" applyNumberFormat="0" applyBorder="0" applyAlignment="0" applyProtection="0"/>
    <xf numFmtId="0" fontId="53" fillId="14" borderId="0" applyNumberFormat="0" applyBorder="0" applyAlignment="0" applyProtection="0">
      <alignment vertical="center"/>
    </xf>
    <xf numFmtId="176" fontId="37" fillId="0" borderId="0">
      <protection locked="0"/>
    </xf>
    <xf numFmtId="0" fontId="53" fillId="14" borderId="0" applyNumberFormat="0" applyBorder="0" applyAlignment="0" applyProtection="0">
      <alignment vertical="center"/>
    </xf>
    <xf numFmtId="0" fontId="95" fillId="14" borderId="0" applyNumberFormat="0" applyBorder="0" applyAlignment="0" applyProtection="0">
      <alignment vertical="center"/>
    </xf>
    <xf numFmtId="0" fontId="43" fillId="7"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7" borderId="0" applyNumberFormat="0" applyBorder="0" applyAlignment="0" applyProtection="0"/>
    <xf numFmtId="0" fontId="53" fillId="14" borderId="0" applyNumberFormat="0" applyBorder="0" applyAlignment="0" applyProtection="0">
      <alignment vertical="center"/>
    </xf>
    <xf numFmtId="0" fontId="53" fillId="7" borderId="0" applyNumberFormat="0" applyBorder="0" applyAlignment="0" applyProtection="0"/>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53" fillId="14"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6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53" fillId="7" borderId="0" applyNumberFormat="0" applyBorder="0" applyAlignment="0" applyProtection="0"/>
    <xf numFmtId="176" fontId="37" fillId="0" borderId="0">
      <protection locked="0"/>
    </xf>
    <xf numFmtId="0" fontId="63" fillId="7" borderId="0" applyNumberFormat="0" applyBorder="0" applyAlignment="0" applyProtection="0">
      <alignment vertical="center"/>
    </xf>
    <xf numFmtId="0" fontId="118" fillId="7" borderId="0" applyNumberFormat="0" applyBorder="0" applyAlignment="0" applyProtection="0">
      <alignment vertical="center"/>
    </xf>
    <xf numFmtId="0" fontId="43" fillId="7" borderId="0" applyNumberFormat="0" applyBorder="0" applyAlignment="0" applyProtection="0">
      <alignment vertical="center"/>
    </xf>
    <xf numFmtId="0" fontId="6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38" fontId="33" fillId="0" borderId="0" applyFont="0" applyFill="0" applyBorder="0" applyAlignment="0" applyProtection="0"/>
    <xf numFmtId="0" fontId="53" fillId="7" borderId="0" applyNumberFormat="0" applyBorder="0" applyAlignment="0" applyProtection="0">
      <alignment vertical="center"/>
    </xf>
    <xf numFmtId="0" fontId="53" fillId="7" borderId="0" applyNumberFormat="0" applyBorder="0" applyAlignment="0" applyProtection="0"/>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63" fillId="7" borderId="0" applyNumberFormat="0" applyBorder="0" applyAlignment="0" applyProtection="0">
      <alignment vertical="center"/>
    </xf>
    <xf numFmtId="0" fontId="53" fillId="7" borderId="0" applyNumberFormat="0" applyBorder="0" applyAlignment="0" applyProtection="0"/>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53" fillId="7" borderId="0" applyNumberFormat="0" applyBorder="0" applyAlignment="0" applyProtection="0"/>
    <xf numFmtId="0" fontId="43" fillId="7" borderId="0" applyNumberFormat="0" applyBorder="0" applyAlignment="0" applyProtection="0">
      <alignment vertical="center"/>
    </xf>
    <xf numFmtId="0" fontId="53" fillId="7" borderId="0" applyNumberFormat="0" applyBorder="0" applyAlignment="0" applyProtection="0"/>
    <xf numFmtId="0" fontId="53" fillId="7" borderId="0" applyNumberFormat="0" applyBorder="0" applyAlignment="0" applyProtection="0"/>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53" fillId="7" borderId="0" applyNumberFormat="0" applyBorder="0" applyAlignment="0" applyProtection="0"/>
    <xf numFmtId="0" fontId="53" fillId="7" borderId="0" applyNumberFormat="0" applyBorder="0" applyAlignment="0" applyProtection="0"/>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43" fillId="14"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1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43" fillId="7" borderId="0" applyNumberFormat="0" applyBorder="0" applyAlignment="0" applyProtection="0">
      <alignment vertical="center"/>
    </xf>
    <xf numFmtId="0" fontId="63" fillId="7" borderId="0" applyNumberFormat="0" applyBorder="0" applyAlignment="0" applyProtection="0">
      <alignment vertical="center"/>
    </xf>
    <xf numFmtId="0" fontId="102" fillId="0" borderId="0" applyNumberFormat="0" applyFill="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53" fillId="7" borderId="0" applyNumberFormat="0" applyBorder="0" applyAlignment="0" applyProtection="0"/>
    <xf numFmtId="0" fontId="43" fillId="7"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93" fontId="33" fillId="0" borderId="0" applyFont="0" applyFill="0" applyBorder="0" applyAlignment="0" applyProtection="0"/>
    <xf numFmtId="0" fontId="43" fillId="7"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43" fillId="7" borderId="0" applyNumberFormat="0" applyBorder="0" applyAlignment="0" applyProtection="0">
      <alignment vertical="center"/>
    </xf>
    <xf numFmtId="0" fontId="63" fillId="7" borderId="0" applyNumberFormat="0" applyBorder="0" applyAlignment="0" applyProtection="0">
      <alignment vertical="center"/>
    </xf>
    <xf numFmtId="0" fontId="43" fillId="7" borderId="0" applyNumberFormat="0" applyBorder="0" applyAlignment="0" applyProtection="0">
      <alignment vertical="center"/>
    </xf>
    <xf numFmtId="0" fontId="16" fillId="0" borderId="35" applyNumberFormat="0" applyFill="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63" fillId="7" borderId="0" applyNumberFormat="0" applyBorder="0" applyAlignment="0" applyProtection="0">
      <alignment vertical="center"/>
    </xf>
    <xf numFmtId="0" fontId="43" fillId="7"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3" fillId="7" borderId="0" applyNumberFormat="0" applyBorder="0" applyAlignment="0" applyProtection="0"/>
    <xf numFmtId="0" fontId="53" fillId="7" borderId="0" applyNumberFormat="0" applyBorder="0" applyAlignment="0" applyProtection="0"/>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85"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51"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176" fontId="37" fillId="0" borderId="0">
      <protection locked="0"/>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63" fillId="7" borderId="0" applyNumberFormat="0" applyBorder="0" applyAlignment="0" applyProtection="0">
      <alignment vertical="center"/>
    </xf>
    <xf numFmtId="0" fontId="85"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4" fillId="0" borderId="23" applyNumberFormat="0" applyFill="0" applyAlignment="0" applyProtection="0"/>
    <xf numFmtId="176" fontId="44" fillId="0" borderId="0">
      <protection locked="0"/>
    </xf>
    <xf numFmtId="176" fontId="44" fillId="0" borderId="0">
      <protection locked="0"/>
    </xf>
    <xf numFmtId="176" fontId="44"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88" fontId="33" fillId="0" borderId="0" applyFont="0" applyFill="0" applyBorder="0" applyAlignment="0" applyProtection="0">
      <alignment vertical="center"/>
    </xf>
    <xf numFmtId="188" fontId="33" fillId="0" borderId="0" applyFont="0" applyFill="0" applyBorder="0" applyAlignment="0" applyProtection="0">
      <alignment vertical="center"/>
    </xf>
    <xf numFmtId="176" fontId="44" fillId="0" borderId="0">
      <protection locked="0"/>
    </xf>
    <xf numFmtId="0" fontId="73" fillId="5" borderId="24" applyNumberFormat="0" applyAlignment="0" applyProtection="0"/>
    <xf numFmtId="0" fontId="119" fillId="53" borderId="30" applyNumberFormat="0" applyAlignment="0" applyProtection="0"/>
    <xf numFmtId="0" fontId="89" fillId="53" borderId="30" applyNumberFormat="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xf numFmtId="0" fontId="120" fillId="0" borderId="0" applyNumberFormat="0" applyFill="0" applyBorder="0" applyAlignment="0" applyProtection="0">
      <alignment vertical="center"/>
    </xf>
    <xf numFmtId="0" fontId="121" fillId="0" borderId="39" applyNumberFormat="0" applyFill="0" applyAlignment="0" applyProtection="0"/>
    <xf numFmtId="0" fontId="112" fillId="0" borderId="39" applyNumberFormat="0" applyFill="0" applyAlignment="0" applyProtection="0">
      <alignment vertical="center"/>
    </xf>
    <xf numFmtId="190" fontId="33" fillId="0" borderId="0" applyFont="0" applyFill="0" applyBorder="0" applyAlignment="0" applyProtection="0"/>
    <xf numFmtId="192" fontId="33" fillId="0" borderId="0" applyFont="0" applyFill="0" applyBorder="0" applyAlignment="0" applyProtection="0"/>
    <xf numFmtId="176" fontId="4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51" fillId="0" borderId="0">
      <protection locked="0"/>
    </xf>
    <xf numFmtId="176" fontId="44" fillId="0" borderId="0">
      <protection locked="0"/>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181" fontId="33" fillId="0" borderId="0" applyFont="0" applyFill="0" applyBorder="0" applyAlignment="0" applyProtection="0"/>
    <xf numFmtId="0" fontId="78" fillId="0" borderId="0"/>
    <xf numFmtId="41" fontId="33" fillId="0" borderId="0" applyFont="0" applyFill="0" applyBorder="0" applyAlignment="0" applyProtection="0">
      <alignment vertical="center"/>
    </xf>
    <xf numFmtId="41" fontId="33" fillId="0" borderId="0" applyFont="0" applyFill="0" applyBorder="0" applyAlignment="0" applyProtection="0">
      <alignment vertical="center"/>
    </xf>
    <xf numFmtId="43" fontId="33" fillId="0" borderId="0" applyFont="0" applyFill="0" applyBorder="0" applyAlignment="0" applyProtection="0"/>
    <xf numFmtId="0" fontId="50" fillId="0" borderId="0"/>
    <xf numFmtId="0" fontId="14" fillId="26" borderId="0" applyNumberFormat="0" applyBorder="0" applyAlignment="0" applyProtection="0"/>
    <xf numFmtId="0" fontId="14" fillId="15" borderId="0" applyNumberFormat="0" applyBorder="0" applyAlignment="0" applyProtection="0"/>
    <xf numFmtId="0" fontId="45" fillId="55" borderId="0" applyNumberFormat="0" applyBorder="0" applyAlignment="0" applyProtection="0">
      <alignment vertical="center"/>
    </xf>
    <xf numFmtId="0" fontId="45" fillId="61" borderId="0" applyNumberFormat="0" applyBorder="0" applyAlignment="0" applyProtection="0">
      <alignment vertical="center"/>
    </xf>
    <xf numFmtId="0" fontId="71" fillId="61" borderId="0" applyNumberFormat="0" applyBorder="0" applyAlignment="0" applyProtection="0">
      <alignment vertical="center"/>
    </xf>
    <xf numFmtId="0" fontId="71" fillId="42" borderId="0" applyNumberFormat="0" applyBorder="0" applyAlignment="0" applyProtection="0">
      <alignment vertical="center"/>
    </xf>
    <xf numFmtId="0" fontId="71" fillId="60" borderId="0" applyNumberFormat="0" applyBorder="0" applyAlignment="0" applyProtection="0">
      <alignment vertical="center"/>
    </xf>
    <xf numFmtId="0" fontId="59" fillId="12" borderId="0" applyNumberFormat="0" applyBorder="0" applyAlignment="0" applyProtection="0"/>
    <xf numFmtId="0" fontId="41" fillId="5" borderId="18" applyNumberFormat="0" applyAlignment="0" applyProtection="0"/>
    <xf numFmtId="0" fontId="122" fillId="30" borderId="24" applyNumberFormat="0" applyAlignment="0" applyProtection="0">
      <alignment vertical="center"/>
    </xf>
    <xf numFmtId="1" fontId="8" fillId="0" borderId="1">
      <alignment vertical="center"/>
      <protection locked="0"/>
    </xf>
    <xf numFmtId="186" fontId="8" fillId="0" borderId="1">
      <alignment vertical="center"/>
      <protection locked="0"/>
    </xf>
    <xf numFmtId="0" fontId="46" fillId="0" borderId="0"/>
    <xf numFmtId="0" fontId="33" fillId="16" borderId="34" applyNumberFormat="0" applyFont="0" applyAlignment="0" applyProtection="0"/>
    <xf numFmtId="0" fontId="33" fillId="16" borderId="34" applyNumberFormat="0" applyFont="0" applyAlignment="0" applyProtection="0">
      <alignment vertical="center"/>
    </xf>
    <xf numFmtId="40" fontId="33" fillId="0" borderId="0" applyFont="0" applyFill="0" applyBorder="0" applyAlignment="0" applyProtection="0"/>
    <xf numFmtId="0" fontId="67" fillId="0" borderId="0"/>
  </cellStyleXfs>
  <cellXfs count="21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3" fillId="0" borderId="0" xfId="0" applyFont="1">
      <alignment vertical="center"/>
    </xf>
    <xf numFmtId="0" fontId="3" fillId="2" borderId="1" xfId="0" applyFont="1" applyFill="1" applyBorder="1">
      <alignment vertical="center"/>
    </xf>
    <xf numFmtId="0" fontId="0" fillId="0" borderId="0" xfId="0" applyAlignment="1">
      <alignment horizontal="left" vertical="center"/>
    </xf>
    <xf numFmtId="0" fontId="7" fillId="0" borderId="0" xfId="2568" applyFont="1" applyAlignment="1">
      <alignment horizontal="center" wrapText="1"/>
    </xf>
    <xf numFmtId="0" fontId="8" fillId="0" borderId="0" xfId="2568" applyFont="1" applyAlignment="1">
      <alignment horizontal="left"/>
    </xf>
    <xf numFmtId="0" fontId="9" fillId="0" borderId="0" xfId="2568" applyFont="1" applyAlignment="1">
      <alignment horizontal="left" wrapText="1"/>
    </xf>
    <xf numFmtId="179" fontId="9" fillId="0" borderId="0" xfId="2568" applyNumberFormat="1" applyFont="1"/>
    <xf numFmtId="0" fontId="8" fillId="0" borderId="0" xfId="2568" applyFont="1" applyAlignment="1">
      <alignment horizontal="right" wrapText="1"/>
    </xf>
    <xf numFmtId="0" fontId="10" fillId="0" borderId="1" xfId="2568" applyFont="1" applyBorder="1" applyAlignment="1">
      <alignment horizontal="left" vertical="center"/>
    </xf>
    <xf numFmtId="0" fontId="10" fillId="0" borderId="1" xfId="2568" applyFont="1" applyBorder="1" applyAlignment="1">
      <alignment horizontal="center" vertical="center" wrapText="1"/>
    </xf>
    <xf numFmtId="179" fontId="10" fillId="0" borderId="1" xfId="2568" applyNumberFormat="1" applyFont="1" applyBorder="1" applyAlignment="1">
      <alignment horizontal="center" vertical="center"/>
    </xf>
    <xf numFmtId="0" fontId="8" fillId="0" borderId="1" xfId="2568" applyFont="1" applyBorder="1" applyAlignment="1">
      <alignment horizontal="left" vertical="center"/>
    </xf>
    <xf numFmtId="0" fontId="8" fillId="0" borderId="1" xfId="2568" applyFont="1" applyBorder="1" applyAlignment="1">
      <alignment horizontal="left" vertical="center" wrapText="1"/>
    </xf>
    <xf numFmtId="179" fontId="8" fillId="0" borderId="1" xfId="2568" applyNumberFormat="1" applyFont="1" applyBorder="1" applyAlignment="1">
      <alignment horizontal="right" vertical="center"/>
    </xf>
    <xf numFmtId="0" fontId="8" fillId="0" borderId="1" xfId="2568" applyNumberFormat="1" applyFont="1" applyBorder="1" applyAlignment="1">
      <alignment horizontal="right" vertical="center" wrapText="1"/>
    </xf>
    <xf numFmtId="0" fontId="0" fillId="0" borderId="1" xfId="0" applyBorder="1">
      <alignment vertical="center"/>
    </xf>
    <xf numFmtId="0" fontId="0" fillId="0" borderId="1" xfId="0" applyBorder="1" applyAlignment="1">
      <alignment horizontal="left" vertical="center"/>
    </xf>
    <xf numFmtId="194" fontId="0" fillId="0" borderId="0" xfId="0" applyNumberFormat="1">
      <alignment vertical="center"/>
    </xf>
    <xf numFmtId="0" fontId="7" fillId="0" borderId="0" xfId="605" applyFont="1" applyAlignment="1">
      <alignment horizontal="center" wrapText="1"/>
    </xf>
    <xf numFmtId="0" fontId="8" fillId="0" borderId="0" xfId="605" applyFont="1" applyAlignment="1">
      <alignment horizontal="center"/>
    </xf>
    <xf numFmtId="0" fontId="9" fillId="0" borderId="0" xfId="605" applyFont="1" applyAlignment="1">
      <alignment horizontal="left" wrapText="1"/>
    </xf>
    <xf numFmtId="179" fontId="9" fillId="0" borderId="0" xfId="605" applyNumberFormat="1" applyFont="1"/>
    <xf numFmtId="194" fontId="9" fillId="0" borderId="0" xfId="605" applyNumberFormat="1" applyFont="1" applyAlignment="1">
      <alignment horizontal="right" wrapText="1"/>
    </xf>
    <xf numFmtId="0" fontId="10" fillId="0" borderId="1" xfId="605" applyFont="1" applyBorder="1" applyAlignment="1">
      <alignment horizontal="center" vertical="center"/>
    </xf>
    <xf numFmtId="0" fontId="10" fillId="0" borderId="1" xfId="605" applyFont="1" applyBorder="1" applyAlignment="1">
      <alignment horizontal="center" vertical="center" wrapText="1"/>
    </xf>
    <xf numFmtId="179" fontId="10" fillId="0" borderId="1" xfId="605" applyNumberFormat="1" applyFont="1" applyBorder="1" applyAlignment="1">
      <alignment horizontal="center" vertical="center"/>
    </xf>
    <xf numFmtId="194" fontId="10" fillId="0" borderId="1" xfId="605" applyNumberFormat="1" applyFont="1" applyBorder="1" applyAlignment="1">
      <alignment horizontal="center" vertical="center" wrapText="1"/>
    </xf>
    <xf numFmtId="0" fontId="8" fillId="0" borderId="1" xfId="605" applyFont="1" applyBorder="1" applyAlignment="1">
      <alignment horizontal="left" vertical="center"/>
    </xf>
    <xf numFmtId="0" fontId="8" fillId="0" borderId="1" xfId="605" applyFont="1" applyBorder="1" applyAlignment="1">
      <alignment horizontal="left" vertical="center" wrapText="1"/>
    </xf>
    <xf numFmtId="179" fontId="8" fillId="0" borderId="1" xfId="605" applyNumberFormat="1" applyFont="1" applyBorder="1" applyAlignment="1">
      <alignment horizontal="right" vertical="center"/>
    </xf>
    <xf numFmtId="0" fontId="8" fillId="0" borderId="1" xfId="605" applyNumberFormat="1" applyFont="1" applyBorder="1" applyAlignment="1">
      <alignment horizontal="right" vertical="center" wrapText="1"/>
    </xf>
    <xf numFmtId="194" fontId="0" fillId="0" borderId="1" xfId="0" applyNumberFormat="1" applyBorder="1">
      <alignment vertical="center"/>
    </xf>
    <xf numFmtId="0" fontId="3" fillId="0" borderId="1" xfId="0" applyFont="1" applyBorder="1" applyAlignment="1">
      <alignment horizontal="center" vertical="center" wrapText="1"/>
    </xf>
    <xf numFmtId="0" fontId="0" fillId="0" borderId="0" xfId="0" applyFill="1">
      <alignment vertical="center"/>
    </xf>
    <xf numFmtId="1" fontId="11" fillId="0" borderId="0" xfId="0" applyNumberFormat="1" applyFont="1" applyFill="1" applyAlignment="1">
      <alignment horizontal="center" vertical="center"/>
    </xf>
    <xf numFmtId="0" fontId="0" fillId="0" borderId="1" xfId="0" applyFill="1" applyBorder="1">
      <alignment vertical="center"/>
    </xf>
    <xf numFmtId="0" fontId="12" fillId="0" borderId="1" xfId="0" applyFont="1" applyFill="1" applyBorder="1" applyAlignment="1">
      <alignment vertical="center"/>
    </xf>
    <xf numFmtId="3" fontId="12" fillId="0" borderId="1" xfId="0" applyNumberFormat="1" applyFont="1" applyFill="1" applyBorder="1" applyAlignment="1" applyProtection="1">
      <alignment vertical="center"/>
    </xf>
    <xf numFmtId="0" fontId="13" fillId="0" borderId="1" xfId="0" applyFont="1" applyFill="1" applyBorder="1" applyAlignment="1">
      <alignment horizontal="right" vertical="center"/>
    </xf>
    <xf numFmtId="3" fontId="12" fillId="0" borderId="1" xfId="0" applyNumberFormat="1" applyFont="1" applyFill="1" applyBorder="1" applyAlignment="1" applyProtection="1">
      <alignment horizontal="left" vertical="center"/>
    </xf>
    <xf numFmtId="0" fontId="12" fillId="0" borderId="1" xfId="0" applyFont="1" applyFill="1" applyBorder="1" applyAlignment="1">
      <alignment horizontal="right" vertical="center"/>
    </xf>
    <xf numFmtId="0" fontId="12" fillId="0" borderId="1" xfId="314" applyFont="1" applyFill="1" applyBorder="1" applyAlignment="1">
      <alignment vertical="center" wrapText="1"/>
    </xf>
    <xf numFmtId="0" fontId="12" fillId="0" borderId="1" xfId="0" applyFont="1" applyFill="1" applyBorder="1" applyAlignment="1">
      <alignment horizontal="left" vertical="center"/>
    </xf>
    <xf numFmtId="0" fontId="12" fillId="2" borderId="1" xfId="0" applyFont="1" applyFill="1" applyBorder="1" applyAlignment="1">
      <alignment horizontal="right" vertical="center"/>
    </xf>
    <xf numFmtId="1" fontId="11" fillId="0" borderId="0" xfId="0" applyNumberFormat="1" applyFont="1" applyFill="1" applyAlignment="1">
      <alignment vertical="center"/>
    </xf>
    <xf numFmtId="1" fontId="14" fillId="0" borderId="0" xfId="0" applyNumberFormat="1" applyFont="1" applyFill="1" applyAlignment="1">
      <alignment horizontal="center" vertical="center"/>
    </xf>
    <xf numFmtId="0" fontId="15" fillId="0" borderId="1" xfId="0" applyFont="1" applyFill="1" applyBorder="1" applyAlignment="1">
      <alignment horizontal="center" vertical="center"/>
    </xf>
    <xf numFmtId="3" fontId="8" fillId="0" borderId="1" xfId="0" applyNumberFormat="1" applyFont="1" applyFill="1" applyBorder="1" applyAlignment="1" applyProtection="1">
      <alignment vertical="center"/>
    </xf>
    <xf numFmtId="0" fontId="8" fillId="0" borderId="1" xfId="0" applyFont="1" applyFill="1" applyBorder="1" applyAlignment="1">
      <alignment horizontal="right" vertical="center"/>
    </xf>
    <xf numFmtId="0" fontId="8" fillId="0" borderId="1" xfId="0" applyFont="1" applyFill="1" applyBorder="1" applyAlignment="1">
      <alignment vertical="center"/>
    </xf>
    <xf numFmtId="1" fontId="0" fillId="0" borderId="0" xfId="0" applyNumberFormat="1" applyFill="1">
      <alignment vertical="center"/>
    </xf>
    <xf numFmtId="1" fontId="0" fillId="0" borderId="0" xfId="0" applyNumberFormat="1" applyFont="1" applyFill="1">
      <alignment vertical="center"/>
    </xf>
    <xf numFmtId="1" fontId="0" fillId="0" borderId="0" xfId="0" applyNumberFormat="1" applyFill="1" applyAlignment="1">
      <alignment vertical="center"/>
    </xf>
    <xf numFmtId="1" fontId="0" fillId="0" borderId="0" xfId="0" applyNumberFormat="1" applyFill="1" applyAlignment="1">
      <alignment horizontal="center" vertical="center"/>
    </xf>
    <xf numFmtId="1" fontId="16" fillId="0" borderId="0" xfId="0" applyNumberFormat="1" applyFont="1" applyFill="1">
      <alignment vertical="center"/>
    </xf>
    <xf numFmtId="1" fontId="17"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wrapText="1"/>
    </xf>
    <xf numFmtId="1" fontId="16" fillId="0" borderId="1" xfId="0" applyNumberFormat="1" applyFont="1" applyFill="1" applyBorder="1">
      <alignment vertical="center"/>
    </xf>
    <xf numFmtId="1" fontId="0" fillId="0" borderId="1" xfId="0" applyNumberFormat="1" applyFont="1" applyFill="1" applyBorder="1">
      <alignment vertical="center"/>
    </xf>
    <xf numFmtId="1" fontId="16" fillId="0" borderId="1" xfId="0" applyNumberFormat="1" applyFont="1" applyFill="1" applyBorder="1" applyAlignment="1">
      <alignment horizontal="right" vertical="center"/>
    </xf>
    <xf numFmtId="1" fontId="16" fillId="0" borderId="1" xfId="0" applyNumberFormat="1" applyFont="1" applyFill="1" applyBorder="1" applyAlignment="1">
      <alignment vertical="center" shrinkToFit="1"/>
    </xf>
    <xf numFmtId="1" fontId="0" fillId="0" borderId="1" xfId="0" applyNumberFormat="1" applyFill="1" applyBorder="1" applyAlignment="1">
      <alignment vertical="center" shrinkToFit="1"/>
    </xf>
    <xf numFmtId="1" fontId="0" fillId="0" borderId="1" xfId="0" applyNumberFormat="1" applyFill="1" applyBorder="1">
      <alignment vertical="center"/>
    </xf>
    <xf numFmtId="1" fontId="0" fillId="0" borderId="1" xfId="0" applyNumberFormat="1" applyFill="1" applyBorder="1" applyAlignment="1">
      <alignment horizontal="right" vertical="center"/>
    </xf>
    <xf numFmtId="1" fontId="0" fillId="0" borderId="1" xfId="0" applyNumberFormat="1" applyFont="1" applyFill="1" applyBorder="1" applyAlignment="1">
      <alignment horizontal="right" vertical="center"/>
    </xf>
    <xf numFmtId="1" fontId="18" fillId="0" borderId="1" xfId="0" applyNumberFormat="1" applyFont="1" applyFill="1" applyBorder="1" applyAlignment="1">
      <alignment vertical="center" shrinkToFit="1"/>
    </xf>
    <xf numFmtId="1" fontId="16" fillId="0" borderId="1" xfId="0" applyNumberFormat="1" applyFont="1" applyFill="1" applyBorder="1" applyAlignment="1">
      <alignment horizontal="left" vertical="center" shrinkToFit="1"/>
    </xf>
    <xf numFmtId="1" fontId="16" fillId="0" borderId="0" xfId="0" applyNumberFormat="1" applyFont="1" applyFill="1" applyAlignment="1">
      <alignment horizontal="center" vertical="center"/>
    </xf>
    <xf numFmtId="1" fontId="0" fillId="0" borderId="0" xfId="0" applyNumberFormat="1" applyFill="1" applyBorder="1" applyAlignment="1">
      <alignment horizontal="center" vertical="center"/>
    </xf>
    <xf numFmtId="1" fontId="17" fillId="0" borderId="1" xfId="0" applyNumberFormat="1" applyFont="1" applyFill="1" applyBorder="1" applyAlignment="1">
      <alignment vertical="center" wrapText="1"/>
    </xf>
    <xf numFmtId="1" fontId="16" fillId="0" borderId="1" xfId="0" applyNumberFormat="1" applyFont="1" applyFill="1" applyBorder="1" applyAlignment="1">
      <alignment vertical="center"/>
    </xf>
    <xf numFmtId="1" fontId="16"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1" fontId="0" fillId="0" borderId="1" xfId="0" applyNumberFormat="1" applyFill="1" applyBorder="1" applyAlignment="1">
      <alignment vertical="center"/>
    </xf>
    <xf numFmtId="1" fontId="0" fillId="0" borderId="1" xfId="0" applyNumberFormat="1" applyFill="1" applyBorder="1" applyAlignment="1">
      <alignment horizontal="center" vertical="center"/>
    </xf>
    <xf numFmtId="1" fontId="19" fillId="0" borderId="1" xfId="0" applyNumberFormat="1" applyFont="1" applyFill="1" applyBorder="1">
      <alignment vertical="center"/>
    </xf>
    <xf numFmtId="1" fontId="19" fillId="0" borderId="1" xfId="0" applyNumberFormat="1" applyFont="1" applyFill="1" applyBorder="1" applyAlignment="1">
      <alignment horizontal="center" vertical="center"/>
    </xf>
    <xf numFmtId="3" fontId="9" fillId="0" borderId="1" xfId="0" applyNumberFormat="1" applyFont="1" applyFill="1" applyBorder="1" applyAlignment="1" applyProtection="1">
      <alignment horizontal="center" vertical="center"/>
    </xf>
    <xf numFmtId="1" fontId="20" fillId="0" borderId="1" xfId="0" applyNumberFormat="1" applyFont="1" applyFill="1" applyBorder="1" applyAlignment="1">
      <alignment horizontal="center" vertical="center"/>
    </xf>
    <xf numFmtId="1" fontId="0" fillId="0" borderId="0" xfId="0" applyNumberFormat="1" applyFill="1" applyBorder="1" applyAlignment="1">
      <alignment horizontal="right" vertical="center"/>
    </xf>
    <xf numFmtId="0" fontId="12" fillId="0" borderId="0" xfId="0" applyFont="1" applyFill="1">
      <alignment vertical="center"/>
    </xf>
    <xf numFmtId="0" fontId="7" fillId="0" borderId="0" xfId="0" applyFont="1" applyFill="1" applyAlignment="1">
      <alignment horizontal="center" vertical="center"/>
    </xf>
    <xf numFmtId="0" fontId="12" fillId="0" borderId="4" xfId="0" applyFont="1" applyFill="1" applyBorder="1" applyAlignment="1">
      <alignment horizontal="right" vertical="center"/>
    </xf>
    <xf numFmtId="0" fontId="21" fillId="0" borderId="1" xfId="0" applyFont="1" applyFill="1" applyBorder="1" applyAlignment="1">
      <alignment horizontal="center" vertical="center"/>
    </xf>
    <xf numFmtId="0" fontId="12" fillId="0" borderId="1" xfId="0" applyFont="1" applyFill="1" applyBorder="1">
      <alignment vertical="center"/>
    </xf>
    <xf numFmtId="194" fontId="12" fillId="0" borderId="1" xfId="0" applyNumberFormat="1" applyFont="1" applyFill="1" applyBorder="1" applyAlignment="1" applyProtection="1">
      <alignment vertical="center"/>
    </xf>
    <xf numFmtId="0" fontId="11" fillId="0" borderId="0" xfId="0" applyFont="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0" fillId="0" borderId="9" xfId="0" applyBorder="1" applyAlignment="1">
      <alignment horizontal="center" vertical="center"/>
    </xf>
    <xf numFmtId="0" fontId="22" fillId="0" borderId="1" xfId="0" applyFont="1" applyFill="1" applyBorder="1" applyAlignment="1">
      <alignment horizontal="center" vertical="center"/>
    </xf>
    <xf numFmtId="0" fontId="23" fillId="0" borderId="1" xfId="1695" applyFont="1" applyFill="1" applyBorder="1" applyAlignment="1">
      <alignment horizontal="center" vertical="center" shrinkToFit="1"/>
    </xf>
    <xf numFmtId="0" fontId="8" fillId="0" borderId="1" xfId="1088" applyFont="1" applyFill="1" applyBorder="1" applyAlignment="1">
      <alignment horizontal="center" vertical="center" shrinkToFit="1"/>
    </xf>
    <xf numFmtId="0" fontId="9" fillId="0" borderId="9" xfId="1088" applyFont="1" applyFill="1" applyBorder="1" applyAlignment="1">
      <alignment horizontal="center" vertical="center" shrinkToFit="1"/>
    </xf>
    <xf numFmtId="0" fontId="24" fillId="0" borderId="1" xfId="1695"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1" xfId="1625" applyFont="1" applyFill="1" applyBorder="1" applyAlignment="1">
      <alignment horizontal="center" vertical="center" shrinkToFit="1"/>
    </xf>
    <xf numFmtId="0" fontId="24" fillId="0" borderId="1" xfId="1695" applyFont="1" applyFill="1" applyBorder="1" applyAlignment="1">
      <alignment vertical="center" shrinkToFit="1"/>
    </xf>
    <xf numFmtId="184" fontId="0" fillId="0" borderId="0" xfId="0" applyNumberFormat="1" applyFill="1">
      <alignment vertical="center"/>
    </xf>
    <xf numFmtId="0" fontId="25" fillId="0" borderId="0" xfId="0" applyFont="1" applyFill="1" applyAlignment="1">
      <alignment horizontal="center" vertical="center"/>
    </xf>
    <xf numFmtId="184" fontId="25" fillId="0" borderId="0" xfId="0" applyNumberFormat="1" applyFont="1" applyFill="1" applyAlignment="1">
      <alignment horizontal="center" vertical="center"/>
    </xf>
    <xf numFmtId="0" fontId="26" fillId="0" borderId="0" xfId="0" applyFont="1" applyFill="1" applyAlignment="1">
      <alignment vertical="center"/>
    </xf>
    <xf numFmtId="0" fontId="27" fillId="0" borderId="0" xfId="0" applyFont="1" applyFill="1" applyAlignment="1">
      <alignment horizontal="center" vertical="center"/>
    </xf>
    <xf numFmtId="184" fontId="27" fillId="0" borderId="0" xfId="0" applyNumberFormat="1" applyFont="1" applyFill="1" applyAlignment="1">
      <alignment horizontal="center" vertical="center"/>
    </xf>
    <xf numFmtId="0" fontId="27" fillId="0" borderId="4" xfId="0" applyFont="1" applyFill="1" applyBorder="1" applyAlignment="1">
      <alignment horizontal="center" vertical="center"/>
    </xf>
    <xf numFmtId="0" fontId="28" fillId="0" borderId="1" xfId="0" applyNumberFormat="1" applyFont="1" applyFill="1" applyBorder="1" applyAlignment="1" applyProtection="1">
      <alignment horizontal="center" vertical="center"/>
    </xf>
    <xf numFmtId="184" fontId="28" fillId="0" borderId="10" xfId="0" applyNumberFormat="1" applyFont="1" applyFill="1" applyBorder="1" applyAlignment="1" applyProtection="1">
      <alignment horizontal="center" vertical="center"/>
    </xf>
    <xf numFmtId="0" fontId="29" fillId="0" borderId="10" xfId="0" applyNumberFormat="1" applyFont="1" applyFill="1" applyBorder="1" applyAlignment="1" applyProtection="1">
      <alignment horizontal="center" vertical="center"/>
    </xf>
    <xf numFmtId="0" fontId="30" fillId="0" borderId="11" xfId="0" applyFont="1" applyFill="1" applyBorder="1" applyAlignment="1">
      <alignment horizontal="left" vertical="center" wrapText="1"/>
    </xf>
    <xf numFmtId="184" fontId="30" fillId="0" borderId="11" xfId="0" applyNumberFormat="1" applyFont="1" applyFill="1" applyBorder="1" applyAlignment="1">
      <alignment horizontal="right" vertical="center" wrapText="1"/>
    </xf>
    <xf numFmtId="4" fontId="31" fillId="0" borderId="1" xfId="0" applyNumberFormat="1" applyFont="1" applyFill="1" applyBorder="1" applyAlignment="1" applyProtection="1">
      <alignment horizontal="right" vertical="center"/>
    </xf>
    <xf numFmtId="0" fontId="32" fillId="0" borderId="0" xfId="0" applyFont="1" applyFill="1">
      <alignment vertical="center"/>
    </xf>
    <xf numFmtId="184" fontId="32" fillId="0" borderId="0" xfId="0" applyNumberFormat="1" applyFont="1" applyFill="1">
      <alignment vertical="center"/>
    </xf>
    <xf numFmtId="0" fontId="11" fillId="0" borderId="0" xfId="0" applyFont="1" applyFill="1" applyAlignment="1">
      <alignment horizontal="center" vertical="center"/>
    </xf>
    <xf numFmtId="184" fontId="11" fillId="0" borderId="0" xfId="0" applyNumberFormat="1" applyFont="1" applyFill="1" applyAlignment="1">
      <alignment horizontal="center" vertical="center"/>
    </xf>
    <xf numFmtId="184" fontId="33" fillId="0" borderId="0" xfId="1088" applyNumberFormat="1" applyFill="1" applyAlignment="1">
      <alignment horizontal="center" vertical="center"/>
    </xf>
    <xf numFmtId="0" fontId="34" fillId="0" borderId="1" xfId="1088" applyNumberFormat="1" applyFont="1" applyFill="1" applyBorder="1" applyAlignment="1" applyProtection="1">
      <alignment horizontal="center" vertical="center"/>
    </xf>
    <xf numFmtId="0" fontId="34" fillId="0" borderId="1" xfId="1088" applyNumberFormat="1" applyFont="1" applyFill="1" applyBorder="1" applyAlignment="1" applyProtection="1">
      <alignment horizontal="center" vertical="center" shrinkToFit="1"/>
    </xf>
    <xf numFmtId="0" fontId="34" fillId="0" borderId="10" xfId="1088" applyNumberFormat="1" applyFont="1" applyFill="1" applyBorder="1" applyAlignment="1" applyProtection="1">
      <alignment horizontal="center" vertical="center"/>
    </xf>
    <xf numFmtId="0" fontId="34" fillId="0" borderId="12" xfId="1088" applyNumberFormat="1" applyFont="1" applyFill="1" applyBorder="1" applyAlignment="1" applyProtection="1">
      <alignment horizontal="center" vertical="center"/>
    </xf>
    <xf numFmtId="0" fontId="9" fillId="0" borderId="1" xfId="1088" applyNumberFormat="1" applyFont="1" applyFill="1" applyBorder="1" applyAlignment="1" applyProtection="1">
      <alignment horizontal="left" vertical="center"/>
    </xf>
    <xf numFmtId="0" fontId="34" fillId="0" borderId="1" xfId="1088" applyNumberFormat="1" applyFont="1" applyFill="1" applyBorder="1" applyAlignment="1" applyProtection="1">
      <alignment horizontal="left" vertical="center" shrinkToFit="1"/>
    </xf>
    <xf numFmtId="0" fontId="9" fillId="0" borderId="1" xfId="1088" applyNumberFormat="1" applyFont="1" applyFill="1" applyBorder="1" applyAlignment="1" applyProtection="1">
      <alignment horizontal="right" vertical="center"/>
    </xf>
    <xf numFmtId="3" fontId="9" fillId="0" borderId="1" xfId="1088" applyNumberFormat="1" applyFont="1" applyFill="1" applyBorder="1" applyAlignment="1" applyProtection="1">
      <alignment horizontal="right" vertical="center"/>
    </xf>
    <xf numFmtId="0" fontId="34" fillId="0" borderId="1" xfId="1088" applyNumberFormat="1" applyFont="1" applyFill="1" applyBorder="1" applyAlignment="1" applyProtection="1">
      <alignment horizontal="left" vertical="center"/>
    </xf>
    <xf numFmtId="0" fontId="9" fillId="0" borderId="1" xfId="1088" applyNumberFormat="1" applyFont="1" applyFill="1" applyBorder="1" applyAlignment="1" applyProtection="1">
      <alignment horizontal="left" vertical="center" shrinkToFit="1"/>
    </xf>
    <xf numFmtId="0" fontId="18" fillId="0" borderId="1" xfId="1088" applyNumberFormat="1" applyFont="1" applyFill="1" applyBorder="1" applyAlignment="1" applyProtection="1">
      <alignment horizontal="left" vertical="center"/>
    </xf>
    <xf numFmtId="3" fontId="18" fillId="0" borderId="1" xfId="1088" applyNumberFormat="1" applyFont="1" applyFill="1" applyBorder="1" applyAlignment="1" applyProtection="1">
      <alignment horizontal="right" vertical="center"/>
    </xf>
    <xf numFmtId="0" fontId="18" fillId="0" borderId="1" xfId="1088" applyNumberFormat="1" applyFont="1" applyFill="1" applyBorder="1" applyAlignment="1" applyProtection="1">
      <alignment horizontal="left" vertical="center" shrinkToFit="1"/>
    </xf>
    <xf numFmtId="0" fontId="35" fillId="0" borderId="1" xfId="1088" applyNumberFormat="1" applyFont="1" applyFill="1" applyBorder="1" applyAlignment="1" applyProtection="1">
      <alignment horizontal="left" vertical="center" shrinkToFit="1"/>
    </xf>
    <xf numFmtId="0" fontId="35" fillId="0" borderId="1" xfId="1088" applyNumberFormat="1" applyFont="1" applyFill="1" applyBorder="1" applyAlignment="1" applyProtection="1">
      <alignment horizontal="left" vertical="center"/>
    </xf>
    <xf numFmtId="0" fontId="18" fillId="0" borderId="1" xfId="1088" applyNumberFormat="1" applyFont="1" applyFill="1" applyBorder="1" applyAlignment="1" applyProtection="1">
      <alignment horizontal="right" vertical="center"/>
    </xf>
    <xf numFmtId="0" fontId="18" fillId="0" borderId="8" xfId="1088" applyNumberFormat="1" applyFont="1" applyFill="1" applyBorder="1" applyAlignment="1" applyProtection="1">
      <alignment horizontal="left" vertical="center"/>
    </xf>
    <xf numFmtId="0" fontId="18" fillId="2" borderId="1" xfId="1088" applyNumberFormat="1" applyFont="1" applyFill="1" applyBorder="1" applyAlignment="1" applyProtection="1">
      <alignment horizontal="right" vertical="center"/>
    </xf>
    <xf numFmtId="0" fontId="0"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0" xfId="1088" applyNumberFormat="1" applyFont="1" applyFill="1" applyBorder="1" applyAlignment="1" applyProtection="1">
      <alignment vertical="center"/>
    </xf>
    <xf numFmtId="0" fontId="33" fillId="0" borderId="0" xfId="1088" applyFill="1" applyBorder="1" applyAlignment="1">
      <alignment horizontal="right"/>
    </xf>
    <xf numFmtId="184" fontId="0" fillId="0" borderId="0" xfId="0" applyNumberFormat="1" applyFont="1" applyFill="1" applyBorder="1" applyAlignment="1">
      <alignment vertical="center"/>
    </xf>
    <xf numFmtId="194" fontId="0" fillId="0" borderId="0" xfId="0" applyNumberFormat="1" applyFont="1" applyFill="1" applyBorder="1" applyAlignment="1">
      <alignment vertical="center"/>
    </xf>
    <xf numFmtId="184" fontId="11" fillId="0" borderId="0" xfId="0" applyNumberFormat="1" applyFont="1" applyFill="1" applyBorder="1" applyAlignment="1">
      <alignment horizontal="center" vertical="center"/>
    </xf>
    <xf numFmtId="0" fontId="33" fillId="0" borderId="0" xfId="1088" applyFill="1" applyBorder="1" applyAlignment="1"/>
    <xf numFmtId="184" fontId="33" fillId="0" borderId="0" xfId="1088" applyNumberFormat="1" applyFont="1" applyFill="1" applyBorder="1" applyAlignment="1">
      <alignment horizontal="right"/>
    </xf>
    <xf numFmtId="0" fontId="33" fillId="0" borderId="0" xfId="1088" applyFont="1" applyFill="1" applyBorder="1" applyAlignment="1">
      <alignment horizontal="right"/>
    </xf>
    <xf numFmtId="184" fontId="34" fillId="0" borderId="1" xfId="1088" applyNumberFormat="1" applyFont="1" applyFill="1" applyBorder="1" applyAlignment="1" applyProtection="1">
      <alignment horizontal="center" vertical="center"/>
    </xf>
    <xf numFmtId="194" fontId="34" fillId="0" borderId="1" xfId="1088" applyNumberFormat="1" applyFont="1" applyFill="1" applyBorder="1" applyAlignment="1" applyProtection="1">
      <alignment horizontal="center" vertical="center"/>
    </xf>
    <xf numFmtId="0" fontId="34" fillId="0" borderId="1" xfId="1088" applyNumberFormat="1" applyFont="1" applyFill="1" applyBorder="1" applyAlignment="1" applyProtection="1">
      <alignment vertical="center"/>
    </xf>
    <xf numFmtId="184" fontId="9" fillId="0" borderId="1" xfId="1088" applyNumberFormat="1" applyFont="1" applyFill="1" applyBorder="1" applyAlignment="1" applyProtection="1">
      <alignment horizontal="right" vertical="center"/>
    </xf>
    <xf numFmtId="194" fontId="9" fillId="0" borderId="1" xfId="1088" applyNumberFormat="1" applyFont="1" applyFill="1" applyBorder="1" applyAlignment="1" applyProtection="1">
      <alignment horizontal="right" vertical="center"/>
    </xf>
    <xf numFmtId="194" fontId="9" fillId="0" borderId="9" xfId="1088" applyNumberFormat="1" applyFont="1" applyFill="1" applyBorder="1" applyAlignment="1" applyProtection="1">
      <alignment horizontal="right" vertical="center"/>
    </xf>
    <xf numFmtId="0" fontId="3" fillId="0" borderId="0" xfId="0" applyFont="1" applyBorder="1" applyAlignment="1">
      <alignment horizontal="center" vertical="center"/>
    </xf>
    <xf numFmtId="0" fontId="17" fillId="0" borderId="13"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lignment vertical="center"/>
    </xf>
    <xf numFmtId="0" fontId="11" fillId="0" borderId="0" xfId="0" applyFont="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left" vertical="center"/>
    </xf>
    <xf numFmtId="0" fontId="17" fillId="0" borderId="7" xfId="0" applyFont="1" applyBorder="1" applyAlignment="1">
      <alignment horizontal="center" vertical="center" wrapText="1"/>
    </xf>
    <xf numFmtId="0" fontId="17" fillId="0" borderId="14" xfId="0" applyFont="1" applyFill="1" applyBorder="1" applyAlignment="1">
      <alignment horizontal="center" vertical="center" wrapText="1"/>
    </xf>
    <xf numFmtId="0" fontId="0" fillId="0" borderId="9" xfId="0" applyBorder="1">
      <alignment vertical="center"/>
    </xf>
    <xf numFmtId="0" fontId="0" fillId="0" borderId="15" xfId="0"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0" xfId="0" applyFill="1" applyAlignment="1">
      <alignment horizontal="right"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0" fillId="0" borderId="8" xfId="0" applyFill="1" applyBorder="1">
      <alignment vertical="center"/>
    </xf>
    <xf numFmtId="0" fontId="0" fillId="0" borderId="9" xfId="0" applyFill="1" applyBorder="1">
      <alignment vertical="center"/>
    </xf>
    <xf numFmtId="0" fontId="0" fillId="0" borderId="8" xfId="0" applyFont="1" applyFill="1" applyBorder="1">
      <alignment vertical="center"/>
    </xf>
    <xf numFmtId="0" fontId="0" fillId="0" borderId="15" xfId="0" applyFill="1" applyBorder="1">
      <alignment vertical="center"/>
    </xf>
    <xf numFmtId="0" fontId="0" fillId="0" borderId="17" xfId="0" applyFill="1" applyBorder="1">
      <alignment vertical="center"/>
    </xf>
    <xf numFmtId="0" fontId="36" fillId="0" borderId="0" xfId="0" applyFont="1" applyFill="1" applyAlignment="1">
      <alignment horizontal="center" vertical="center"/>
    </xf>
    <xf numFmtId="0" fontId="17" fillId="0" borderId="6" xfId="0" applyFont="1" applyFill="1" applyBorder="1" applyAlignment="1">
      <alignment horizontal="center" vertical="center" wrapText="1"/>
    </xf>
    <xf numFmtId="184" fontId="17" fillId="0" borderId="7" xfId="0" applyNumberFormat="1" applyFont="1" applyFill="1" applyBorder="1" applyAlignment="1">
      <alignment horizontal="center" vertical="center" wrapText="1"/>
    </xf>
    <xf numFmtId="194" fontId="0" fillId="0" borderId="9" xfId="0" applyNumberFormat="1" applyFill="1" applyBorder="1">
      <alignment vertical="center"/>
    </xf>
    <xf numFmtId="0" fontId="0" fillId="0" borderId="15" xfId="0" applyFont="1" applyFill="1" applyBorder="1">
      <alignment vertical="center"/>
    </xf>
    <xf numFmtId="0" fontId="0" fillId="0" borderId="16" xfId="0" applyFill="1" applyBorder="1">
      <alignment vertical="center"/>
    </xf>
    <xf numFmtId="194" fontId="0" fillId="0" borderId="17" xfId="0" applyNumberFormat="1" applyFill="1" applyBorder="1">
      <alignment vertical="center"/>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 xfId="0" applyFont="1" applyFill="1" applyBorder="1">
      <alignment vertical="center"/>
    </xf>
    <xf numFmtId="0" fontId="15" fillId="0" borderId="8" xfId="0" applyFont="1" applyFill="1" applyBorder="1">
      <alignment vertical="center"/>
    </xf>
    <xf numFmtId="0" fontId="12" fillId="0" borderId="8" xfId="0" applyFont="1" applyFill="1" applyBorder="1">
      <alignment vertical="center"/>
    </xf>
    <xf numFmtId="0" fontId="13" fillId="0" borderId="1" xfId="0" applyFont="1" applyFill="1" applyBorder="1">
      <alignment vertical="center"/>
    </xf>
    <xf numFmtId="0" fontId="12" fillId="0" borderId="10" xfId="0" applyFont="1" applyFill="1" applyBorder="1">
      <alignment vertical="center"/>
    </xf>
    <xf numFmtId="0" fontId="12" fillId="0" borderId="15" xfId="0" applyFont="1" applyFill="1" applyBorder="1">
      <alignment vertical="center"/>
    </xf>
    <xf numFmtId="0" fontId="12" fillId="0" borderId="16" xfId="0" applyFont="1" applyFill="1" applyBorder="1">
      <alignment vertical="center"/>
    </xf>
    <xf numFmtId="0" fontId="12" fillId="0" borderId="0" xfId="0" applyFont="1" applyFill="1" applyBorder="1" applyAlignment="1">
      <alignment horizontal="right" vertical="center"/>
    </xf>
    <xf numFmtId="0" fontId="21" fillId="0" borderId="7" xfId="0" applyFont="1" applyFill="1" applyBorder="1" applyAlignment="1">
      <alignment horizontal="center" vertical="center" wrapText="1"/>
    </xf>
    <xf numFmtId="0" fontId="15" fillId="0" borderId="9" xfId="0" applyFont="1" applyFill="1" applyBorder="1">
      <alignment vertical="center"/>
    </xf>
    <xf numFmtId="0" fontId="12" fillId="0" borderId="9" xfId="0" applyFont="1" applyFill="1" applyBorder="1">
      <alignment vertical="center"/>
    </xf>
    <xf numFmtId="0" fontId="15" fillId="0" borderId="17" xfId="0" applyFont="1" applyFill="1" applyBorder="1">
      <alignment vertical="center"/>
    </xf>
    <xf numFmtId="0" fontId="12" fillId="0" borderId="1" xfId="0" applyFont="1" applyFill="1" applyBorder="1" applyAlignment="1" quotePrefix="1">
      <alignment vertical="center"/>
    </xf>
  </cellXfs>
  <cellStyles count="2955">
    <cellStyle name="常规" xfId="0" builtinId="0"/>
    <cellStyle name="差_gdp" xfId="1"/>
    <cellStyle name="货币[0]" xfId="2" builtinId="7"/>
    <cellStyle name="_综合数据_人大汇报5.8" xfId="3"/>
    <cellStyle name="货币" xfId="4" builtinId="4"/>
    <cellStyle name="百_2005-18_汇报姜局2.16" xfId="5"/>
    <cellStyle name="百_NJ18-17_人大汇报5.8_2013年教科文科预算表" xfId="6"/>
    <cellStyle name="输入" xfId="7" builtinId="20"/>
    <cellStyle name="°_2006-2_一审汇总1.27" xfId="8"/>
    <cellStyle name="好_2010省对市县转移支付测算表(10-21）" xfId="9"/>
    <cellStyle name="好_县区小报告_2012年年底教育项目调整支出汇总表（程科长）" xfId="10"/>
    <cellStyle name="°_副本2006-2新_2011结算单定稿" xfId="11"/>
    <cellStyle name="百_2005-18_一审汇总" xfId="12"/>
    <cellStyle name="差_2008年全省汇总收支计算表_2012年年底教育项目调整支出汇总表（程科长）" xfId="13"/>
    <cellStyle name="20% - 强调文字颜色 3" xfId="14" builtinId="38"/>
    <cellStyle name="百_NJ17-26_一审汇总1.27" xfId="15"/>
    <cellStyle name="_17_基金平衡表5.8" xfId="16"/>
    <cellStyle name="好_34青海" xfId="17"/>
    <cellStyle name="好_行政(燃修费)_民生政策最低支出需求_2012年年底教育项目调整支出汇总表（程科长）" xfId="18"/>
    <cellStyle name="货_NJ18-15_一审汇总1.27" xfId="19"/>
    <cellStyle name="千位分隔[0]" xfId="20" builtinId="6"/>
    <cellStyle name="Accent2 - 40%" xfId="21"/>
    <cellStyle name="40% - 强调文字颜色 3" xfId="22" builtinId="39"/>
    <cellStyle name="常规 26 2" xfId="23"/>
    <cellStyle name="3_04-19_2013年" xfId="24"/>
    <cellStyle name="_综合数据_市直提前告知" xfId="25"/>
    <cellStyle name="差" xfId="26" builtinId="27"/>
    <cellStyle name="_2005-18_一审汇总" xfId="27"/>
    <cellStyle name="千位分隔" xfId="28" builtinId="3"/>
    <cellStyle name="60% - 强调文字颜色 3" xfId="29" builtinId="40"/>
    <cellStyle name="千_NJ17-26_2013年" xfId="30"/>
    <cellStyle name="_定稿_增消两税2012" xfId="31"/>
    <cellStyle name="百_NJ17-18_人大汇报5.8_2013年教科文科预算表" xfId="32"/>
    <cellStyle name="百_NJ17-23_人大汇报5.8_2013年教科文科预算表" xfId="33"/>
    <cellStyle name="好_2007年中央财政与河南省财政年终决算结算单" xfId="34"/>
    <cellStyle name="千_NJ09-05_市直提前告知_2013年教科文科预算表" xfId="35"/>
    <cellStyle name="超链接" xfId="36" builtinId="8"/>
    <cellStyle name="百分比" xfId="37" builtinId="5"/>
    <cellStyle name="货_报市长" xfId="38"/>
    <cellStyle name="百_NJ17-36_人大汇报5.8_2013年教科文科预算表" xfId="39"/>
    <cellStyle name="_2005-17_基金平衡表5.8" xfId="40"/>
    <cellStyle name="百_04-19" xfId="41"/>
    <cellStyle name="百_NJ17-47_人大汇报5.8" xfId="42"/>
    <cellStyle name="_NJ17-24_汇报姜局2.16" xfId="43"/>
    <cellStyle name="3_03-17_市直提前告知" xfId="44"/>
    <cellStyle name="已访问的超链接" xfId="45" builtinId="9"/>
    <cellStyle name="好_一审汇总" xfId="46"/>
    <cellStyle name="_Book3_一审汇总1.27" xfId="47"/>
    <cellStyle name="百_NJ17-62_基金平衡表5.8" xfId="48"/>
    <cellStyle name="注释" xfId="49" builtinId="10"/>
    <cellStyle name="货_NJ18-15" xfId="50"/>
    <cellStyle name="60% - 强调文字颜色 2 3" xfId="51"/>
    <cellStyle name="_副本2006-2_人大汇报5.8_2013年教科文科预算表" xfId="52"/>
    <cellStyle name="差_20 2007年河南结算单_2012年年底教育项目调整支出汇总表（程科长）" xfId="53"/>
    <cellStyle name="百_NJ17-26" xfId="54"/>
    <cellStyle name="°_1_汇报姜局2.16" xfId="55"/>
    <cellStyle name="_副本2006-2_2013年" xfId="56"/>
    <cellStyle name="60% - 强调文字颜色 2" xfId="57" builtinId="36"/>
    <cellStyle name="百_NJ17-33_人大汇报5.8" xfId="58"/>
    <cellStyle name="百_NJ17-28_人大汇报5.8" xfId="59"/>
    <cellStyle name="百_NJ09-07_基金平衡表5.8" xfId="60"/>
    <cellStyle name="百_NJ18-34_基金平衡表5.8" xfId="61"/>
    <cellStyle name="?¡ì?" xfId="62"/>
    <cellStyle name="标题 4" xfId="63" builtinId="19"/>
    <cellStyle name="货币[0] 3" xfId="64"/>
    <cellStyle name="?§??[" xfId="65"/>
    <cellStyle name="_NJ17-24_基金平衡表5.8" xfId="66"/>
    <cellStyle name="警告文本" xfId="67" builtinId="11"/>
    <cellStyle name="常规 4 2 2 3" xfId="68"/>
    <cellStyle name="百_NJ17-62_基金平衡表2.3" xfId="69"/>
    <cellStyle name="标题" xfId="70" builtinId="15"/>
    <cellStyle name="常_人大汇报5.8" xfId="71"/>
    <cellStyle name="_定稿_市直提前告知_2013年教科文科预算表" xfId="72"/>
    <cellStyle name="3_04-19_一审汇总1.27" xfId="73"/>
    <cellStyle name="解释性文本" xfId="74" builtinId="53"/>
    <cellStyle name="百_NJ09-03_基金平衡表2.3" xfId="75"/>
    <cellStyle name="?§??·" xfId="76"/>
    <cellStyle name="百_NJ17-07_汇报姜局2.16" xfId="77"/>
    <cellStyle name="差_2006年28四川" xfId="78"/>
    <cellStyle name="标题 1" xfId="79" builtinId="16"/>
    <cellStyle name="差_一般预算支出口径剔除表_2012年年底教育项目调整支出汇总表（程科长）" xfId="80"/>
    <cellStyle name="??¨¬_2011结算单定稿" xfId="81"/>
    <cellStyle name="标题 2" xfId="82" builtinId="17"/>
    <cellStyle name="60% - 强调文字颜色 1" xfId="83" builtinId="32"/>
    <cellStyle name="百_NJ09-05_一审汇总" xfId="84"/>
    <cellStyle name="标题 3" xfId="85" builtinId="18"/>
    <cellStyle name="货币[0] 2" xfId="86"/>
    <cellStyle name="°_汇报姜局2.16" xfId="87"/>
    <cellStyle name="百_NJ17-47_报市长" xfId="88"/>
    <cellStyle name="_副本2006-2新_人大汇报5.8_2013年教科文科预算表" xfId="89"/>
    <cellStyle name="百_NJ17-19_报市长" xfId="90"/>
    <cellStyle name="好_县市旗测算-新科目（20080627）_不含人员经费系数_2012年年底教育项目调整支出汇总表（程科长）" xfId="91"/>
    <cellStyle name="60% - 强调文字颜色 4" xfId="92" builtinId="44"/>
    <cellStyle name="输出" xfId="93" builtinId="21"/>
    <cellStyle name="百_NJ09-05_报市长" xfId="94"/>
    <cellStyle name="百_NJ18-03_2011结算单定稿" xfId="95"/>
    <cellStyle name="好_复件 复件 2010年预算表格－2010-03-26-（含表间 公式）" xfId="96"/>
    <cellStyle name="好_平邑_2012年年底教育项目调整支出汇总表（程科长）" xfId="97"/>
    <cellStyle name="计算" xfId="98" builtinId="22"/>
    <cellStyle name="3_2005-19_增消两税2012" xfId="99"/>
    <cellStyle name="°_17_报市长" xfId="100"/>
    <cellStyle name="°_17_人大汇报5.8_2013年教科文科预算表" xfId="101"/>
    <cellStyle name="°_1_人大汇报5.8_2013年教科文科预算表" xfId="102"/>
    <cellStyle name="检查单元格" xfId="103" builtinId="23"/>
    <cellStyle name="_2013年" xfId="104"/>
    <cellStyle name="百_NJ09-07_2011结算单定稿" xfId="105"/>
    <cellStyle name="差_2007一般预算支出口径剔除表" xfId="106"/>
    <cellStyle name="百_NJ18-34_2011结算单定稿" xfId="107"/>
    <cellStyle name="_2005-17_汇报姜局2.16" xfId="108"/>
    <cellStyle name="Ç§·" xfId="109"/>
    <cellStyle name="40% - 强调文字颜色 4 2" xfId="110"/>
    <cellStyle name="20% - 强调文字颜色 6" xfId="111" builtinId="50"/>
    <cellStyle name="百_NJ18-34_基金平衡表2.3" xfId="112"/>
    <cellStyle name="百_NJ18-17_增消两税2012" xfId="113"/>
    <cellStyle name="_2005-09_人大汇报5.8" xfId="114"/>
    <cellStyle name="百_NJ18-03_基金平衡表5.8" xfId="115"/>
    <cellStyle name="_NJ17-26_市直提前告知_2013年教科文科预算表" xfId="116"/>
    <cellStyle name="_2003-17_汇报姜局2.16" xfId="117"/>
    <cellStyle name="_NJ17-24_基金平衡表2.3" xfId="118"/>
    <cellStyle name="Currency [0]" xfId="119"/>
    <cellStyle name="百_NJ18-08" xfId="120"/>
    <cellStyle name="百_NJ18-13" xfId="121"/>
    <cellStyle name="强调文字颜色 2" xfId="122" builtinId="33"/>
    <cellStyle name="百_2005-19" xfId="123"/>
    <cellStyle name="»õ±ò[0]" xfId="124"/>
    <cellStyle name="百_NJ17-62_人大汇报5.8_2013年教科文科预算表" xfId="125"/>
    <cellStyle name="³£_人大汇报5.8_2013年教科文科预算表" xfId="126"/>
    <cellStyle name="链接单元格" xfId="127" builtinId="24"/>
    <cellStyle name="汇总" xfId="128" builtinId="25"/>
    <cellStyle name="差_Book2" xfId="129"/>
    <cellStyle name="百_NJ18-19_2013年" xfId="130"/>
    <cellStyle name="°_综合数据_市直提前告知" xfId="131"/>
    <cellStyle name="_2003-17_基金平衡表5.8" xfId="132"/>
    <cellStyle name="好" xfId="133" builtinId="26"/>
    <cellStyle name="°_纵横对比_汇报姜局2.16" xfId="134"/>
    <cellStyle name="差_转移支付" xfId="135"/>
    <cellStyle name="百_NJ17-21_一审汇总" xfId="136"/>
    <cellStyle name="百_NJ17-16_一审汇总" xfId="137"/>
    <cellStyle name="20% - 强调文字颜色 3 3" xfId="138"/>
    <cellStyle name="_NJ09-05_人大汇报5.8_2013年教科文科预算表" xfId="139"/>
    <cellStyle name="适中" xfId="140" builtinId="28"/>
    <cellStyle name="_NJ18-27_人大汇报5.8_2013年教科文科预算表" xfId="141"/>
    <cellStyle name="°_2003-17_汇报姜局2.16" xfId="142"/>
    <cellStyle name="百_NJ18-04_市直提前告知_2013年教科文科预算表" xfId="143"/>
    <cellStyle name="20% - 强调文字颜色 5" xfId="144" builtinId="46"/>
    <cellStyle name="百_NJ18-12" xfId="145"/>
    <cellStyle name="百_NJ18-07" xfId="146"/>
    <cellStyle name="?¡ì?_2011结算单定稿" xfId="147"/>
    <cellStyle name="强调文字颜色 1" xfId="148" builtinId="29"/>
    <cellStyle name="差_行政（人员）_县市旗测算-新科目（含人口规模效应）" xfId="149"/>
    <cellStyle name="百_2005-18" xfId="150"/>
    <cellStyle name="_2003-17_报市长" xfId="151"/>
    <cellStyle name="20% - 强调文字颜色 1" xfId="152" builtinId="30"/>
    <cellStyle name="°_综合数据_人大汇报5.8_2013年教科文科预算表" xfId="153"/>
    <cellStyle name="_17_2011结算单定稿" xfId="154"/>
    <cellStyle name="40% - 强调文字颜色 1" xfId="155" builtinId="31"/>
    <cellStyle name="好_卫生(按照总人口测算）—20080416_民生政策最低支出需求_2012年年底教育项目调整支出汇总表（程科长）" xfId="156"/>
    <cellStyle name="差_县市旗测算-新科目（20080626）_不含人员经费系数" xfId="157"/>
    <cellStyle name="百_NJ17-36_市直提前告知" xfId="158"/>
    <cellStyle name="_NJ17-25_基金平衡表2.3" xfId="159"/>
    <cellStyle name="20% - 强调文字颜色 2" xfId="160" builtinId="34"/>
    <cellStyle name="百_NJ17-19_市直提前告知_2013年教科文科预算表" xfId="161"/>
    <cellStyle name="好_gdp" xfId="162"/>
    <cellStyle name="»õ±ò_10" xfId="163"/>
    <cellStyle name="_基金平衡表2.3" xfId="164"/>
    <cellStyle name="40% - 强调文字颜色 2" xfId="165" builtinId="35"/>
    <cellStyle name="强调文字颜色 3" xfId="166" builtinId="37"/>
    <cellStyle name="差_教育(按照总人口测算）—20080416_不含人员经费系数_2012年年底教育项目调整支出汇总表（程科长）" xfId="167"/>
    <cellStyle name="百_NJ18-01_报市长" xfId="168"/>
    <cellStyle name="百_NJ17-60_2013年" xfId="169"/>
    <cellStyle name="_定稿_市直提前告知" xfId="170"/>
    <cellStyle name="_05_基金平衡表2.3" xfId="171"/>
    <cellStyle name="强调文字颜色 4" xfId="172" builtinId="41"/>
    <cellStyle name="°_05_基金平衡表5.8" xfId="173"/>
    <cellStyle name="20% - 强调文字颜色 4" xfId="174" builtinId="42"/>
    <cellStyle name="百_封面_市直提前告知" xfId="175"/>
    <cellStyle name="???à" xfId="176"/>
    <cellStyle name="百_NJ17-22_2011结算单定稿" xfId="177"/>
    <cellStyle name="好_市辖区测算20080510_2012年年底教育项目调整支出汇总表（程科长）" xfId="178"/>
    <cellStyle name="??ì_2011结算单定稿" xfId="179"/>
    <cellStyle name="计算 3" xfId="180"/>
    <cellStyle name="°_1_市直提前告知_2013年教科文科预算表" xfId="181"/>
    <cellStyle name="百_NJ18-21_基金平衡表5.8" xfId="182"/>
    <cellStyle name="40% - 强调文字颜色 4" xfId="183" builtinId="43"/>
    <cellStyle name="强调文字颜色 5" xfId="184" builtinId="45"/>
    <cellStyle name="差_行政公检法测算_县市旗测算-新科目（含人口规模效应）" xfId="185"/>
    <cellStyle name="40% - 强调文字颜色 5" xfId="186" builtinId="47"/>
    <cellStyle name="差_行政(燃修费)_民生政策最低支出需求" xfId="187"/>
    <cellStyle name="60% - 强调文字颜色 5" xfId="188" builtinId="48"/>
    <cellStyle name="_副本2006-2_报市长" xfId="189"/>
    <cellStyle name="³£_增消两税2012" xfId="190"/>
    <cellStyle name="差_2006年全省财力计算表（中央、决算）" xfId="191"/>
    <cellStyle name="强调文字颜色 6" xfId="192" builtinId="49"/>
    <cellStyle name="40% - 强调文字颜色 6" xfId="193" builtinId="51"/>
    <cellStyle name="60% - 强调文字颜色 6" xfId="194" builtinId="52"/>
    <cellStyle name="百_NJ18-11_基金平衡表2.3" xfId="195"/>
    <cellStyle name="百_NJ18-06_基金平衡表2.3" xfId="196"/>
    <cellStyle name=" _一审汇总" xfId="197"/>
    <cellStyle name="百_04-19_汇报姜局2.16" xfId="198"/>
    <cellStyle name=" _报市长" xfId="199"/>
    <cellStyle name="好_省电力2008年 工作表_2012年年底教育项目调整支出汇总表（程科长）" xfId="200"/>
    <cellStyle name="_NJ17-24_2011结算单定稿" xfId="201"/>
    <cellStyle name="百_NJ18-01_2013年" xfId="202"/>
    <cellStyle name=" _2011结算单定稿" xfId="203"/>
    <cellStyle name="_副本2006-2_一审汇总1.27" xfId="204"/>
    <cellStyle name=" _汇报姜局2.16" xfId="205"/>
    <cellStyle name="_2009年预算所有打印表格汇总(装订稿)" xfId="206"/>
    <cellStyle name="好_行政（人员）_不含人员经费系数" xfId="207"/>
    <cellStyle name="差_00省级(打印)_2012年年底教育项目调整支出汇总表（程科长）" xfId="208"/>
    <cellStyle name="_一审汇总" xfId="209"/>
    <cellStyle name="Accent4 - 20%" xfId="210"/>
    <cellStyle name="百_NJ18-39_2011结算单定稿" xfId="211"/>
    <cellStyle name="常规 3 2" xfId="212"/>
    <cellStyle name=" _2013年" xfId="213"/>
    <cellStyle name="好_27重庆" xfId="214"/>
    <cellStyle name=" " xfId="215"/>
    <cellStyle name=" _基金平衡表2.3" xfId="216"/>
    <cellStyle name="百_NJ17-35_2011结算单定稿" xfId="217"/>
    <cellStyle name="???¨" xfId="218"/>
    <cellStyle name=" _人大汇报5.8_2013年教科文科预算表" xfId="219"/>
    <cellStyle name="°_基金平衡表2.3" xfId="220"/>
    <cellStyle name="差_Book1" xfId="221"/>
    <cellStyle name="_NJ17-26_2013年" xfId="222"/>
    <cellStyle name=" _基金平衡表5.8" xfId="223"/>
    <cellStyle name="_NJ17-06_市直提前告知_2013年教科文科预算表" xfId="224"/>
    <cellStyle name=" _人大汇报5.8" xfId="225"/>
    <cellStyle name="好_Sheet1_2012年年底教育项目调整支出汇总表（程科长）" xfId="226"/>
    <cellStyle name="百_NJ17-22_人大汇报5.8_2013年教科文科预算表" xfId="227"/>
    <cellStyle name="_2003-17_一审汇总1.27" xfId="228"/>
    <cellStyle name="?§??[0" xfId="229"/>
    <cellStyle name="»õ±ò" xfId="230"/>
    <cellStyle name="百_NJ18-10_基金平衡表2.3" xfId="231"/>
    <cellStyle name="百_NJ18-05_基金平衡表2.3" xfId="232"/>
    <cellStyle name=" _市直提前告知" xfId="233"/>
    <cellStyle name="_2006-2_2011结算单定稿" xfId="234"/>
    <cellStyle name=" _市直提前告知_2013年教科文科预算表" xfId="235"/>
    <cellStyle name="??ì??[" xfId="236"/>
    <cellStyle name="差_测算总表" xfId="237"/>
    <cellStyle name="百_NJ17-08_增消两税2012" xfId="238"/>
    <cellStyle name="°_副本2006-2_基金平衡表2.3" xfId="239"/>
    <cellStyle name="°_Book3_人大汇报5.8_2013年教科文科预算表" xfId="240"/>
    <cellStyle name="百_NJ17-25_基金平衡表2.3" xfId="241"/>
    <cellStyle name=" _一审汇总1.27" xfId="242"/>
    <cellStyle name="_Book3_基金平衡表5.8" xfId="243"/>
    <cellStyle name="Accent4" xfId="244"/>
    <cellStyle name="_NJ17-25_2011结算单定稿" xfId="245"/>
    <cellStyle name=" _增消两税2012" xfId="246"/>
    <cellStyle name="??" xfId="247"/>
    <cellStyle name="???" xfId="248"/>
    <cellStyle name="百_NJ18-21_2011结算单定稿" xfId="249"/>
    <cellStyle name="3_一审汇总1.27" xfId="250"/>
    <cellStyle name="_NJ17-26_人大汇报5.8_2013年教科文科预算表" xfId="251"/>
    <cellStyle name="Accent3 - 60%" xfId="252"/>
    <cellStyle name="百_NJ17-47_增消两税2012" xfId="253"/>
    <cellStyle name="差_县市旗测算-新科目（20080627）" xfId="254"/>
    <cellStyle name="好_成本差异系数_2012年年底教育项目调整支出汇总表（程科长）" xfId="255"/>
    <cellStyle name="????" xfId="256"/>
    <cellStyle name="好_2010.10.30_2012年年底教育项目调整支出汇总表（程科长）" xfId="257"/>
    <cellStyle name="??¨′" xfId="258"/>
    <cellStyle name="Input [yellow]" xfId="259"/>
    <cellStyle name="好_20河南" xfId="260"/>
    <cellStyle name="百_NJ18-01" xfId="261"/>
    <cellStyle name="???_2011结算单定稿" xfId="262"/>
    <cellStyle name="_NJ09-05_汇报姜局2.16" xfId="263"/>
    <cellStyle name="好_县市旗测算-新科目（20080627）_县市旗测算-新科目（含人口规模效应）_2012年年底教育项目调整支出汇总表（程科长）" xfId="264"/>
    <cellStyle name="_NJ18-27_汇报姜局2.16" xfId="265"/>
    <cellStyle name="差_城建部门" xfId="266"/>
    <cellStyle name="???¨¤" xfId="267"/>
    <cellStyle name="千位分隔[0] 5 2" xfId="268"/>
    <cellStyle name="_2005-18_人大汇报5.8_2013年教科文科预算表" xfId="269"/>
    <cellStyle name="_NJ17-24_市直提前告知_2013年教科文科预算表" xfId="270"/>
    <cellStyle name="千_NJ18-15_2011结算单定稿" xfId="271"/>
    <cellStyle name="百_NJ18-04_一审汇总" xfId="272"/>
    <cellStyle name="°_05_2013年" xfId="273"/>
    <cellStyle name="°_05_报市长" xfId="274"/>
    <cellStyle name="百_NJ17-34_2013年" xfId="275"/>
    <cellStyle name="???§??" xfId="276"/>
    <cellStyle name="???à¨" xfId="277"/>
    <cellStyle name="百_03-17" xfId="278"/>
    <cellStyle name="_2005-09_基金平衡表2.3" xfId="279"/>
    <cellStyle name="°_综合数据" xfId="280"/>
    <cellStyle name="°_市直提前告知" xfId="281"/>
    <cellStyle name="??_2011结算单定稿" xfId="282"/>
    <cellStyle name="_2005-09_人大汇报5.8_2013年教科文科预算表" xfId="283"/>
    <cellStyle name="??¡" xfId="284"/>
    <cellStyle name="??¡à¨" xfId="285"/>
    <cellStyle name="?§??_2011结算单定稿" xfId="286"/>
    <cellStyle name="3_05" xfId="287"/>
    <cellStyle name="_29_市直提前告知" xfId="288"/>
    <cellStyle name="??¨" xfId="289"/>
    <cellStyle name="??¨???" xfId="290"/>
    <cellStyle name="_分市分省GDP_一审汇总" xfId="291"/>
    <cellStyle name="百_NJ18-21_2013年" xfId="292"/>
    <cellStyle name="°_1_2011结算单定稿" xfId="293"/>
    <cellStyle name="60% - 强调文字颜色 4 2" xfId="294"/>
    <cellStyle name="??¨_2011结算单定稿" xfId="295"/>
    <cellStyle name="百_NJ17-42_报市长" xfId="296"/>
    <cellStyle name="百_NJ17-37_报市长" xfId="297"/>
    <cellStyle name="_17_一审汇总1.27" xfId="298"/>
    <cellStyle name="_副本2006-2" xfId="299"/>
    <cellStyle name="3_04-19_增消两税2012" xfId="300"/>
    <cellStyle name="??¨¬" xfId="301"/>
    <cellStyle name="°_2003-17_人大汇报5.8_2013年教科文科预算表" xfId="302"/>
    <cellStyle name="??¨¬???" xfId="303"/>
    <cellStyle name="_2005-17" xfId="304"/>
    <cellStyle name="归盒啦_95" xfId="305"/>
    <cellStyle name="??±" xfId="306"/>
    <cellStyle name="百_NJ17-60_市直提前告知_2013年教科文科预算表" xfId="307"/>
    <cellStyle name="_2006-2_报市长" xfId="308"/>
    <cellStyle name="??±ò[" xfId="309"/>
    <cellStyle name="_2003-17_人大汇报5.8" xfId="310"/>
    <cellStyle name="??ì" xfId="311"/>
    <cellStyle name="好_商品交易所2006--2008年税收" xfId="312"/>
    <cellStyle name="_Book3_市直提前告知" xfId="313"/>
    <cellStyle name="常规 2" xfId="314"/>
    <cellStyle name="°_纵横对比_市直提前告知_2013年教科文科预算表" xfId="315"/>
    <cellStyle name="_定稿_汇报姜局2.16" xfId="316"/>
    <cellStyle name="千_NJ18-15_市直提前告知" xfId="317"/>
    <cellStyle name="??ì???" xfId="318"/>
    <cellStyle name="_NJ17-24_人大汇报5.8_2013年教科文科预算表" xfId="319"/>
    <cellStyle name="?¡ì??¡¤" xfId="320"/>
    <cellStyle name="百_05_市直提前告知" xfId="321"/>
    <cellStyle name="_2011年预算业务专项经费审核表（第六稿）" xfId="322"/>
    <cellStyle name="好_文体广播事业(按照总人口测算）—20080416" xfId="323"/>
    <cellStyle name="_副本2006-2_汇报姜局2.16" xfId="324"/>
    <cellStyle name="?§" xfId="325"/>
    <cellStyle name="Style 1" xfId="326"/>
    <cellStyle name="_2010.10.30" xfId="327"/>
    <cellStyle name="?§?" xfId="328"/>
    <cellStyle name="?§??" xfId="329"/>
    <cellStyle name="3_报市长" xfId="330"/>
    <cellStyle name="百_NJ18-19_2011结算单定稿" xfId="331"/>
    <cellStyle name="差_一审汇总" xfId="332"/>
    <cellStyle name="强调文字颜色 5 2" xfId="333"/>
    <cellStyle name="_17_基金平衡表2.3" xfId="334"/>
    <cellStyle name="差_人员工资和公用经费3_2012年年底教育项目调整支出汇总表（程科长）" xfId="335"/>
    <cellStyle name="_05_增消两税2012" xfId="336"/>
    <cellStyle name="°_17_基金平衡表5.8" xfId="337"/>
    <cellStyle name="?§?_2011结算单定稿" xfId="338"/>
    <cellStyle name="°_定稿_市直提前告知" xfId="339"/>
    <cellStyle name="?§_2011结算单定稿" xfId="340"/>
    <cellStyle name="?鹎%U龡&amp;H齲_x0001_C铣_x0014__x0007__x0001__x0001_" xfId="341"/>
    <cellStyle name="_NJ17-25" xfId="342"/>
    <cellStyle name="百_NJ18-23_增消两税2012" xfId="343"/>
    <cellStyle name="百_NJ18-18_增消两税2012" xfId="344"/>
    <cellStyle name="百_NJ17-22_一审汇总" xfId="345"/>
    <cellStyle name="_2005-19_人大汇报5.8" xfId="346"/>
    <cellStyle name="百_NJ18-04_基金平衡表5.8" xfId="347"/>
    <cellStyle name="_05" xfId="348"/>
    <cellStyle name="百_NJ17-22_汇报姜局2.16" xfId="349"/>
    <cellStyle name="_NJ18-13_人大汇报5.8" xfId="350"/>
    <cellStyle name="百_NJ09-08_基金平衡表2.3" xfId="351"/>
    <cellStyle name="好_卫生(按照总人口测算）—20080416_2012年年底教育项目调整支出汇总表（程科长）" xfId="352"/>
    <cellStyle name="_2005-19_汇报姜局2.16" xfId="353"/>
    <cellStyle name="°_人大汇报5.8" xfId="354"/>
    <cellStyle name="_05_2011结算单定稿" xfId="355"/>
    <cellStyle name="3" xfId="356"/>
    <cellStyle name="_NJ18-13_汇报姜局2.16" xfId="357"/>
    <cellStyle name="常规 2 3 2 2" xfId="358"/>
    <cellStyle name="百_NJ17-42_人大汇报5.8_2013年教科文科预算表" xfId="359"/>
    <cellStyle name="百_NJ17-37_人大汇报5.8_2013年教科文科预算表" xfId="360"/>
    <cellStyle name="_05_2013年" xfId="361"/>
    <cellStyle name="常规 11 3" xfId="362"/>
    <cellStyle name="差_省电力2008年 工作表" xfId="363"/>
    <cellStyle name="_综合数据_增消两税2012" xfId="364"/>
    <cellStyle name="百_NJ17-37_基金平衡表5.8" xfId="365"/>
    <cellStyle name="百_NJ17-42_基金平衡表5.8" xfId="366"/>
    <cellStyle name="_NJ17-25_一审汇总" xfId="367"/>
    <cellStyle name="_副本2006-2_增消两税2012" xfId="368"/>
    <cellStyle name="_05_报市长" xfId="369"/>
    <cellStyle name="°_17_汇报姜局2.16" xfId="370"/>
    <cellStyle name="_05_汇报姜局2.16" xfId="371"/>
    <cellStyle name="百_NJ17-07_报市长" xfId="372"/>
    <cellStyle name="强调文字颜色 2 3" xfId="373"/>
    <cellStyle name="_副本2006-2_基金平衡表5.8" xfId="374"/>
    <cellStyle name="百_NJ17-35_人大汇报5.8" xfId="375"/>
    <cellStyle name="_05_基金平衡表5.8" xfId="376"/>
    <cellStyle name="千_NJ17-24_增消两税2012" xfId="377"/>
    <cellStyle name="_05_人大汇报5.8" xfId="378"/>
    <cellStyle name="_定稿_2011结算单定稿" xfId="379"/>
    <cellStyle name="_13" xfId="380"/>
    <cellStyle name="_05_人大汇报5.8_2013年教科文科预算表" xfId="381"/>
    <cellStyle name="好_Book1_2012年年底教育项目调整支出汇总表（程科长）" xfId="382"/>
    <cellStyle name="_05_市直提前告知" xfId="383"/>
    <cellStyle name="差_县区小报告_2012年年底教育项目调整支出汇总表（程科长）" xfId="384"/>
    <cellStyle name="3￡_基金平衡表5.8" xfId="385"/>
    <cellStyle name="°_2006-2_人大汇报5.8" xfId="386"/>
    <cellStyle name="_分市分省GDP_增消两税2012" xfId="387"/>
    <cellStyle name="_05_市直提前告知_2013年教科文科预算表" xfId="388"/>
    <cellStyle name="百_NJ18-06_汇报姜局2.16" xfId="389"/>
    <cellStyle name="百_NJ18-11_汇报姜局2.16" xfId="390"/>
    <cellStyle name="°_2006-2_人大汇报5.8_2013年教科文科预算表" xfId="391"/>
    <cellStyle name="百_NJ17-54" xfId="392"/>
    <cellStyle name="差_卫生(按照总人口测算）—20080416" xfId="393"/>
    <cellStyle name="千_增消两税2012" xfId="394"/>
    <cellStyle name="百_2005-18_2013年" xfId="395"/>
    <cellStyle name="°_05_人大汇报5.8" xfId="396"/>
    <cellStyle name="_05_一审汇总" xfId="397"/>
    <cellStyle name="°_副本2006-2_市直提前告知" xfId="398"/>
    <cellStyle name="百_NJ17-16_2013年" xfId="399"/>
    <cellStyle name="百_NJ17-21_2013年" xfId="400"/>
    <cellStyle name="百_NJ17-25_市直提前告知" xfId="401"/>
    <cellStyle name="40% - 强调文字颜色 1 2" xfId="402"/>
    <cellStyle name="3_04-19_基金平衡表2.3" xfId="403"/>
    <cellStyle name="_05_一审汇总1.27" xfId="404"/>
    <cellStyle name="_05预算类" xfId="405"/>
    <cellStyle name="百_2005-18_增消两税2012" xfId="406"/>
    <cellStyle name="常规 2 5 3" xfId="407"/>
    <cellStyle name="百_NJ18-12_增消两税2012" xfId="408"/>
    <cellStyle name="百_NJ18-07_增消两税2012" xfId="409"/>
    <cellStyle name="°_2003-17_2013年" xfId="410"/>
    <cellStyle name="百_NJ18-19_基金平衡表2.3" xfId="411"/>
    <cellStyle name="_1" xfId="412"/>
    <cellStyle name="标题 1 2" xfId="413"/>
    <cellStyle name="_13-19" xfId="414"/>
    <cellStyle name="3_03-17_增消两税2012" xfId="415"/>
    <cellStyle name="_副本2006-2新_基金平衡表5.8" xfId="416"/>
    <cellStyle name="_13-19(1)" xfId="417"/>
    <cellStyle name="_16" xfId="418"/>
    <cellStyle name="百_NJ09-04_人大汇报5.8" xfId="419"/>
    <cellStyle name="千位分隔[0] 3 2" xfId="420"/>
    <cellStyle name="_17" xfId="421"/>
    <cellStyle name="_2012结转明细表" xfId="422"/>
    <cellStyle name="_17_2013年" xfId="423"/>
    <cellStyle name="_17_报市长" xfId="424"/>
    <cellStyle name="好_汇总-县级财政报表附表_2012年年底教育项目调整支出汇总表（程科长）" xfId="425"/>
    <cellStyle name="_2003-17_2011结算单定稿" xfId="426"/>
    <cellStyle name="_17_汇报姜局2.16" xfId="427"/>
    <cellStyle name="_17_人大汇报5.8" xfId="428"/>
    <cellStyle name="_17_人大汇报5.8_2013年教科文科预算表" xfId="429"/>
    <cellStyle name="常规 11 4 2" xfId="430"/>
    <cellStyle name="差_青海 缺口县区测算(地方填报)" xfId="431"/>
    <cellStyle name="_2005-18_增消两税2012" xfId="432"/>
    <cellStyle name="_17_市直提前告知" xfId="433"/>
    <cellStyle name="_NJ17-06_汇报姜局2.16" xfId="434"/>
    <cellStyle name="百_NJ18-32_汇报姜局2.16" xfId="435"/>
    <cellStyle name="百_NJ18-27_汇报姜局2.16" xfId="436"/>
    <cellStyle name="_17_市直提前告知_2013年教科文科预算表" xfId="437"/>
    <cellStyle name="_17_一审汇总" xfId="438"/>
    <cellStyle name="百_NJ09-07_人大汇报5.8" xfId="439"/>
    <cellStyle name="百_NJ18-34_人大汇报5.8" xfId="440"/>
    <cellStyle name="_副本2006-2新" xfId="441"/>
    <cellStyle name="好_28四川_2012年年底教育项目调整支出汇总表（程科长）" xfId="442"/>
    <cellStyle name="20% - 强调文字颜色 4 2" xfId="443"/>
    <cellStyle name="百_NJ18-21_人大汇报5.8_2013年教科文科预算表" xfId="444"/>
    <cellStyle name="_17_增消两税2012" xfId="445"/>
    <cellStyle name="_29_基金平衡表2.3" xfId="446"/>
    <cellStyle name="_2003-17" xfId="447"/>
    <cellStyle name="差_2009年市与各县(市、区)年终决算结算单(草案)定稿" xfId="448"/>
    <cellStyle name="°_纵横对比_一审汇总" xfId="449"/>
    <cellStyle name="好_2006年27重庆_2012年年底教育项目调整支出汇总表（程科长）" xfId="450"/>
    <cellStyle name="百_NJ18-21_人大汇报5.8" xfId="451"/>
    <cellStyle name="_29_市直提前告知_2013年教科文科预算表" xfId="452"/>
    <cellStyle name="_2003-17_2013年" xfId="453"/>
    <cellStyle name="_2003-17_基金平衡表2.3" xfId="454"/>
    <cellStyle name="_副本2006-2新_报市长" xfId="455"/>
    <cellStyle name="_2003-17_人大汇报5.8_2013年教科文科预算表" xfId="456"/>
    <cellStyle name="好_2007年一般预算支出剔除_2012年年底教育项目调整支出汇总表（程科长）" xfId="457"/>
    <cellStyle name="_副本2006-2_市直提前告知" xfId="458"/>
    <cellStyle name="_2003-17_市直提前告知" xfId="459"/>
    <cellStyle name="Ç§î»_2011结算单定稿" xfId="460"/>
    <cellStyle name="_2003-17_市直提前告知_2013年教科文科预算表" xfId="461"/>
    <cellStyle name="好_丽江汇总_2012年年底教育项目调整支出汇总表（程科长）" xfId="462"/>
    <cellStyle name="差_缺口消化情况_2012年年底教育项目调整支出汇总表（程科长）" xfId="463"/>
    <cellStyle name="°_综合数据_一审汇总1.27" xfId="464"/>
    <cellStyle name="百_NJ09-07_人大汇报5.8_2013年教科文科预算表" xfId="465"/>
    <cellStyle name="_2003-17_一审汇总" xfId="466"/>
    <cellStyle name="_2003-17_增消两税2012" xfId="467"/>
    <cellStyle name="_定稿_报市长" xfId="468"/>
    <cellStyle name="°_纵横对比_基金平衡表2.3" xfId="469"/>
    <cellStyle name="_2005-09" xfId="470"/>
    <cellStyle name="°_副本2006-2_一审汇总" xfId="471"/>
    <cellStyle name="百_NJ17-25_一审汇总" xfId="472"/>
    <cellStyle name="_NJ09-05_市直提前告知" xfId="473"/>
    <cellStyle name="³£_报市长" xfId="474"/>
    <cellStyle name="_2005-09_2011结算单定稿" xfId="475"/>
    <cellStyle name="百_NJ17-34_一审汇总1.27" xfId="476"/>
    <cellStyle name="好_财政总收入" xfId="477"/>
    <cellStyle name="_NJ18-27_市直提前告知" xfId="478"/>
    <cellStyle name="_2005-09_2013年" xfId="479"/>
    <cellStyle name="_2005-09_报市长" xfId="480"/>
    <cellStyle name="_NJ17-06_人大汇报5.8" xfId="481"/>
    <cellStyle name="差_复件 复件 2010年预算表格－2010-03-26-（含表间 公式）" xfId="482"/>
    <cellStyle name="_2005-09_汇报姜局2.16" xfId="483"/>
    <cellStyle name="_2005-09_基金平衡表5.8" xfId="484"/>
    <cellStyle name="好_2007年一般预算支出剔除" xfId="485"/>
    <cellStyle name="常_基金平衡表5.8" xfId="486"/>
    <cellStyle name="_2005-09_市直提前告知" xfId="487"/>
    <cellStyle name="_Book3_增消两税2012" xfId="488"/>
    <cellStyle name="百_NJ17-11_基金平衡表2.3" xfId="489"/>
    <cellStyle name="百_NJ18-18_2013年" xfId="490"/>
    <cellStyle name="百_NJ18-23_2013年" xfId="491"/>
    <cellStyle name="3_03-17_2013年" xfId="492"/>
    <cellStyle name="千_NJ17-26" xfId="493"/>
    <cellStyle name="_2005-09_市直提前告知_2013年教科文科预算表" xfId="494"/>
    <cellStyle name="百_NJ17-22_报市长" xfId="495"/>
    <cellStyle name="千_NJ17-26_人大汇报5.8" xfId="496"/>
    <cellStyle name="_2005-09_一审汇总" xfId="497"/>
    <cellStyle name="_分市分省GDP_基金平衡表2.3" xfId="498"/>
    <cellStyle name="°_2003-17_市直提前告知" xfId="499"/>
    <cellStyle name="_2005-09_一审汇总1.27" xfId="500"/>
    <cellStyle name="_2005-09_增消两税2012" xfId="501"/>
    <cellStyle name="_2005-17_2011结算单定稿" xfId="502"/>
    <cellStyle name="_2005-17_2013年" xfId="503"/>
    <cellStyle name="3?ê" xfId="504"/>
    <cellStyle name="_2005-17_报市长" xfId="505"/>
    <cellStyle name="°_副本2006-2_2011结算单定稿" xfId="506"/>
    <cellStyle name="百_NJ17-25_2011结算单定稿" xfId="507"/>
    <cellStyle name="常规_2011年预算执行及2012年收支预算（基金）" xfId="508"/>
    <cellStyle name="好_分县成本差异系数_不含人员经费系数" xfId="509"/>
    <cellStyle name="_2005-17_基金平衡表2.3" xfId="510"/>
    <cellStyle name="_2005-17_人大汇报5.8" xfId="511"/>
    <cellStyle name="差_安徽 缺口县区测算(地方填报)1" xfId="512"/>
    <cellStyle name="_2005-17_人大汇报5.8_2013年教科文科预算表" xfId="513"/>
    <cellStyle name="差_第五部分(才淼、饶永宏）_2012年年底教育项目调整支出汇总表（程科长）" xfId="514"/>
    <cellStyle name="_2005-17_市直提前告知" xfId="515"/>
    <cellStyle name="_NJ18-27_增消两税2012" xfId="516"/>
    <cellStyle name="_2005-19_基金平衡表5.8" xfId="517"/>
    <cellStyle name="_2005-17_市直提前告知_2013年教科文科预算表" xfId="518"/>
    <cellStyle name="_NJ18-13_基金平衡表5.8" xfId="519"/>
    <cellStyle name="_NJ17-26_汇报姜局2.16" xfId="520"/>
    <cellStyle name="_NJ09-05_增消两税2012" xfId="521"/>
    <cellStyle name="百_封面_一审汇总" xfId="522"/>
    <cellStyle name="_2005-17_一审汇总" xfId="523"/>
    <cellStyle name="差_2008年一般预算支出预计_2012年年底教育项目调整支出汇总表（程科长）" xfId="524"/>
    <cellStyle name="好_2006年全省财力计算表（中央、决算）" xfId="525"/>
    <cellStyle name="°_报市长" xfId="526"/>
    <cellStyle name="常_市直提前告知" xfId="527"/>
    <cellStyle name="好_县市旗测算-新科目（20080627）_2012年年底教育项目调整支出汇总表（程科长）" xfId="528"/>
    <cellStyle name="_2005-17_一审汇总1.27" xfId="529"/>
    <cellStyle name="好_附表_2012年年底教育项目调整支出汇总表（程科长）" xfId="530"/>
    <cellStyle name="_2005-17_增消两税2012" xfId="531"/>
    <cellStyle name="_29_2013年" xfId="532"/>
    <cellStyle name="百_NJ17-39_市直提前告知" xfId="533"/>
    <cellStyle name="3_03-17_人大汇报5.8_2013年教科文科预算表" xfId="534"/>
    <cellStyle name="_2005-18" xfId="535"/>
    <cellStyle name="_副本2006-2新_汇报姜局2.16" xfId="536"/>
    <cellStyle name="_2005-18_2011结算单定稿" xfId="537"/>
    <cellStyle name="_2005-18_2013年" xfId="538"/>
    <cellStyle name="常规 10" xfId="539"/>
    <cellStyle name="_NJ17-26_基金平衡表2.3" xfId="540"/>
    <cellStyle name="_2005-18_报市长" xfId="541"/>
    <cellStyle name="°_05_一审汇总1.27" xfId="542"/>
    <cellStyle name="百_NJ18-02_市直提前告知" xfId="543"/>
    <cellStyle name="好_接转_2012年年底教育项目调整支出汇总表（程科长）" xfId="544"/>
    <cellStyle name="好_2008年支出调整" xfId="545"/>
    <cellStyle name="3_封面_报市长" xfId="546"/>
    <cellStyle name="_2005-18_汇报姜局2.16" xfId="547"/>
    <cellStyle name="_NJ18-27_人大汇报5.8" xfId="548"/>
    <cellStyle name="_NJ09-05_人大汇报5.8" xfId="549"/>
    <cellStyle name="_2005-18_基金平衡表2.3" xfId="550"/>
    <cellStyle name="_NJ17-25_汇报姜局2.16" xfId="551"/>
    <cellStyle name="百_NJ17-62_人大汇报5.8" xfId="552"/>
    <cellStyle name="差_分县成本差异系数" xfId="553"/>
    <cellStyle name="_2005-18_基金平衡表5.8" xfId="554"/>
    <cellStyle name="_NJ17-24_市直提前告知" xfId="555"/>
    <cellStyle name="°_纵横对比" xfId="556"/>
    <cellStyle name="差_河南 缺口县区测算(地方填报白)_2012年年底教育项目调整支出汇总表（程科长）" xfId="557"/>
    <cellStyle name="_2005-18_人大汇报5.8" xfId="558"/>
    <cellStyle name="3￡_2013年" xfId="559"/>
    <cellStyle name="_2005-18_市直提前告知" xfId="560"/>
    <cellStyle name="常规 11 2 2 3" xfId="561"/>
    <cellStyle name="_2005-18_市直提前告知_2013年教科文科预算表" xfId="562"/>
    <cellStyle name="百_03-17_一审汇总" xfId="563"/>
    <cellStyle name="°_Book3_汇报姜局2.16" xfId="564"/>
    <cellStyle name="差_检验表（调整后）" xfId="565"/>
    <cellStyle name="好_14安徽" xfId="566"/>
    <cellStyle name="_2006-2" xfId="567"/>
    <cellStyle name="_2005-18_一审汇总1.27" xfId="568"/>
    <cellStyle name="_报市长" xfId="569"/>
    <cellStyle name="_NJ18-13" xfId="570"/>
    <cellStyle name="_2005-19" xfId="571"/>
    <cellStyle name="差_缺口县区测算(按2007支出增长25%测算)_2012年年底教育项目调整支出汇总表（程科长）" xfId="572"/>
    <cellStyle name="百_NJ17-54_人大汇报5.8_2013年教科文科预算表" xfId="573"/>
    <cellStyle name="_NJ18-13_2011结算单定稿" xfId="574"/>
    <cellStyle name="_2005-19_2011结算单定稿" xfId="575"/>
    <cellStyle name="°_副本2006-2新_市直提前告知_2013年教科文科预算表" xfId="576"/>
    <cellStyle name="_NJ18-13_基金平衡表2.3" xfId="577"/>
    <cellStyle name="_2005-19_2013年" xfId="578"/>
    <cellStyle name="_Book3_报市长" xfId="579"/>
    <cellStyle name="_NJ18-13_2013年" xfId="580"/>
    <cellStyle name="_2005-19_基金平衡表2.3" xfId="581"/>
    <cellStyle name="_NJ18-13_报市长" xfId="582"/>
    <cellStyle name="百_NJ17-54_人大汇报5.8" xfId="583"/>
    <cellStyle name="_2006-2_增消两税2012" xfId="584"/>
    <cellStyle name="_2005-19_报市长" xfId="585"/>
    <cellStyle name="°_副本2006-2新_市直提前告知" xfId="586"/>
    <cellStyle name="_NJ18-13_人大汇报5.8_2013年教科文科预算表" xfId="587"/>
    <cellStyle name="差_34青海_2012年年底教育项目调整支出汇总表（程科长）" xfId="588"/>
    <cellStyle name="好_县市旗测算20080508_不含人员经费系数_2012年年底教育项目调整支出汇总表（程科长）" xfId="589"/>
    <cellStyle name="°_NJ17-14_市直提前告知" xfId="590"/>
    <cellStyle name="_2005-19_人大汇报5.8_2013年教科文科预算表" xfId="591"/>
    <cellStyle name="差_行政(燃修费)_县市旗测算-新科目（含人口规模效应）" xfId="592"/>
    <cellStyle name="3_05_人大汇报5.8" xfId="593"/>
    <cellStyle name="°_2003-17_报市长" xfId="594"/>
    <cellStyle name="_NJ18-13_市直提前告知" xfId="595"/>
    <cellStyle name="_2005-19_市直提前告知" xfId="596"/>
    <cellStyle name="输入 2" xfId="597"/>
    <cellStyle name="差_县区合并测算20080423(按照各省比重）" xfId="598"/>
    <cellStyle name="3_05_人大汇报5.8_2013年教科文科预算表" xfId="599"/>
    <cellStyle name="_NJ18-13_市直提前告知_2013年教科文科预算表" xfId="600"/>
    <cellStyle name="_2005-19_市直提前告知_2013年教科文科预算表" xfId="601"/>
    <cellStyle name="3_2005-19_2011结算单定稿" xfId="602"/>
    <cellStyle name="_基建" xfId="603"/>
    <cellStyle name="_NJ18-13_一审汇总" xfId="604"/>
    <cellStyle name="样式 1" xfId="605"/>
    <cellStyle name="_2005-19_一审汇总" xfId="606"/>
    <cellStyle name="_NJ18-13_一审汇总1.27" xfId="607"/>
    <cellStyle name="_2005-19_一审汇总1.27" xfId="608"/>
    <cellStyle name="_基金平衡表5.8" xfId="609"/>
    <cellStyle name="_2005-19_增消两税2012" xfId="610"/>
    <cellStyle name="好_行政公检法测算_县市旗测算-新科目（含人口规模效应）" xfId="611"/>
    <cellStyle name="_NJ18-13_增消两税2012" xfId="612"/>
    <cellStyle name="差_2008结算事项" xfId="613"/>
    <cellStyle name="°_17" xfId="614"/>
    <cellStyle name="_2006-2_2013年" xfId="615"/>
    <cellStyle name="好_民生政策最低支出需求_2012年年底教育项目调整支出汇总表（程科长）" xfId="616"/>
    <cellStyle name="_副本2006-2新_市直提前告知_2013年教科文科预算表" xfId="617"/>
    <cellStyle name="_NJ17-25_市直提前告知" xfId="618"/>
    <cellStyle name="差_其他部门(按照总人口测算）—20080416_县市旗测算-新科目（含人口规模效应）" xfId="619"/>
    <cellStyle name="_2006-2_汇报姜局2.16" xfId="620"/>
    <cellStyle name="常规 4 2 2 2 2" xfId="621"/>
    <cellStyle name="_Book1" xfId="622"/>
    <cellStyle name="常规 2 7 2" xfId="623"/>
    <cellStyle name="_2006-2_基金平衡表2.3" xfId="624"/>
    <cellStyle name="_2006-2_基金平衡表5.8" xfId="625"/>
    <cellStyle name="_泽光表" xfId="626"/>
    <cellStyle name="百_NJ18-01_基金平衡表2.3" xfId="627"/>
    <cellStyle name="°_基金平衡表5.8" xfId="628"/>
    <cellStyle name="_2006-2_人大汇报5.8" xfId="629"/>
    <cellStyle name="百_2005-18_市直提前告知" xfId="630"/>
    <cellStyle name="_2006-2_人大汇报5.8_2013年教科文科预算表" xfId="631"/>
    <cellStyle name="Percent [2]" xfId="632"/>
    <cellStyle name="_2006-2_市直提前告知" xfId="633"/>
    <cellStyle name="Accent3 - 20%" xfId="634"/>
    <cellStyle name="_2006-2_市直提前告知_2013年教科文科预算表" xfId="635"/>
    <cellStyle name="_2006-2_一审汇总" xfId="636"/>
    <cellStyle name="_NJ17-25_2013年" xfId="637"/>
    <cellStyle name="_2006-2_一审汇总1.27" xfId="638"/>
    <cellStyle name="3_2005-18_基金平衡表2.3" xfId="639"/>
    <cellStyle name="_Book3_一审汇总" xfId="640"/>
    <cellStyle name="_2009年基本建设资金支出预算(草案)3.3" xfId="641"/>
    <cellStyle name="百_封面_2011结算单定稿" xfId="642"/>
    <cellStyle name="常规 25" xfId="643"/>
    <cellStyle name="°_副本2006-2新_一审汇总1.27" xfId="644"/>
    <cellStyle name="_NJ17-24_2013年" xfId="645"/>
    <cellStyle name="_2010省对市县转移支付测算表(10-21）" xfId="646"/>
    <cellStyle name="°_综合数据_一审汇总" xfId="647"/>
    <cellStyle name="_NJ17-25_市直提前告知_2013年教科文科预算表" xfId="648"/>
    <cellStyle name="好_2008年支出核定_2012年年底教育项目调整支出汇总表（程科长）" xfId="649"/>
    <cellStyle name="_2011结算单" xfId="650"/>
    <cellStyle name="差_电力公司增值税划转" xfId="651"/>
    <cellStyle name="百_NJ17-39_人大汇报5.8_2013年教科文科预算表" xfId="652"/>
    <cellStyle name="_2011年预算业务专项经费审核表（第十稿）" xfId="653"/>
    <cellStyle name="差_成本差异系数（含人口规模）" xfId="654"/>
    <cellStyle name="百_NJ18-03_增消两税2012" xfId="655"/>
    <cellStyle name="_29" xfId="656"/>
    <cellStyle name="3_04-19_市直提前告知" xfId="657"/>
    <cellStyle name="_29_2011结算单定稿" xfId="658"/>
    <cellStyle name="百_NJ17-60_人大汇报5.8" xfId="659"/>
    <cellStyle name="_29_报市长" xfId="660"/>
    <cellStyle name="百_NJ17-16_一审汇总1.27" xfId="661"/>
    <cellStyle name="百_NJ17-21_一审汇总1.27" xfId="662"/>
    <cellStyle name="千_NJ17-26_增消两税2012" xfId="663"/>
    <cellStyle name="_分市分省GDP_2011结算单定稿" xfId="664"/>
    <cellStyle name="_29_汇报姜局2.16" xfId="665"/>
    <cellStyle name="_副本2006-2新_一审汇总" xfId="666"/>
    <cellStyle name="_29_基金平衡表5.8" xfId="667"/>
    <cellStyle name="百_NJ18-17_汇报姜局2.16" xfId="668"/>
    <cellStyle name="_29_人大汇报5.8" xfId="669"/>
    <cellStyle name="_29_人大汇报5.8_2013年教科文科预算表" xfId="670"/>
    <cellStyle name="_定稿" xfId="671"/>
    <cellStyle name="_29_一审汇总" xfId="672"/>
    <cellStyle name="好_34青海_1" xfId="673"/>
    <cellStyle name="_29_一审汇总1.27" xfId="674"/>
    <cellStyle name="百_NJ17-19_一审汇总1.27" xfId="675"/>
    <cellStyle name="_NJ18-27" xfId="676"/>
    <cellStyle name="差_山东省民生支出标准_2012年年底教育项目调整支出汇总表（程科长）" xfId="677"/>
    <cellStyle name="千位分" xfId="678"/>
    <cellStyle name="_NJ09-05" xfId="679"/>
    <cellStyle name="_29_增消两税2012" xfId="680"/>
    <cellStyle name="°_Book3_基金平衡表5.8" xfId="681"/>
    <cellStyle name="标题 4 3" xfId="682"/>
    <cellStyle name="好_2006年全省财力计算表（中央、决算）_2012年年底教育项目调整支出汇总表（程科长）" xfId="683"/>
    <cellStyle name="_999" xfId="684"/>
    <cellStyle name="差_1-12月份预测" xfId="685"/>
    <cellStyle name="差_2006年33甘肃" xfId="686"/>
    <cellStyle name="_Book3" xfId="687"/>
    <cellStyle name="_Book3_2011结算单定稿" xfId="688"/>
    <cellStyle name="百_03-17_人大汇报5.8_2013年教科文科预算表" xfId="689"/>
    <cellStyle name="_Book3_2013年" xfId="690"/>
    <cellStyle name="好_行政(燃修费)_不含人员经费系数" xfId="691"/>
    <cellStyle name="°_2006-2_增消两税2012" xfId="692"/>
    <cellStyle name="好_2007年结算已定项目对账单" xfId="693"/>
    <cellStyle name="_Book3_汇报姜局2.16" xfId="694"/>
    <cellStyle name="差_行政增资" xfId="695"/>
    <cellStyle name="百_NJ18-34" xfId="696"/>
    <cellStyle name="百_NJ18-04_2011结算单定稿" xfId="697"/>
    <cellStyle name="_结转" xfId="698"/>
    <cellStyle name="好_转移支付" xfId="699"/>
    <cellStyle name="3_2005-19_一审汇总" xfId="700"/>
    <cellStyle name="_Book3_基金平衡表2.3" xfId="701"/>
    <cellStyle name="百_NJ17-18_市直提前告知_2013年教科文科预算表" xfId="702"/>
    <cellStyle name="百_NJ17-23_市直提前告知_2013年教科文科预算表" xfId="703"/>
    <cellStyle name="_Book3_人大汇报5.8" xfId="704"/>
    <cellStyle name="_Book3_人大汇报5.8_2013年教科文科预算表" xfId="705"/>
    <cellStyle name="差_增消两税返还_2012年年底教育项目调整支出汇总表（程科长）" xfId="706"/>
    <cellStyle name="好_批复汇总表（调整后）" xfId="707"/>
    <cellStyle name="_Book3_市直提前告知_2013年教科文科预算表" xfId="708"/>
    <cellStyle name="差_南水北调工程测算表" xfId="709"/>
    <cellStyle name="_ET_STYLE_NoName_00_" xfId="710"/>
    <cellStyle name="_ET_STYLE_NoName_00__2012年市本级基建预算（草案）20120128" xfId="711"/>
    <cellStyle name="°_05_市直提前告知_2013年教科文科预算表" xfId="712"/>
    <cellStyle name="Accent5 - 20%" xfId="713"/>
    <cellStyle name="_ET_STYLE_NoName_00__2012年市政府投资建议计划（上人代会后修改）" xfId="714"/>
    <cellStyle name="百_NJ18-11_增消两税2012" xfId="715"/>
    <cellStyle name="百_NJ18-06_增消两税2012" xfId="716"/>
    <cellStyle name="_NJ18-27_2011结算单定稿" xfId="717"/>
    <cellStyle name="百_NJ18-18_基金平衡表2.3" xfId="718"/>
    <cellStyle name="百_NJ18-23_基金平衡表2.3" xfId="719"/>
    <cellStyle name="_NJ09-05_2011结算单定稿" xfId="720"/>
    <cellStyle name="百_NJ18-38_市直提前告知_2013年教科文科预算表" xfId="721"/>
    <cellStyle name="百_NJ18-43_市直提前告知_2013年教科文科预算表" xfId="722"/>
    <cellStyle name="_定稿_人大汇报5.8" xfId="723"/>
    <cellStyle name="_NJ09-05_2013年" xfId="724"/>
    <cellStyle name="_NJ18-27_2013年" xfId="725"/>
    <cellStyle name="差_缺口县区测算(按核定人数)" xfId="726"/>
    <cellStyle name="_NJ18-27_报市长" xfId="727"/>
    <cellStyle name="百_NJ18-03_市直提前告知" xfId="728"/>
    <cellStyle name="_NJ09-05_报市长" xfId="729"/>
    <cellStyle name="°_定稿_人大汇报5.8" xfId="730"/>
    <cellStyle name="_NJ18-27_基金平衡表2.3" xfId="731"/>
    <cellStyle name="3_03-17_报市长" xfId="732"/>
    <cellStyle name="_NJ09-05_基金平衡表2.3" xfId="733"/>
    <cellStyle name="百_05_人大汇报5.8_2013年教科文科预算表" xfId="734"/>
    <cellStyle name="_NJ18-27_基金平衡表5.8" xfId="735"/>
    <cellStyle name="差_教育(按照总人口测算）—20080416_县市旗测算-新科目（含人口规模效应）" xfId="736"/>
    <cellStyle name="_NJ09-05_基金平衡表5.8" xfId="737"/>
    <cellStyle name="_定稿_基金平衡表5.8" xfId="738"/>
    <cellStyle name="_NJ09-05_市直提前告知_2013年教科文科预算表" xfId="739"/>
    <cellStyle name="_NJ18-27_市直提前告知_2013年教科文科预算表" xfId="740"/>
    <cellStyle name="百_NJ18-32_增消两税2012" xfId="741"/>
    <cellStyle name="百_NJ18-27_增消两税2012" xfId="742"/>
    <cellStyle name="_副本2006-2_2011结算单定稿" xfId="743"/>
    <cellStyle name="百_NJ18-39_基金平衡表2.3" xfId="744"/>
    <cellStyle name="差_2008年一般预算支出预计" xfId="745"/>
    <cellStyle name="好_市辖区测算-新科目（20080626）_县市旗测算-新科目（含人口规模效应）" xfId="746"/>
    <cellStyle name="百_2005-19_基金平衡表5.8" xfId="747"/>
    <cellStyle name="_NJ18-27_一审汇总" xfId="748"/>
    <cellStyle name="好_青海 缺口县区测算(地方填报)_2012年年底教育项目调整支出汇总表（程科长）" xfId="749"/>
    <cellStyle name="好_县市旗测算-新科目（20080627）" xfId="750"/>
    <cellStyle name="_NJ09-05_一审汇总" xfId="751"/>
    <cellStyle name="百_NJ18-08_基金平衡表5.8" xfId="752"/>
    <cellStyle name="百_NJ18-13_基金平衡表5.8" xfId="753"/>
    <cellStyle name="千位" xfId="754"/>
    <cellStyle name="40% - 强调文字颜色 6 3" xfId="755"/>
    <cellStyle name="3_基金平衡表5.8" xfId="756"/>
    <cellStyle name="_NJ18-27_一审汇总1.27" xfId="757"/>
    <cellStyle name="百_NJ18-04_人大汇报5.8_2013年教科文科预算表" xfId="758"/>
    <cellStyle name="_NJ09-05_一审汇总1.27" xfId="759"/>
    <cellStyle name="_NJ17-06" xfId="760"/>
    <cellStyle name="_综合数据" xfId="761"/>
    <cellStyle name="_NJ17-06_2011结算单定稿" xfId="762"/>
    <cellStyle name="_NJ17-06_2013年" xfId="763"/>
    <cellStyle name="百_NJ17-22_基金平衡表5.8" xfId="764"/>
    <cellStyle name="差_卫生(按照总人口测算）—20080416_县市旗测算-新科目（含人口规模效应）_2012年年底教育项目调整支出汇总表（程科长）" xfId="765"/>
    <cellStyle name="_NJ17-06_报市长" xfId="766"/>
    <cellStyle name="_NJ17-06_基金平衡表2.3" xfId="767"/>
    <cellStyle name="_NJ17-25_增消两税2012" xfId="768"/>
    <cellStyle name="差_2007年结算已定项目对账单" xfId="769"/>
    <cellStyle name="_NJ17-06_基金平衡表5.8" xfId="770"/>
    <cellStyle name="_NJ17-06_人大汇报5.8_2013年教科文科预算表" xfId="771"/>
    <cellStyle name="_NJ17-06_市直提前告知" xfId="772"/>
    <cellStyle name="_NJ17-06_一审汇总" xfId="773"/>
    <cellStyle name="3_市直提前告知" xfId="774"/>
    <cellStyle name="_NJ17-06_一审汇总1.27" xfId="775"/>
    <cellStyle name="常规 2 4 2" xfId="776"/>
    <cellStyle name="_NJ17-06_增消两税2012" xfId="777"/>
    <cellStyle name="_NJ17-24" xfId="778"/>
    <cellStyle name="_NJ17-24_报市长" xfId="779"/>
    <cellStyle name="_定稿_基金平衡表2.3" xfId="780"/>
    <cellStyle name="_NJ17-24_人大汇报5.8" xfId="781"/>
    <cellStyle name="°_定稿_人大汇报5.8_2013年教科文科预算表" xfId="782"/>
    <cellStyle name="°_定稿_基金平衡表5.8" xfId="783"/>
    <cellStyle name="注释 3" xfId="784"/>
    <cellStyle name="_综合数据_2011结算单定稿" xfId="785"/>
    <cellStyle name="差_文体广播事业(按照总人口测算）—20080416_县市旗测算-新科目（含人口规模效应）_2012年年底教育项目调整支出汇总表（程科长）" xfId="786"/>
    <cellStyle name="_NJ17-24_一审汇总" xfId="787"/>
    <cellStyle name="好_30云南_1_2012年年底教育项目调整支出汇总表（程科长）" xfId="788"/>
    <cellStyle name="_NJ17-24_一审汇总1.27" xfId="789"/>
    <cellStyle name="»õ±ò[" xfId="790"/>
    <cellStyle name="Accent6 - 40%" xfId="791"/>
    <cellStyle name="_NJ17-24_增消两税2012" xfId="792"/>
    <cellStyle name="_NJ17-25_报市长" xfId="793"/>
    <cellStyle name="³£_一审汇总1.27" xfId="794"/>
    <cellStyle name="_NJ17-25_基金平衡表5.8" xfId="795"/>
    <cellStyle name="3_03-17_一审汇总" xfId="796"/>
    <cellStyle name="°_NJ17-14_2011结算单定稿" xfId="797"/>
    <cellStyle name="百_NJ17-22_增消两税2012" xfId="798"/>
    <cellStyle name="百_2005-19_2011结算单定稿" xfId="799"/>
    <cellStyle name="_NJ17-25_人大汇报5.8" xfId="800"/>
    <cellStyle name="百_NJ17-34_基金平衡表2.3" xfId="801"/>
    <cellStyle name="_NJ17-25_人大汇报5.8_2013年教科文科预算表" xfId="802"/>
    <cellStyle name="°_2003-17_增消两税2012" xfId="803"/>
    <cellStyle name="20% - 强调文字颜色 6 2" xfId="804"/>
    <cellStyle name="_NJ17-25_一审汇总1.27" xfId="805"/>
    <cellStyle name="百_NJ17-37_2013年" xfId="806"/>
    <cellStyle name="百_NJ17-42_2013年" xfId="807"/>
    <cellStyle name="差_重点民生支出需求测算表社保（农村低保）081112" xfId="808"/>
    <cellStyle name="百分比 2 2" xfId="809"/>
    <cellStyle name="百_NJ17-35_汇报姜局2.16" xfId="810"/>
    <cellStyle name="_副本2006-2新_2011结算单定稿" xfId="811"/>
    <cellStyle name="_NJ17-26" xfId="812"/>
    <cellStyle name="_纵横对比" xfId="813"/>
    <cellStyle name="_NJ17-26_2011结算单定稿" xfId="814"/>
    <cellStyle name="差_市辖区测算-新科目（20080626）_县市旗测算-新科目（含人口规模效应）" xfId="815"/>
    <cellStyle name="百_NJ17-60_基金平衡表5.8" xfId="816"/>
    <cellStyle name="_NJ17-26_报市长" xfId="817"/>
    <cellStyle name="_市直提前告知" xfId="818"/>
    <cellStyle name="_NJ17-26_基金平衡表5.8" xfId="819"/>
    <cellStyle name="3_03-17_人大汇报5.8" xfId="820"/>
    <cellStyle name="_NJ17-26_人大汇报5.8" xfId="821"/>
    <cellStyle name="3_04-19_汇报姜局2.16" xfId="822"/>
    <cellStyle name="差_第五部分(才淼、饶永宏）" xfId="823"/>
    <cellStyle name="百_NJ17-11_基金平衡表5.8" xfId="824"/>
    <cellStyle name="_NJ17-26_市直提前告知" xfId="825"/>
    <cellStyle name="_NJ17-26_一审汇总" xfId="826"/>
    <cellStyle name="°_Book3_报市长" xfId="827"/>
    <cellStyle name="_NJ17-26_一审汇总1.27" xfId="828"/>
    <cellStyle name="_NJ17-26_增消两税2012" xfId="829"/>
    <cellStyle name="_定稿_2013年" xfId="830"/>
    <cellStyle name="_定稿_人大汇报5.8_2013年教科文科预算表" xfId="831"/>
    <cellStyle name="差_基础数据" xfId="832"/>
    <cellStyle name="_定稿_一审汇总" xfId="833"/>
    <cellStyle name="3_04-19_基金平衡表5.8" xfId="834"/>
    <cellStyle name="_定稿_一审汇总1.27" xfId="835"/>
    <cellStyle name="3_2005-18_2011结算单定稿" xfId="836"/>
    <cellStyle name="3￡_报市长" xfId="837"/>
    <cellStyle name="_分市分省GDP" xfId="838"/>
    <cellStyle name="千_NJ17-26_一审汇总" xfId="839"/>
    <cellStyle name="百_NJ18-17_2011结算单定稿" xfId="840"/>
    <cellStyle name="°_2006-2" xfId="841"/>
    <cellStyle name="常_一审汇总1.27" xfId="842"/>
    <cellStyle name="好_县区合并测算20080421_县市旗测算-新科目（含人口规模效应）_2012年年底教育项目调整支出汇总表（程科长）" xfId="843"/>
    <cellStyle name="_分市分省GDP_2013年" xfId="844"/>
    <cellStyle name="_分市分省GDP_报市长" xfId="845"/>
    <cellStyle name="_分市分省GDP_汇报姜局2.16" xfId="846"/>
    <cellStyle name="_分市分省GDP_基金平衡表5.8" xfId="847"/>
    <cellStyle name="_分市分省GDP_人大汇报5.8" xfId="848"/>
    <cellStyle name="°_纵横对比_2013年" xfId="849"/>
    <cellStyle name="_分市分省GDP_人大汇报5.8_2013年教科文科预算表" xfId="850"/>
    <cellStyle name="_分市分省GDP_市直提前告知" xfId="851"/>
    <cellStyle name="°_副本2006-2新_2013年" xfId="852"/>
    <cellStyle name="百_NJ18-05_一审汇总1.27" xfId="853"/>
    <cellStyle name="百_NJ18-10_一审汇总1.27" xfId="854"/>
    <cellStyle name="千_NJ18-15_增消两税2012" xfId="855"/>
    <cellStyle name="_分市分省GDP_市直提前告知_2013年教科文科预算表" xfId="856"/>
    <cellStyle name="_分市分省GDP_一审汇总1.27" xfId="857"/>
    <cellStyle name="°_05_汇报姜局2.16" xfId="858"/>
    <cellStyle name="°_一审汇总1.27" xfId="859"/>
    <cellStyle name="°_综合数据_基金平衡表5.8" xfId="860"/>
    <cellStyle name="百_NJ17-18_人大汇报5.8" xfId="861"/>
    <cellStyle name="百_NJ17-23_人大汇报5.8" xfId="862"/>
    <cellStyle name="差_人员工资和公用经费2" xfId="863"/>
    <cellStyle name="千_NJ09-05_市直提前告知" xfId="864"/>
    <cellStyle name="_副本2006-2_基金平衡表2.3" xfId="865"/>
    <cellStyle name="百_05" xfId="866"/>
    <cellStyle name="百_NJ18-33_基金平衡表5.8" xfId="867"/>
    <cellStyle name="_综合数据_市直提前告知_2013年教科文科预算表" xfId="868"/>
    <cellStyle name="_副本2006-2_人大汇报5.8" xfId="869"/>
    <cellStyle name="_副本2006-2_市直提前告知_2013年教科文科预算表" xfId="870"/>
    <cellStyle name="°ù·" xfId="871"/>
    <cellStyle name="_副本2006-2_一审汇总" xfId="872"/>
    <cellStyle name="百_NJ17-62_2013年" xfId="873"/>
    <cellStyle name="超级链接" xfId="874"/>
    <cellStyle name="好_结转" xfId="875"/>
    <cellStyle name="_副本2006-2新_2013年" xfId="876"/>
    <cellStyle name="_副本2006-2新_基金平衡表2.3" xfId="877"/>
    <cellStyle name="百_NJ17-27_人大汇报5.8" xfId="878"/>
    <cellStyle name="_副本2006-2新_人大汇报5.8" xfId="879"/>
    <cellStyle name="百_NJ09-05_一审汇总1.27" xfId="880"/>
    <cellStyle name="_副本2006-2新_市直提前告知" xfId="881"/>
    <cellStyle name="_副本2006-2新_一审汇总1.27" xfId="882"/>
    <cellStyle name="百_NJ18-05_2011结算单定稿" xfId="883"/>
    <cellStyle name="百_NJ18-10_2011结算单定稿" xfId="884"/>
    <cellStyle name="_副本2006-2新_增消两税2012" xfId="885"/>
    <cellStyle name="好_教育(按照总人口测算）—20080416_民生政策最低支出需求_2012年年底教育项目调整支出汇总表（程科长）" xfId="886"/>
    <cellStyle name="_汇报姜局2.16" xfId="887"/>
    <cellStyle name="_接转" xfId="888"/>
    <cellStyle name="3_05_基金平衡表2.3" xfId="889"/>
    <cellStyle name="_科目（第四稿）" xfId="890"/>
    <cellStyle name="百_NJ17-54_一审汇总1.27" xfId="891"/>
    <cellStyle name="_人大汇报5.8" xfId="892"/>
    <cellStyle name="百_NJ09-05_市直提前告知_2013年教科文科预算表" xfId="893"/>
    <cellStyle name="百_NJ09-04_一审汇总1.27" xfId="894"/>
    <cellStyle name="_省定集聚区收入基数" xfId="895"/>
    <cellStyle name="百_NJ17-25_人大汇报5.8_2013年教科文科预算表" xfId="896"/>
    <cellStyle name="_一审汇总1.27" xfId="897"/>
    <cellStyle name="°_副本2006-2_人大汇报5.8_2013年教科文科预算表" xfId="898"/>
    <cellStyle name="_泽光09年结转" xfId="899"/>
    <cellStyle name="_转移支付" xfId="900"/>
    <cellStyle name="百_NJ17-11_2013年" xfId="901"/>
    <cellStyle name="百_NJ17-19_市直提前告知" xfId="902"/>
    <cellStyle name="_综合(删除版)2" xfId="903"/>
    <cellStyle name="百_NJ17-34_人大汇报5.8_2013年教科文科预算表" xfId="904"/>
    <cellStyle name="百_NJ17-35" xfId="905"/>
    <cellStyle name="_综合数据_人大汇报5.8_2013年教科文科预算表" xfId="906"/>
    <cellStyle name="百_NJ17-34_市直提前告知" xfId="907"/>
    <cellStyle name="好_卫生(按照总人口测算）—20080416_县市旗测算-新科目（含人口规模效应）_2012年年底教育项目调整支出汇总表（程科长）" xfId="908"/>
    <cellStyle name="_综合数据_2013年" xfId="909"/>
    <cellStyle name="好_第五部分(才淼、饶永宏）" xfId="910"/>
    <cellStyle name="_综合数据_报市长" xfId="911"/>
    <cellStyle name="°_定稿_一审汇总1.27" xfId="912"/>
    <cellStyle name="好_县市旗测算-新科目（20080627）_民生政策最低支出需求_2012年年底教育项目调整支出汇总表（程科长）" xfId="913"/>
    <cellStyle name="_综合数据_汇报姜局2.16" xfId="914"/>
    <cellStyle name="°_17_2011结算单定稿" xfId="915"/>
    <cellStyle name="_综合数据_基金平衡表2.3" xfId="916"/>
    <cellStyle name="3_2005-19_汇报姜局2.16" xfId="917"/>
    <cellStyle name="百_NJ17-25_基金平衡表5.8" xfId="918"/>
    <cellStyle name="°_副本2006-2_基金平衡表5.8" xfId="919"/>
    <cellStyle name="差_2007一般预算支出口径剔除表_2012年年底教育项目调整支出汇总表（程科长）" xfId="920"/>
    <cellStyle name="百_NJ18-33_2013年" xfId="921"/>
    <cellStyle name="百_04-19_一审汇总1.27" xfId="922"/>
    <cellStyle name="_综合数据_基金平衡表5.8" xfId="923"/>
    <cellStyle name="_综合数据_一审汇总" xfId="924"/>
    <cellStyle name="货币 3 2 2" xfId="925"/>
    <cellStyle name="_综合数据_一审汇总1.27" xfId="926"/>
    <cellStyle name="¡ã¨" xfId="927"/>
    <cellStyle name="好_行政（人员）_民生政策最低支出需求_2012年年底教育项目调整支出汇总表（程科长）" xfId="928"/>
    <cellStyle name="°_1_增消两税2012" xfId="929"/>
    <cellStyle name="»õ" xfId="930"/>
    <cellStyle name="千_基金平衡表2.3" xfId="931"/>
    <cellStyle name="差_教育(按照总人口测算）—20080416" xfId="932"/>
    <cellStyle name="百_NJ18-19_人大汇报5.8" xfId="933"/>
    <cellStyle name="°" xfId="934"/>
    <cellStyle name="°_05" xfId="935"/>
    <cellStyle name="°_05_2011结算单定稿" xfId="936"/>
    <cellStyle name="常规 4 3" xfId="937"/>
    <cellStyle name="°_05_基金平衡表2.3" xfId="938"/>
    <cellStyle name="°_05_人大汇报5.8_2013年教科文科预算表" xfId="939"/>
    <cellStyle name="百_NJ17-19_基金平衡表5.8" xfId="940"/>
    <cellStyle name="3_2005-18_汇报姜局2.16" xfId="941"/>
    <cellStyle name="°_05_市直提前告知" xfId="942"/>
    <cellStyle name="°_05_一审汇总" xfId="943"/>
    <cellStyle name="°_17_基金平衡表2.3" xfId="944"/>
    <cellStyle name="°_05_增消两税2012" xfId="945"/>
    <cellStyle name="3_05_基金平衡表5.8" xfId="946"/>
    <cellStyle name="°_1" xfId="947"/>
    <cellStyle name="°_1_2013年" xfId="948"/>
    <cellStyle name="°_定稿_基金平衡表2.3" xfId="949"/>
    <cellStyle name="百_NJ09-03_2011结算单定稿" xfId="950"/>
    <cellStyle name="no dec" xfId="951"/>
    <cellStyle name="°_1_报市长" xfId="952"/>
    <cellStyle name="°_1_基金平衡表2.3" xfId="953"/>
    <cellStyle name="°_1_基金平衡表5.8" xfId="954"/>
    <cellStyle name="百_NJ18-13_汇报姜局2.16" xfId="955"/>
    <cellStyle name="百_NJ18-08_汇报姜局2.16" xfId="956"/>
    <cellStyle name="°_副本2006-2新_增消两税2012" xfId="957"/>
    <cellStyle name="°_1_人大汇报5.8" xfId="958"/>
    <cellStyle name="°_2006-2_基金平衡表5.8" xfId="959"/>
    <cellStyle name="°_1_市直提前告知" xfId="960"/>
    <cellStyle name="°_1_一审汇总" xfId="961"/>
    <cellStyle name="百_NJ18-02_人大汇报5.8_2013年教科文科预算表" xfId="962"/>
    <cellStyle name="°_1_一审汇总1.27" xfId="963"/>
    <cellStyle name="差_自行调整差异系数顺序" xfId="964"/>
    <cellStyle name="°_17_2013年" xfId="965"/>
    <cellStyle name="百_04-19_一审汇总" xfId="966"/>
    <cellStyle name="°_17_人大汇报5.8" xfId="967"/>
    <cellStyle name="百_NJ17-60_汇报姜局2.16" xfId="968"/>
    <cellStyle name="注释 2 2" xfId="969"/>
    <cellStyle name="°_17_市直提前告知" xfId="970"/>
    <cellStyle name="°_17_市直提前告知_2013年教科文科预算表" xfId="971"/>
    <cellStyle name="°_17_一审汇总" xfId="972"/>
    <cellStyle name="百_NJ09-03_人大汇报5.8" xfId="973"/>
    <cellStyle name="°_17_一审汇总1.27" xfId="974"/>
    <cellStyle name="3￡1" xfId="975"/>
    <cellStyle name="°_17_增消两税2012" xfId="976"/>
    <cellStyle name="百_NJ17-35_报市长" xfId="977"/>
    <cellStyle name="°_2003-17" xfId="978"/>
    <cellStyle name="百_NJ18-07_2011结算单定稿" xfId="979"/>
    <cellStyle name="百_NJ18-12_2011结算单定稿" xfId="980"/>
    <cellStyle name="百_NJ18-18_市直提前告知" xfId="981"/>
    <cellStyle name="百_NJ18-23_市直提前告知" xfId="982"/>
    <cellStyle name="好_测算总表" xfId="983"/>
    <cellStyle name="°_2003-17_2011结算单定稿" xfId="984"/>
    <cellStyle name="常规 19 2" xfId="985"/>
    <cellStyle name="常规 24 2" xfId="986"/>
    <cellStyle name="好_增消两税返还" xfId="987"/>
    <cellStyle name="°_2003-17_基金平衡表2.3" xfId="988"/>
    <cellStyle name="°_Book3_市直提前告知" xfId="989"/>
    <cellStyle name="°_2003-17_基金平衡表5.8" xfId="990"/>
    <cellStyle name="好_下文" xfId="991"/>
    <cellStyle name="°_2003-17_人大汇报5.8" xfId="992"/>
    <cellStyle name="°_2003-17_市直提前告知_2013年教科文科预算表" xfId="993"/>
    <cellStyle name="°_2003-17_一审汇总" xfId="994"/>
    <cellStyle name="°_2003-17_一审汇总1.27" xfId="995"/>
    <cellStyle name="差_基金平衡表2.3" xfId="996"/>
    <cellStyle name="°_2006-2_2011结算单定稿" xfId="997"/>
    <cellStyle name="好_2008年预计支出与2007年对比_2012年年底教育项目调整支出汇总表（程科长）" xfId="998"/>
    <cellStyle name="°_2006-2_2013年" xfId="999"/>
    <cellStyle name="°_2006-2_报市长" xfId="1000"/>
    <cellStyle name="3_03-17_基金平衡表2.3" xfId="1001"/>
    <cellStyle name="°_2006-2_汇报姜局2.16" xfId="1002"/>
    <cellStyle name="20% - 强调文字颜色 5 2" xfId="1003"/>
    <cellStyle name="°_2006-2_基金平衡表2.3" xfId="1004"/>
    <cellStyle name="°_2006-2_市直提前告知" xfId="1005"/>
    <cellStyle name="°_2006-2_市直提前告知_2013年教科文科预算表" xfId="1006"/>
    <cellStyle name="°_2006-2_一审汇总" xfId="1007"/>
    <cellStyle name="强调文字颜色 1 2" xfId="1008"/>
    <cellStyle name="°_副本2006-2新_人大汇报5.8" xfId="1009"/>
    <cellStyle name="百_NJ17-07_2011结算单定稿" xfId="1010"/>
    <cellStyle name="°_2011结算单定稿" xfId="1011"/>
    <cellStyle name="3_2005-18_增消两税2012" xfId="1012"/>
    <cellStyle name="°_2013年" xfId="1013"/>
    <cellStyle name="百_NJ18-32_市直提前告知" xfId="1014"/>
    <cellStyle name="百_NJ18-27_市直提前告知" xfId="1015"/>
    <cellStyle name="°_Book3" xfId="1016"/>
    <cellStyle name="°_Book3_2011结算单定稿" xfId="1017"/>
    <cellStyle name="差 2" xfId="1018"/>
    <cellStyle name="差_民生政策最低支出需求_2012年年底教育项目调整支出汇总表（程科长）" xfId="1019"/>
    <cellStyle name="°_Book3_2013年" xfId="1020"/>
    <cellStyle name="百_NJ17-60_一审汇总1.27" xfId="1021"/>
    <cellStyle name="°_Book3_基金平衡表2.3" xfId="1022"/>
    <cellStyle name="°_综合数据_2013年" xfId="1023"/>
    <cellStyle name="°_Book3_人大汇报5.8" xfId="1024"/>
    <cellStyle name="°_Book3_市直提前告知_2013年教科文科预算表" xfId="1025"/>
    <cellStyle name="千_NJ17-24_一审汇总1.27" xfId="1026"/>
    <cellStyle name="°_Book3_一审汇总" xfId="1027"/>
    <cellStyle name="°_Book3_一审汇总1.27" xfId="1028"/>
    <cellStyle name="°_Book3_增消两税2012" xfId="1029"/>
    <cellStyle name="百_04-19_人大汇报5.8_2013年教科文科预算表" xfId="1030"/>
    <cellStyle name="°_NJ17-14" xfId="1031"/>
    <cellStyle name="百_NJ18-01_基金平衡表5.8" xfId="1032"/>
    <cellStyle name="°_NJ17-14_2013年" xfId="1033"/>
    <cellStyle name="千分位" xfId="1034"/>
    <cellStyle name="货币 2" xfId="1035"/>
    <cellStyle name="°_NJ17-14_报市长" xfId="1036"/>
    <cellStyle name="°_NJ17-14_汇报姜局2.16" xfId="1037"/>
    <cellStyle name="°_NJ17-14_基金平衡表2.3" xfId="1038"/>
    <cellStyle name="°_NJ17-14_基金平衡表5.8" xfId="1039"/>
    <cellStyle name="千_NJ17-26_基金平衡表2.3" xfId="1040"/>
    <cellStyle name="百_05_汇报姜局2.16" xfId="1041"/>
    <cellStyle name="°_NJ17-14_人大汇报5.8" xfId="1042"/>
    <cellStyle name="°_NJ17-14_人大汇报5.8_2013年教科文科预算表" xfId="1043"/>
    <cellStyle name="°_NJ17-14_市直提前告知_2013年教科文科预算表" xfId="1044"/>
    <cellStyle name="好_2008年全省汇总收支计算表_2012年年底教育项目调整支出汇总表（程科长）" xfId="1045"/>
    <cellStyle name="°_NJ17-14_一审汇总" xfId="1046"/>
    <cellStyle name="°_NJ17-14_一审汇总1.27" xfId="1047"/>
    <cellStyle name="°_NJ17-14_增消两税2012" xfId="1048"/>
    <cellStyle name="°_定稿" xfId="1049"/>
    <cellStyle name="差_县区合并测算20080421" xfId="1050"/>
    <cellStyle name="°_副本2006-2新_汇报姜局2.16" xfId="1051"/>
    <cellStyle name="差_危改资金测算_2012年年底教育项目调整支出汇总表（程科长）" xfId="1052"/>
    <cellStyle name="°_定稿_2011结算单定稿" xfId="1053"/>
    <cellStyle name="百_NJ17-23_一审汇总" xfId="1054"/>
    <cellStyle name="百_NJ17-18_一审汇总" xfId="1055"/>
    <cellStyle name="°_定稿_2013年" xfId="1056"/>
    <cellStyle name="°_定稿_报市长" xfId="1057"/>
    <cellStyle name="°_定稿_汇报姜局2.16" xfId="1058"/>
    <cellStyle name="3_2005-18_人大汇报5.8" xfId="1059"/>
    <cellStyle name="好_2007年结算已定项目对账单_2012年年底教育项目调整支出汇总表（程科长）" xfId="1060"/>
    <cellStyle name="差_省定集聚区收入基数" xfId="1061"/>
    <cellStyle name="°_定稿_市直提前告知_2013年教科文科预算表" xfId="1062"/>
    <cellStyle name="°_定稿_一审汇总" xfId="1063"/>
    <cellStyle name="°_定稿_增消两税2012" xfId="1064"/>
    <cellStyle name="60% - 强调文字颜色 2 2" xfId="1065"/>
    <cellStyle name="°_副本2006-2" xfId="1066"/>
    <cellStyle name="百_NJ17-25" xfId="1067"/>
    <cellStyle name="好_2" xfId="1068"/>
    <cellStyle name="°_副本2006-2_2013年" xfId="1069"/>
    <cellStyle name="百_NJ17-25_2013年" xfId="1070"/>
    <cellStyle name="百_NJ18-13_市直提前告知_2013年教科文科预算表" xfId="1071"/>
    <cellStyle name="百_NJ18-08_市直提前告知_2013年教科文科预算表" xfId="1072"/>
    <cellStyle name="°_副本2006-2_报市长" xfId="1073"/>
    <cellStyle name="百_NJ17-25_报市长" xfId="1074"/>
    <cellStyle name="货_人大汇报5.8" xfId="1075"/>
    <cellStyle name="°_副本2006-2_汇报姜局2.16" xfId="1076"/>
    <cellStyle name="百_NJ09-04_增消两税2012" xfId="1077"/>
    <cellStyle name="百_NJ17-25_汇报姜局2.16" xfId="1078"/>
    <cellStyle name="差_县区合并测算20080421_不含人员经费系数" xfId="1079"/>
    <cellStyle name="百_NJ17-08_一审汇总1.27" xfId="1080"/>
    <cellStyle name="3_2005-18_报市长" xfId="1081"/>
    <cellStyle name="°_综合数据_市直提前告知_2013年教科文科预算表" xfId="1082"/>
    <cellStyle name="°_副本2006-2_人大汇报5.8" xfId="1083"/>
    <cellStyle name="百_NJ17-25_人大汇报5.8" xfId="1084"/>
    <cellStyle name="常规 13" xfId="1085"/>
    <cellStyle name="°_副本2006-2_市直提前告知_2013年教科文科预算表" xfId="1086"/>
    <cellStyle name="百_NJ17-25_市直提前告知_2013年教科文科预算表" xfId="1087"/>
    <cellStyle name="常规 11 2" xfId="1088"/>
    <cellStyle name="好_-市财政局1支出汇总(含预备金、政府)22" xfId="1089"/>
    <cellStyle name="百_NJ17-26_人大汇报5.8_2013年教科文科预算表" xfId="1090"/>
    <cellStyle name="°_副本2006-2_一审汇总1.27" xfId="1091"/>
    <cellStyle name="百_NJ17-25_一审汇总1.27" xfId="1092"/>
    <cellStyle name="货_NJ18-15_人大汇报5.8_2013年教科文科预算表" xfId="1093"/>
    <cellStyle name="千位_(人代会用)" xfId="1094"/>
    <cellStyle name="百_NJ17-42_基金平衡表2.3" xfId="1095"/>
    <cellStyle name="百_NJ17-37_基金平衡表2.3" xfId="1096"/>
    <cellStyle name="°_副本2006-2_增消两税2012" xfId="1097"/>
    <cellStyle name="百_NJ17-25_增消两税2012" xfId="1098"/>
    <cellStyle name="°_副本2006-2新" xfId="1099"/>
    <cellStyle name="°_副本2006-2新_报市长" xfId="1100"/>
    <cellStyle name="百_NJ18-01_汇报姜局2.16" xfId="1101"/>
    <cellStyle name="°_副本2006-2新_基金平衡表2.3" xfId="1102"/>
    <cellStyle name="°_副本2006-2新_基金平衡表5.8" xfId="1103"/>
    <cellStyle name="°_副本2006-2新_人大汇报5.8_2013年教科文科预算表" xfId="1104"/>
    <cellStyle name="差_市本级收入预计111123" xfId="1105"/>
    <cellStyle name="°_副本2006-2新_一审汇总" xfId="1106"/>
    <cellStyle name="百_04-19_基金平衡表2.3" xfId="1107"/>
    <cellStyle name="°_人大汇报5.8_2013年教科文科预算表" xfId="1108"/>
    <cellStyle name="差_12滨州_2012年年底教育项目调整支出汇总表（程科长）" xfId="1109"/>
    <cellStyle name="百_NJ17-07_一审汇总" xfId="1110"/>
    <cellStyle name="°_市直提前告知_2013年教科文科预算表" xfId="1111"/>
    <cellStyle name="60% - 强调文字颜色 6 3" xfId="1112"/>
    <cellStyle name="°_一审汇总" xfId="1113"/>
    <cellStyle name="°_增消两税2012" xfId="1114"/>
    <cellStyle name="千_NJ17-26_基金平衡表5.8" xfId="1115"/>
    <cellStyle name="差_同德" xfId="1116"/>
    <cellStyle name="百_NJ17-36_报市长" xfId="1117"/>
    <cellStyle name="°_综合数据_2011结算单定稿" xfId="1118"/>
    <cellStyle name="百_NJ17-08" xfId="1119"/>
    <cellStyle name="°_综合数据_报市长" xfId="1120"/>
    <cellStyle name="差_接转_2012年年底教育项目调整支出汇总表（程科长）" xfId="1121"/>
    <cellStyle name="百_NJ17-62_市直提前告知" xfId="1122"/>
    <cellStyle name="°_综合数据_汇报姜局2.16" xfId="1123"/>
    <cellStyle name="°_综合数据_基金平衡表2.3" xfId="1124"/>
    <cellStyle name="差_县区合并测算20080421_不含人员经费系数_2012年年底教育项目调整支出汇总表（程科长）" xfId="1125"/>
    <cellStyle name="3_2013年" xfId="1126"/>
    <cellStyle name="°_综合数据_人大汇报5.8" xfId="1127"/>
    <cellStyle name="통화 [0]_BOILER-CO1" xfId="1128"/>
    <cellStyle name="°_综合数据_增消两税2012" xfId="1129"/>
    <cellStyle name="百_NJ17-27_汇报姜局2.16" xfId="1130"/>
    <cellStyle name="差_县市旗测算-新科目（20080626）_不含人员经费系数_2012年年底教育项目调整支出汇总表（程科长）" xfId="1131"/>
    <cellStyle name="千位分隔[0] 2 2" xfId="1132"/>
    <cellStyle name="百_NJ17-39" xfId="1133"/>
    <cellStyle name="°_纵横对比_2011结算单定稿" xfId="1134"/>
    <cellStyle name="°_纵横对比_报市长" xfId="1135"/>
    <cellStyle name="百_NJ17-33" xfId="1136"/>
    <cellStyle name="百_NJ17-28" xfId="1137"/>
    <cellStyle name="°_纵横对比_基金平衡表5.8" xfId="1138"/>
    <cellStyle name="3_05_2013年" xfId="1139"/>
    <cellStyle name="°_纵横对比_人大汇报5.8" xfId="1140"/>
    <cellStyle name="百_NJ17-16_人大汇报5.8_2013年教科文科预算表" xfId="1141"/>
    <cellStyle name="百_NJ17-21_人大汇报5.8_2013年教科文科预算表" xfId="1142"/>
    <cellStyle name="差_财政总收入" xfId="1143"/>
    <cellStyle name="20% - 强调文字颜色 1 2" xfId="1144"/>
    <cellStyle name="差_县市旗测算-新科目（20080627）_县市旗测算-新科目（含人口规模效应）" xfId="1145"/>
    <cellStyle name="°_纵横对比_人大汇报5.8_2013年教科文科预算表" xfId="1146"/>
    <cellStyle name="°_纵横对比_市直提前告知" xfId="1147"/>
    <cellStyle name="Ç§î»" xfId="1148"/>
    <cellStyle name="差_14安徽_2012年年底教育项目调整支出汇总表（程科长）" xfId="1149"/>
    <cellStyle name="°_纵横对比_一审汇总1.27" xfId="1150"/>
    <cellStyle name="°_纵横对比_增消两税2012" xfId="1151"/>
    <cellStyle name="好_云南 缺口县区测算(地方填报)_2012年年底教育项目调整支出汇总表（程科长）" xfId="1152"/>
    <cellStyle name="°ù·ö±è" xfId="1153"/>
    <cellStyle name="0,0_x000a__x000a_NA_x000a__x000a_" xfId="1154"/>
    <cellStyle name="20% - 强调文字颜色 1 3" xfId="1155"/>
    <cellStyle name="百_2005-19_一审汇总1.27" xfId="1156"/>
    <cellStyle name="差_2009年省对市县转移支付测算表(9.27)_2012年年底教育项目调整支出汇总表（程科长）" xfId="1157"/>
    <cellStyle name="常规 11 2_市直提前告知" xfId="1158"/>
    <cellStyle name="20% - 强调文字颜色 2 2" xfId="1159"/>
    <cellStyle name="3_03-17" xfId="1160"/>
    <cellStyle name="好_2008年市与各县(区)年终决算结算单定稿" xfId="1161"/>
    <cellStyle name="20% - 强调文字颜色 2 3" xfId="1162"/>
    <cellStyle name="20% - 强调文字颜色 3 2" xfId="1163"/>
    <cellStyle name="Currency_04" xfId="1164"/>
    <cellStyle name="20% - 强调文字颜色 4 3" xfId="1165"/>
    <cellStyle name="20% - 强调文字颜色 5 3" xfId="1166"/>
    <cellStyle name="20% - 强调文字颜色 6 3" xfId="1167"/>
    <cellStyle name="差_2007年收支情况及2008年收支预计表(汇总表)" xfId="1168"/>
    <cellStyle name="3_04-19_人大汇报5.8_2013年教科文科预算表" xfId="1169"/>
    <cellStyle name="3?" xfId="1170"/>
    <cellStyle name="百_NJ18-10_市直提前告知" xfId="1171"/>
    <cellStyle name="百_NJ18-05_市直提前告知" xfId="1172"/>
    <cellStyle name="百_NJ17-34" xfId="1173"/>
    <cellStyle name="3_03-17_2011结算单定稿" xfId="1174"/>
    <cellStyle name="差_丽江汇总_2012年年底教育项目调整支出汇总表（程科长）" xfId="1175"/>
    <cellStyle name="3_03-17_汇报姜局2.16" xfId="1176"/>
    <cellStyle name="百_NJ18-32_人大汇报5.8" xfId="1177"/>
    <cellStyle name="百_NJ18-27_人大汇报5.8" xfId="1178"/>
    <cellStyle name="百_NJ17-27" xfId="1179"/>
    <cellStyle name="3_03-17_基金平衡表5.8" xfId="1180"/>
    <cellStyle name="3_03-17_市直提前告知_2013年教科文科预算表" xfId="1181"/>
    <cellStyle name="3_03-17_一审汇总1.27" xfId="1182"/>
    <cellStyle name="百_NJ17-39_人大汇报5.8" xfId="1183"/>
    <cellStyle name="3_04-19" xfId="1184"/>
    <cellStyle name="差_一般预算支出口径剔除表" xfId="1185"/>
    <cellStyle name="3_04-19_2011结算单定稿" xfId="1186"/>
    <cellStyle name="千_NJ17-24_基金平衡表2.3" xfId="1187"/>
    <cellStyle name="百_NJ18-11_2013年" xfId="1188"/>
    <cellStyle name="百_NJ18-06_2013年" xfId="1189"/>
    <cellStyle name="3_04-19_报市长" xfId="1190"/>
    <cellStyle name="3_04-19_人大汇报5.8" xfId="1191"/>
    <cellStyle name="百_NJ09-07_一审汇总" xfId="1192"/>
    <cellStyle name="3_04-19_市直提前告知_2013年教科文科预算表" xfId="1193"/>
    <cellStyle name="3_04-19_一审汇总" xfId="1194"/>
    <cellStyle name="3_05_2011结算单定稿" xfId="1195"/>
    <cellStyle name="3￡_一审汇总1.27" xfId="1196"/>
    <cellStyle name="3_05_报市长" xfId="1197"/>
    <cellStyle name="3_05_汇报姜局2.16" xfId="1198"/>
    <cellStyle name="3_05_市直提前告知" xfId="1199"/>
    <cellStyle name="3_封面_人大汇报5.8" xfId="1200"/>
    <cellStyle name="3_05_市直提前告知_2013年教科文科预算表" xfId="1201"/>
    <cellStyle name="3_封面_人大汇报5.8_2013年教科文科预算表" xfId="1202"/>
    <cellStyle name="3_05_一审汇总" xfId="1203"/>
    <cellStyle name="百_NJ17-62_市直提前告知_2013年教科文科预算表" xfId="1204"/>
    <cellStyle name="3_05_一审汇总1.27" xfId="1205"/>
    <cellStyle name="好_2011转移支付预计表（定稿）" xfId="1206"/>
    <cellStyle name="3_05_增消两税2012" xfId="1207"/>
    <cellStyle name="3_2005-18" xfId="1208"/>
    <cellStyle name="³£_市直提前告知" xfId="1209"/>
    <cellStyle name="3_2005-18_2013年" xfId="1210"/>
    <cellStyle name="3_2005-18_基金平衡表5.8" xfId="1211"/>
    <cellStyle name="3_2005-18_人大汇报5.8_2013年教科文科预算表" xfId="1212"/>
    <cellStyle name="百_NJ18-17_基金平衡表5.8" xfId="1213"/>
    <cellStyle name="好_县市旗测算-新科目（20080626）_2012年年底教育项目调整支出汇总表（程科长）" xfId="1214"/>
    <cellStyle name="3_2005-18_市直提前告知" xfId="1215"/>
    <cellStyle name="差_文体广播事业(按照总人口测算）—20080416_不含人员经费系数" xfId="1216"/>
    <cellStyle name="3_2005-18_市直提前告知_2013年教科文科预算表" xfId="1217"/>
    <cellStyle name="3_2005-18_一审汇总" xfId="1218"/>
    <cellStyle name="3_2005-18_一审汇总1.27" xfId="1219"/>
    <cellStyle name="3_2005-19" xfId="1220"/>
    <cellStyle name="百_NJ18-08_市直提前告知" xfId="1221"/>
    <cellStyle name="百_NJ18-13_市直提前告知" xfId="1222"/>
    <cellStyle name="3_2005-19_2013年" xfId="1223"/>
    <cellStyle name="3_2005-19_报市长" xfId="1224"/>
    <cellStyle name="3_2005-19_基金平衡表2.3" xfId="1225"/>
    <cellStyle name="3_2005-19_基金平衡表5.8" xfId="1226"/>
    <cellStyle name="3_2005-19_人大汇报5.8" xfId="1227"/>
    <cellStyle name="常规 5 2 2 2" xfId="1228"/>
    <cellStyle name="3_2005-19_人大汇报5.8_2013年教科文科预算表" xfId="1229"/>
    <cellStyle name="3_2005-19_市直提前告知" xfId="1230"/>
    <cellStyle name="3_2005-19_市直提前告知_2013年教科文科预算表" xfId="1231"/>
    <cellStyle name="百_NJ09-04" xfId="1232"/>
    <cellStyle name="3_2005-19_一审汇总1.27" xfId="1233"/>
    <cellStyle name="百_NJ17-22" xfId="1234"/>
    <cellStyle name="3_2011结算单定稿" xfId="1235"/>
    <cellStyle name="3_封面" xfId="1236"/>
    <cellStyle name="百_NJ17-26_人大汇报5.8" xfId="1237"/>
    <cellStyle name="百_NJ18-04_汇报姜局2.16" xfId="1238"/>
    <cellStyle name="货_NJ18-15_人大汇报5.8" xfId="1239"/>
    <cellStyle name="3_封面_2011结算单定稿" xfId="1240"/>
    <cellStyle name="3_封面_2013年" xfId="1241"/>
    <cellStyle name="3_封面_汇报姜局2.16" xfId="1242"/>
    <cellStyle name="强调 2" xfId="1243"/>
    <cellStyle name="3_封面_基金平衡表2.3" xfId="1244"/>
    <cellStyle name="3_封面_基金平衡表5.8" xfId="1245"/>
    <cellStyle name="3_封面_市直提前告知" xfId="1246"/>
    <cellStyle name="3_封面_市直提前告知_2013年教科文科预算表" xfId="1247"/>
    <cellStyle name="3_封面_一审汇总" xfId="1248"/>
    <cellStyle name="3_封面_一审汇总1.27" xfId="1249"/>
    <cellStyle name="百_NJ18-09_人大汇报5.8" xfId="1250"/>
    <cellStyle name="百_NJ18-14_人大汇报5.8" xfId="1251"/>
    <cellStyle name="好_县区合并测算20080423(按照各省比重）_不含人员经费系数" xfId="1252"/>
    <cellStyle name="3_封面_增消两税2012" xfId="1253"/>
    <cellStyle name="百_NJ18-27_2013年" xfId="1254"/>
    <cellStyle name="百_NJ18-32_2013年" xfId="1255"/>
    <cellStyle name="3_汇报姜局2.16" xfId="1256"/>
    <cellStyle name="百_NJ18-06" xfId="1257"/>
    <cellStyle name="百_NJ18-11" xfId="1258"/>
    <cellStyle name="3_基金平衡表2.3" xfId="1259"/>
    <cellStyle name="3_人大汇报5.8" xfId="1260"/>
    <cellStyle name="3_人大汇报5.8_2013年教科文科预算表" xfId="1261"/>
    <cellStyle name="3_市直提前告知_2013年教科文科预算表" xfId="1262"/>
    <cellStyle name="3_一审汇总" xfId="1263"/>
    <cellStyle name="百_NJ18-03_市直提前告知_2013年教科文科预算表" xfId="1264"/>
    <cellStyle name="3_增消两税2012" xfId="1265"/>
    <cellStyle name="百_NJ18-06_一审汇总" xfId="1266"/>
    <cellStyle name="百_NJ18-11_一审汇总" xfId="1267"/>
    <cellStyle name="常规 2 2 5 2" xfId="1268"/>
    <cellStyle name="3¡" xfId="1269"/>
    <cellStyle name="3￡" xfId="1270"/>
    <cellStyle name="千_NJ17-26_人大汇报5.8_2013年教科文科预算表" xfId="1271"/>
    <cellStyle name="³£" xfId="1272"/>
    <cellStyle name="3￡_2011结算单定稿" xfId="1273"/>
    <cellStyle name="³£_2011结算单定稿" xfId="1274"/>
    <cellStyle name="百_NJ18-18_人大汇报5.8_2013年教科文科预算表" xfId="1275"/>
    <cellStyle name="百_NJ18-23_人大汇报5.8_2013年教科文科预算表" xfId="1276"/>
    <cellStyle name="差_附表" xfId="1277"/>
    <cellStyle name="³£_2013年" xfId="1278"/>
    <cellStyle name="好_县区合并测算20080421_2012年年底教育项目调整支出汇总表（程科长）" xfId="1279"/>
    <cellStyle name="百_2005-18_基金平衡表5.8" xfId="1280"/>
    <cellStyle name="3￡_汇报姜局2.16" xfId="1281"/>
    <cellStyle name="百_NJ18-01_一审汇总" xfId="1282"/>
    <cellStyle name="³£_汇报姜局2.16" xfId="1283"/>
    <cellStyle name="3￡_基金平衡表2.3" xfId="1284"/>
    <cellStyle name="百_NJ18-05_报市长" xfId="1285"/>
    <cellStyle name="百_NJ18-10_报市长" xfId="1286"/>
    <cellStyle name="³£_基金平衡表2.3" xfId="1287"/>
    <cellStyle name="百_NJ17-22_市直提前告知" xfId="1288"/>
    <cellStyle name="³£_基金平衡表5.8" xfId="1289"/>
    <cellStyle name="3￡_人大汇报5.8" xfId="1290"/>
    <cellStyle name="差_县区合并测算20080423(按照各省比重）_县市旗测算-新科目（含人口规模效应）" xfId="1291"/>
    <cellStyle name="³£_人大汇报5.8" xfId="1292"/>
    <cellStyle name="差_其他部门(按照总人口测算）—20080416" xfId="1293"/>
    <cellStyle name="百_NJ18-09_基金平衡表5.8" xfId="1294"/>
    <cellStyle name="百_NJ18-14_基金平衡表5.8" xfId="1295"/>
    <cellStyle name="3￡_人大汇报5.8_2013年教科文科预算表" xfId="1296"/>
    <cellStyle name="Accent1 - 40%" xfId="1297"/>
    <cellStyle name="3￡_市直提前告知" xfId="1298"/>
    <cellStyle name="标题 1 3 2" xfId="1299"/>
    <cellStyle name="3￡_市直提前告知_2013年教科文科预算表" xfId="1300"/>
    <cellStyle name="好_30云南" xfId="1301"/>
    <cellStyle name="百_NJ17-39_2013年" xfId="1302"/>
    <cellStyle name="³£_市直提前告知_2013年教科文科预算表" xfId="1303"/>
    <cellStyle name="3￡_一审汇总" xfId="1304"/>
    <cellStyle name="³£_一审汇总" xfId="1305"/>
    <cellStyle name="3￡_增消两税2012" xfId="1306"/>
    <cellStyle name="百_NJ17-19" xfId="1307"/>
    <cellStyle name="百_NJ17-62_汇报姜局2.16" xfId="1308"/>
    <cellStyle name="³£¹æ" xfId="1309"/>
    <cellStyle name="40% - 强调文字颜色 1 3" xfId="1310"/>
    <cellStyle name="常规 9 2" xfId="1311"/>
    <cellStyle name="40% - 强调文字颜色 2 2" xfId="1312"/>
    <cellStyle name="40% - 强调文字颜色 2 3" xfId="1313"/>
    <cellStyle name="百_NJ17-34_人大汇报5.8" xfId="1314"/>
    <cellStyle name="40% - 强调文字颜色 3 2" xfId="1315"/>
    <cellStyle name="40% - 强调文字颜色 3 3" xfId="1316"/>
    <cellStyle name="40% - 强调文字颜色 4 3" xfId="1317"/>
    <cellStyle name="百_2005-19_人大汇报5.8" xfId="1318"/>
    <cellStyle name="百_NJ18-09_一审汇总1.27" xfId="1319"/>
    <cellStyle name="百_NJ18-14_一审汇总1.27" xfId="1320"/>
    <cellStyle name="40% - 强调文字颜色 5 2" xfId="1321"/>
    <cellStyle name="好_其他部门(按照总人口测算）—20080416_民生政策最低支出需求_2012年年底教育项目调整支出汇总表（程科长）" xfId="1322"/>
    <cellStyle name="40% - 强调文字颜色 5 3" xfId="1323"/>
    <cellStyle name="好_2006年28四川_2012年年底教育项目调整支出汇总表（程科长）" xfId="1324"/>
    <cellStyle name="40% - 强调文字颜色 6 2" xfId="1325"/>
    <cellStyle name="60% - 强调文字颜色 1 2" xfId="1326"/>
    <cellStyle name="60% - 强调文字颜色 1 3" xfId="1327"/>
    <cellStyle name="百_NJ17-19_2013年" xfId="1328"/>
    <cellStyle name="60% - 强调文字颜色 3 2" xfId="1329"/>
    <cellStyle name="好_河南省农村义务教育教师绩效工资测算表8-12" xfId="1330"/>
    <cellStyle name="60% - 强调文字颜色 3 3" xfId="1331"/>
    <cellStyle name="常_市直提前告知_2013年教科文科预算表" xfId="1332"/>
    <cellStyle name="60% - 强调文字颜色 4 3" xfId="1333"/>
    <cellStyle name="60% - 强调文字颜色 5 2" xfId="1334"/>
    <cellStyle name="千_报市长" xfId="1335"/>
    <cellStyle name="60% - 强调文字颜色 5 3" xfId="1336"/>
    <cellStyle name="差_05潍坊" xfId="1337"/>
    <cellStyle name="好_河南 缺口县区测算(地方填报白)" xfId="1338"/>
    <cellStyle name="60% - 强调文字颜色 6 2" xfId="1339"/>
    <cellStyle name="Accent1" xfId="1340"/>
    <cellStyle name="好_检验表（调整后）_2012年年底教育项目调整支出汇总表（程科长）" xfId="1341"/>
    <cellStyle name="Accent1 - 20%" xfId="1342"/>
    <cellStyle name="Accent1 - 60%" xfId="1343"/>
    <cellStyle name="Accent1_2006年33甘肃" xfId="1344"/>
    <cellStyle name="百_04-19_市直提前告知_2013年教科文科预算表" xfId="1345"/>
    <cellStyle name="Accent2" xfId="1346"/>
    <cellStyle name="Accent2 - 20%" xfId="1347"/>
    <cellStyle name="常规 3 2 3" xfId="1348"/>
    <cellStyle name="Accent2 - 60%" xfId="1349"/>
    <cellStyle name="Accent2_2006年33甘肃" xfId="1350"/>
    <cellStyle name="百_NJ09-08_人大汇报5.8_2013年教科文科预算表" xfId="1351"/>
    <cellStyle name="Accent3" xfId="1352"/>
    <cellStyle name="百_04-19_市直提前告知" xfId="1353"/>
    <cellStyle name="Accent3 - 40%" xfId="1354"/>
    <cellStyle name="百_NJ18-07_报市长" xfId="1355"/>
    <cellStyle name="百_NJ18-12_报市长" xfId="1356"/>
    <cellStyle name="Accent3_2006年33甘肃" xfId="1357"/>
    <cellStyle name="百_NJ17-11_人大汇报5.8_2013年教科文科预算表" xfId="1358"/>
    <cellStyle name="百_NJ18-34_市直提前告知_2013年教科文科预算表" xfId="1359"/>
    <cellStyle name="Accent4 - 40%" xfId="1360"/>
    <cellStyle name="好_04财力类" xfId="1361"/>
    <cellStyle name="Accent4 - 60%" xfId="1362"/>
    <cellStyle name="好_行政(燃修费)" xfId="1363"/>
    <cellStyle name="Accent5" xfId="1364"/>
    <cellStyle name="Accent5 - 40%" xfId="1365"/>
    <cellStyle name="Accent5 - 60%" xfId="1366"/>
    <cellStyle name="Accent6" xfId="1367"/>
    <cellStyle name="Accent6 - 20%" xfId="1368"/>
    <cellStyle name="Percent_2011结算单定稿" xfId="1369"/>
    <cellStyle name="百_NJ17-11_增消两税2012" xfId="1370"/>
    <cellStyle name="百_NJ17-18_基金平衡表2.3" xfId="1371"/>
    <cellStyle name="百_NJ17-23_基金平衡表2.3" xfId="1372"/>
    <cellStyle name="Accent6 - 60%" xfId="1373"/>
    <cellStyle name="Accent6_2006年33甘肃" xfId="1374"/>
    <cellStyle name="百_NJ09-05" xfId="1375"/>
    <cellStyle name="Æõ" xfId="1376"/>
    <cellStyle name="Æõí¨" xfId="1377"/>
    <cellStyle name="常规 2 2 2 2 2 2 2 2" xfId="1378"/>
    <cellStyle name="Ç§·öî»" xfId="1379"/>
    <cellStyle name="千_NJ17-06_2011结算单定稿" xfId="1380"/>
    <cellStyle name="Ç§·öî»[0]" xfId="1381"/>
    <cellStyle name="货_NJ18-15_市直提前告知_2013年教科文科预算表" xfId="1382"/>
    <cellStyle name="百_NJ17-26_市直提前告知_2013年教科文科预算表" xfId="1383"/>
    <cellStyle name="Ç§·öî»_2011结算单定稿" xfId="1384"/>
    <cellStyle name="百_2005-19_增消两税2012" xfId="1385"/>
    <cellStyle name="好_汇总表4_2012年年底教育项目调整支出汇总表（程科长）" xfId="1386"/>
    <cellStyle name="好_津补贴保障测算(5.21)" xfId="1387"/>
    <cellStyle name="Ç§î»[0]" xfId="1388"/>
    <cellStyle name="百_NJ18-33_一审汇总1.27" xfId="1389"/>
    <cellStyle name="百_NJ18-34_人大汇报5.8_2013年教科文科预算表" xfId="1390"/>
    <cellStyle name="差_民生政策最低支出需求" xfId="1391"/>
    <cellStyle name="Ç§î»·ö¸" xfId="1392"/>
    <cellStyle name="Calc Currency (0)" xfId="1393"/>
    <cellStyle name="好_缺口县区测算(按2007支出增长25%测算)" xfId="1394"/>
    <cellStyle name="ColLevel_0" xfId="1395"/>
    <cellStyle name="Comma [0]" xfId="1396"/>
    <cellStyle name="百_NJ09-05_基金平衡表5.8" xfId="1397"/>
    <cellStyle name="百_NJ17-08_人大汇报5.8" xfId="1398"/>
    <cellStyle name="好_县市旗测算20080508" xfId="1399"/>
    <cellStyle name="Comma [0] 2" xfId="1400"/>
    <cellStyle name="comma zerodec" xfId="1401"/>
    <cellStyle name="통화_BOILER-CO1" xfId="1402"/>
    <cellStyle name="Comma_04" xfId="1403"/>
    <cellStyle name="千_2013年" xfId="1404"/>
    <cellStyle name="Currency [0] 2" xfId="1405"/>
    <cellStyle name="好_34青海_1_2012年年底教育项目调整支出汇总表（程科长）" xfId="1406"/>
    <cellStyle name="Currency1" xfId="1407"/>
    <cellStyle name="Date" xfId="1408"/>
    <cellStyle name="Dollar (zero dec)" xfId="1409"/>
    <cellStyle name="Fixed" xfId="1410"/>
    <cellStyle name="百_NJ17-60" xfId="1411"/>
    <cellStyle name="Grey" xfId="1412"/>
    <cellStyle name="百_NJ18-04_增消两税2012" xfId="1413"/>
    <cellStyle name="差_县市旗测算20080508_2012年年底教育项目调整支出汇总表（程科长）" xfId="1414"/>
    <cellStyle name="好_20100317基本建设预算" xfId="1415"/>
    <cellStyle name="百_NJ18-21_基金平衡表2.3" xfId="1416"/>
    <cellStyle name="Header1" xfId="1417"/>
    <cellStyle name="百" xfId="1418"/>
    <cellStyle name="好_410927000_台前县" xfId="1419"/>
    <cellStyle name="Header2" xfId="1420"/>
    <cellStyle name="HEADING1" xfId="1421"/>
    <cellStyle name="HEADING2" xfId="1422"/>
    <cellStyle name="Norma,_laroux_4_营业在建 (2)_E21" xfId="1423"/>
    <cellStyle name="Normal - Style1" xfId="1424"/>
    <cellStyle name="百_NJ17-36_基金平衡表5.8" xfId="1425"/>
    <cellStyle name="好_山东省民生支出标准" xfId="1426"/>
    <cellStyle name="Normal_#10-Headcount" xfId="1427"/>
    <cellStyle name="差_县区合并测算20080423(按照各省比重）_不含人员经费系数" xfId="1428"/>
    <cellStyle name="Percent [2] 2" xfId="1429"/>
    <cellStyle name="RowLevel_0" xfId="1430"/>
    <cellStyle name="Total" xfId="1431"/>
    <cellStyle name="百_NJ18-03_一审汇总1.27" xfId="1432"/>
    <cellStyle name="好_农林水和城市维护标准支出20080505－县区合计_不含人员经费系数" xfId="1433"/>
    <cellStyle name="百_03-17_2011结算单定稿" xfId="1434"/>
    <cellStyle name="标题 2 3" xfId="1435"/>
    <cellStyle name="百_2005-19_报市长" xfId="1436"/>
    <cellStyle name="百_03-17_2013年" xfId="1437"/>
    <cellStyle name="好_复件 复件 2010年预算表格－2010-03-26-（含表间 公式）_2012年年底教育项目调整支出汇总表（程科长）" xfId="1438"/>
    <cellStyle name="适中 3" xfId="1439"/>
    <cellStyle name="百_03-17_报市长" xfId="1440"/>
    <cellStyle name="百_03-17_汇报姜局2.16" xfId="1441"/>
    <cellStyle name="百_03-17_基金平衡表2.3" xfId="1442"/>
    <cellStyle name="百_03-17_基金平衡表5.8" xfId="1443"/>
    <cellStyle name="百_03-17_人大汇报5.8" xfId="1444"/>
    <cellStyle name="百_03-17_市直提前告知" xfId="1445"/>
    <cellStyle name="百_03-17_市直提前告知_2013年教科文科预算表" xfId="1446"/>
    <cellStyle name="百_03-17_一审汇总1.27" xfId="1447"/>
    <cellStyle name="百_05_基金平衡表2.3" xfId="1448"/>
    <cellStyle name="百_03-17_增消两税2012" xfId="1449"/>
    <cellStyle name="常规 25 2" xfId="1450"/>
    <cellStyle name="百_04-19_2011结算单定稿" xfId="1451"/>
    <cellStyle name="百_04-19_2013年" xfId="1452"/>
    <cellStyle name="千分位_ 白土" xfId="1453"/>
    <cellStyle name="百_04-19_报市长" xfId="1454"/>
    <cellStyle name="百_04-19_基金平衡表5.8" xfId="1455"/>
    <cellStyle name="差_卫生(按照总人口测算）—20080416_民生政策最低支出需求_2012年年底教育项目调整支出汇总表（程科长）" xfId="1456"/>
    <cellStyle name="好_0605石屏县_2012年年底教育项目调整支出汇总表（程科长）" xfId="1457"/>
    <cellStyle name="百_04-19_人大汇报5.8" xfId="1458"/>
    <cellStyle name="百_04-19_增消两税2012" xfId="1459"/>
    <cellStyle name="百_05_2011结算单定稿" xfId="1460"/>
    <cellStyle name="百_2005-18_人大汇报5.8" xfId="1461"/>
    <cellStyle name="百_05_2013年" xfId="1462"/>
    <cellStyle name="百_05_报市长" xfId="1463"/>
    <cellStyle name="百_05_基金平衡表5.8" xfId="1464"/>
    <cellStyle name="百_05_人大汇报5.8" xfId="1465"/>
    <cellStyle name="百_05_市直提前告知_2013年教科文科预算表" xfId="1466"/>
    <cellStyle name="百_05_一审汇总" xfId="1467"/>
    <cellStyle name="好_人大汇报5.8" xfId="1468"/>
    <cellStyle name="百_05_一审汇总1.27" xfId="1469"/>
    <cellStyle name="百_05_增消两税2012" xfId="1470"/>
    <cellStyle name="百_2005-18_2011结算单定稿" xfId="1471"/>
    <cellStyle name="百_NJ17-07_增消两税2012" xfId="1472"/>
    <cellStyle name="百_NJ17-19_基金平衡表2.3" xfId="1473"/>
    <cellStyle name="百_2005-18_报市长" xfId="1474"/>
    <cellStyle name="百_2005-18_基金平衡表2.3" xfId="1475"/>
    <cellStyle name="百_NJ17-26_2013年" xfId="1476"/>
    <cellStyle name="百_NJ17-26_市直提前告知" xfId="1477"/>
    <cellStyle name="百_2005-18_人大汇报5.8_2013年教科文科预算表" xfId="1478"/>
    <cellStyle name="百_2005-18_市直提前告知_2013年教科文科预算表" xfId="1479"/>
    <cellStyle name="百_NJ18-17_一审汇总1.27" xfId="1480"/>
    <cellStyle name="百_2005-18_一审汇总1.27" xfId="1481"/>
    <cellStyle name="百_2005-19_2013年" xfId="1482"/>
    <cellStyle name="百_2005-19_汇报姜局2.16" xfId="1483"/>
    <cellStyle name="百_2005-19_基金平衡表2.3" xfId="1484"/>
    <cellStyle name="百_2005-19_人大汇报5.8_2013年教科文科预算表" xfId="1485"/>
    <cellStyle name="百_2005-19_市直提前告知" xfId="1486"/>
    <cellStyle name="好_同德_2012年年底教育项目调整支出汇总表（程科长）" xfId="1487"/>
    <cellStyle name="百_2005-19_市直提前告知_2013年教科文科预算表" xfId="1488"/>
    <cellStyle name="百_2005-19_一审汇总" xfId="1489"/>
    <cellStyle name="百_2011结算单定稿" xfId="1490"/>
    <cellStyle name="百_2013年" xfId="1491"/>
    <cellStyle name="百_NJ09-03" xfId="1492"/>
    <cellStyle name="百_NJ09-03_2013年" xfId="1493"/>
    <cellStyle name="好_县市旗测算-新科目（20080626）_不含人员经费系数" xfId="1494"/>
    <cellStyle name="百_NJ09-03_报市长" xfId="1495"/>
    <cellStyle name="好_410927000_台前县_2012年年底教育项目调整支出汇总表（程科长）" xfId="1496"/>
    <cellStyle name="货币 3" xfId="1497"/>
    <cellStyle name="百_NJ09-03_汇报姜局2.16" xfId="1498"/>
    <cellStyle name="百_NJ09-03_基金平衡表5.8" xfId="1499"/>
    <cellStyle name="百_NJ09-03_人大汇报5.8_2013年教科文科预算表" xfId="1500"/>
    <cellStyle name="百_NJ09-03_市直提前告知" xfId="1501"/>
    <cellStyle name="百_NJ09-03_市直提前告知_2013年教科文科预算表" xfId="1502"/>
    <cellStyle name="百_NJ09-04_一审汇总" xfId="1503"/>
    <cellStyle name="百_NJ09-03_一审汇总" xfId="1504"/>
    <cellStyle name="百_NJ09-03_一审汇总1.27" xfId="1505"/>
    <cellStyle name="百_NJ09-03_增消两税2012" xfId="1506"/>
    <cellStyle name="百_NJ17-19_汇报姜局2.16" xfId="1507"/>
    <cellStyle name="差_缺口县区测算_2012年年底教育项目调整支出汇总表（程科长）" xfId="1508"/>
    <cellStyle name="常规 11 4" xfId="1509"/>
    <cellStyle name="百_NJ09-04_2011结算单定稿" xfId="1510"/>
    <cellStyle name="百_NJ09-04_2013年" xfId="1511"/>
    <cellStyle name="百_NJ18-08_基金平衡表2.3" xfId="1512"/>
    <cellStyle name="百_NJ18-13_基金平衡表2.3" xfId="1513"/>
    <cellStyle name="百_NJ18-01_增消两税2012" xfId="1514"/>
    <cellStyle name="百_NJ09-04_报市长" xfId="1515"/>
    <cellStyle name="好_11大理_2012年年底教育项目调整支出汇总表（程科长）" xfId="1516"/>
    <cellStyle name="百_NJ09-04_汇报姜局2.16" xfId="1517"/>
    <cellStyle name="百_NJ09-04_基金平衡表2.3" xfId="1518"/>
    <cellStyle name="百_NJ17-08_汇报姜局2.16" xfId="1519"/>
    <cellStyle name="好_重点民生支出需求测算表社保（农村低保）081112" xfId="1520"/>
    <cellStyle name="百_NJ09-04_基金平衡表5.8" xfId="1521"/>
    <cellStyle name="百_NJ18-04_市直提前告知" xfId="1522"/>
    <cellStyle name="百_NJ09-04_人大汇报5.8_2013年教科文科预算表" xfId="1523"/>
    <cellStyle name="百_NJ09-04_市直提前告知" xfId="1524"/>
    <cellStyle name="百_NJ18-05_增消两税2012" xfId="1525"/>
    <cellStyle name="百_NJ18-10_增消两税2012" xfId="1526"/>
    <cellStyle name="差_30云南_1" xfId="1527"/>
    <cellStyle name="百_NJ18-04_2013年" xfId="1528"/>
    <cellStyle name="百_NJ18-17_基金平衡表2.3" xfId="1529"/>
    <cellStyle name="好_财力测算2011_2012年年底教育项目调整支出汇总表（程科长）" xfId="1530"/>
    <cellStyle name="百_NJ09-04_市直提前告知_2013年教科文科预算表" xfId="1531"/>
    <cellStyle name="百_NJ09-05_2011结算单定稿" xfId="1532"/>
    <cellStyle name="百_NJ09-05_2013年" xfId="1533"/>
    <cellStyle name="百_NJ09-05_汇报姜局2.16" xfId="1534"/>
    <cellStyle name="好_市本级收入预计111123" xfId="1535"/>
    <cellStyle name="百_NJ17-07_市直提前告知" xfId="1536"/>
    <cellStyle name="百_NJ09-05_基金平衡表2.3" xfId="1537"/>
    <cellStyle name="差_县区合并测算20080421_民生政策最低支出需求_2012年年底教育项目调整支出汇总表（程科长）" xfId="1538"/>
    <cellStyle name="百_NJ09-05_人大汇报5.8" xfId="1539"/>
    <cellStyle name="百_NJ09-05_人大汇报5.8_2013年教科文科预算表" xfId="1540"/>
    <cellStyle name="百_NJ09-05_市直提前告知" xfId="1541"/>
    <cellStyle name="常规 2 3" xfId="1542"/>
    <cellStyle name="百_NJ18-09_2013年" xfId="1543"/>
    <cellStyle name="百_NJ18-14_2013年" xfId="1544"/>
    <cellStyle name="百_NJ09-05_增消两税2012" xfId="1545"/>
    <cellStyle name="百_NJ17-26_汇报姜局2.16" xfId="1546"/>
    <cellStyle name="百_NJ09-07" xfId="1547"/>
    <cellStyle name="百_NJ09-07_2013年" xfId="1548"/>
    <cellStyle name="好_第五部分(才淼、饶永宏）_2012年年底教育项目调整支出汇总表（程科长）" xfId="1549"/>
    <cellStyle name="千位分隔[0] 5" xfId="1550"/>
    <cellStyle name="百_NJ09-07_报市长" xfId="1551"/>
    <cellStyle name="百_NJ09-07_汇报姜局2.16" xfId="1552"/>
    <cellStyle name="百_NJ09-07_基金平衡表2.3" xfId="1553"/>
    <cellStyle name="百_NJ17-16_汇报姜局2.16" xfId="1554"/>
    <cellStyle name="百_NJ17-21_汇报姜局2.16" xfId="1555"/>
    <cellStyle name="百_NJ09-07_市直提前告知" xfId="1556"/>
    <cellStyle name="百_NJ09-07_市直提前告知_2013年教科文科预算表" xfId="1557"/>
    <cellStyle name="百_NJ09-07_一审汇总1.27" xfId="1558"/>
    <cellStyle name="百_NJ09-07_增消两税2012" xfId="1559"/>
    <cellStyle name="百_NJ17-28_汇报姜局2.16" xfId="1560"/>
    <cellStyle name="百_NJ17-33_汇报姜局2.16" xfId="1561"/>
    <cellStyle name="百_NJ09-08" xfId="1562"/>
    <cellStyle name="差_09黑龙江" xfId="1563"/>
    <cellStyle name="百_NJ09-08_2011结算单定稿" xfId="1564"/>
    <cellStyle name="百_NJ09-08_2013年" xfId="1565"/>
    <cellStyle name="百_NJ17-34_2011结算单定稿" xfId="1566"/>
    <cellStyle name="差_28四川_2012年年底教育项目调整支出汇总表（程科长）" xfId="1567"/>
    <cellStyle name="差_商品交易所2006--2008年税收_2012年年底教育项目调整支出汇总表（程科长）" xfId="1568"/>
    <cellStyle name="百_NJ09-08_报市长" xfId="1569"/>
    <cellStyle name="百_NJ09-08_汇报姜局2.16" xfId="1570"/>
    <cellStyle name="百_NJ09-08_基金平衡表5.8" xfId="1571"/>
    <cellStyle name="百_NJ09-08_人大汇报5.8" xfId="1572"/>
    <cellStyle name="百_NJ09-08_市直提前告知" xfId="1573"/>
    <cellStyle name="百_NJ17-34_市直提前告知_2013年教科文科预算表" xfId="1574"/>
    <cellStyle name="百_NJ09-08_市直提前告知_2013年教科文科预算表" xfId="1575"/>
    <cellStyle name="百_NJ09-08_一审汇总" xfId="1576"/>
    <cellStyle name="百_NJ09-08_一审汇总1.27" xfId="1577"/>
    <cellStyle name="差_河南 缺口县区测算(地方填报)" xfId="1578"/>
    <cellStyle name="百_NJ09-08_增消两税2012" xfId="1579"/>
    <cellStyle name="百_NJ17-34_汇报姜局2.16" xfId="1580"/>
    <cellStyle name="百_NJ17-07" xfId="1581"/>
    <cellStyle name="好_河南 缺口县区测算(地方填报)_2012年年底教育项目调整支出汇总表（程科长）" xfId="1582"/>
    <cellStyle name="百_NJ17-07_2013年" xfId="1583"/>
    <cellStyle name="好_县区合并测算20080423(按照各省比重）_县市旗测算-新科目（含人口规模效应）" xfId="1584"/>
    <cellStyle name="百_NJ17-07_基金平衡表2.3" xfId="1585"/>
    <cellStyle name="好_成本差异系数（含人口规模）_2012年年底教育项目调整支出汇总表（程科长）" xfId="1586"/>
    <cellStyle name="百_NJ17-07_基金平衡表5.8" xfId="1587"/>
    <cellStyle name="百_NJ17-07_人大汇报5.8" xfId="1588"/>
    <cellStyle name="百_NJ17-27_报市长" xfId="1589"/>
    <cellStyle name="百_NJ18-39_市直提前告知" xfId="1590"/>
    <cellStyle name="百_NJ17-07_人大汇报5.8_2013年教科文科预算表" xfId="1591"/>
    <cellStyle name="百_NJ18-39_市直提前告知_2013年教科文科预算表" xfId="1592"/>
    <cellStyle name="百_NJ17-07_市直提前告知_2013年教科文科预算表" xfId="1593"/>
    <cellStyle name="百_NJ17-07_一审汇总1.27" xfId="1594"/>
    <cellStyle name="百_NJ17-18" xfId="1595"/>
    <cellStyle name="百_NJ17-23" xfId="1596"/>
    <cellStyle name="百_NJ17-08_2011结算单定稿" xfId="1597"/>
    <cellStyle name="好_22湖南" xfId="1598"/>
    <cellStyle name="百_NJ17-08_2013年" xfId="1599"/>
    <cellStyle name="百_NJ17-08_报市长" xfId="1600"/>
    <cellStyle name="百_NJ17-08_基金平衡表2.3" xfId="1601"/>
    <cellStyle name="百_NJ17-08_基金平衡表5.8" xfId="1602"/>
    <cellStyle name="好_03昭通_2012年年底教育项目调整支出汇总表（程科长）" xfId="1603"/>
    <cellStyle name="百_NJ17-08_人大汇报5.8_2013年教科文科预算表" xfId="1604"/>
    <cellStyle name="百_NJ17-08_市直提前告知" xfId="1605"/>
    <cellStyle name="百_NJ17-08_市直提前告知_2013年教科文科预算表" xfId="1606"/>
    <cellStyle name="百_NJ17-08_一审汇总" xfId="1607"/>
    <cellStyle name="百_NJ17-11" xfId="1608"/>
    <cellStyle name="百_NJ17-11_2011结算单定稿" xfId="1609"/>
    <cellStyle name="百_NJ17-11_报市长" xfId="1610"/>
    <cellStyle name="百_NJ18-19_增消两税2012" xfId="1611"/>
    <cellStyle name="百_NJ17-11_汇报姜局2.16" xfId="1612"/>
    <cellStyle name="好_20河南(财政部2010年县级基本财力测算数据)" xfId="1613"/>
    <cellStyle name="百_NJ17-11_人大汇报5.8" xfId="1614"/>
    <cellStyle name="百_NJ18-17" xfId="1615"/>
    <cellStyle name="百_NJ18-34_市直提前告知" xfId="1616"/>
    <cellStyle name="好_2010.10.30" xfId="1617"/>
    <cellStyle name="百_NJ18-02_汇报姜局2.16" xfId="1618"/>
    <cellStyle name="百_NJ17-11_市直提前告知" xfId="1619"/>
    <cellStyle name="百_NJ17-11_市直提前告知_2013年教科文科预算表" xfId="1620"/>
    <cellStyle name="百_NJ17-11_一审汇总" xfId="1621"/>
    <cellStyle name="百_NJ17-11_一审汇总1.27" xfId="1622"/>
    <cellStyle name="差_出口退税核对_2012年年底教育项目调整支出汇总表（程科长）" xfId="1623"/>
    <cellStyle name="百_NJ18-19_市直提前告知" xfId="1624"/>
    <cellStyle name="常规 2 2 2 2 2 2 2" xfId="1625"/>
    <cellStyle name="百_NJ17-16" xfId="1626"/>
    <cellStyle name="百_NJ17-21" xfId="1627"/>
    <cellStyle name="百_NJ18-05_2013年" xfId="1628"/>
    <cellStyle name="百_NJ18-10_2013年" xfId="1629"/>
    <cellStyle name="百_NJ17-16_2011结算单定稿" xfId="1630"/>
    <cellStyle name="百_NJ17-21_2011结算单定稿" xfId="1631"/>
    <cellStyle name="百_NJ17-16_报市长" xfId="1632"/>
    <cellStyle name="百_NJ17-21_报市长" xfId="1633"/>
    <cellStyle name="百_NJ17-16_基金平衡表2.3" xfId="1634"/>
    <cellStyle name="百_NJ17-21_基金平衡表2.3" xfId="1635"/>
    <cellStyle name="百_NJ17-34_报市长" xfId="1636"/>
    <cellStyle name="好_安徽 缺口县区测算(地方填报)1_2012年年底教育项目调整支出汇总表（程科长）" xfId="1637"/>
    <cellStyle name="好_行政公检法测算" xfId="1638"/>
    <cellStyle name="百_NJ17-16_基金平衡表5.8" xfId="1639"/>
    <cellStyle name="百_NJ17-21_基金平衡表5.8" xfId="1640"/>
    <cellStyle name="百_NJ17-16_人大汇报5.8" xfId="1641"/>
    <cellStyle name="百_NJ17-21_人大汇报5.8" xfId="1642"/>
    <cellStyle name="百_NJ18-03_汇报姜局2.16" xfId="1643"/>
    <cellStyle name="百_NJ17-16_市直提前告知" xfId="1644"/>
    <cellStyle name="百_NJ17-21_市直提前告知" xfId="1645"/>
    <cellStyle name="百_NJ17-16_市直提前告知_2013年教科文科预算表" xfId="1646"/>
    <cellStyle name="百_NJ17-21_市直提前告知_2013年教科文科预算表" xfId="1647"/>
    <cellStyle name="百_NJ18-03_一审汇总" xfId="1648"/>
    <cellStyle name="好_省电力2008年 工作表" xfId="1649"/>
    <cellStyle name="百_NJ17-35_一审汇总1.27" xfId="1650"/>
    <cellStyle name="百_NJ17-16_增消两税2012" xfId="1651"/>
    <cellStyle name="百_NJ17-21_增消两税2012" xfId="1652"/>
    <cellStyle name="百_NJ17-28_基金平衡表2.3" xfId="1653"/>
    <cellStyle name="百_NJ17-33_基金平衡表2.3" xfId="1654"/>
    <cellStyle name="百_NJ17-18_2011结算单定稿" xfId="1655"/>
    <cellStyle name="百_NJ17-23_2011结算单定稿" xfId="1656"/>
    <cellStyle name="百_NJ17-47_人大汇报5.8_2013年教科文科预算表" xfId="1657"/>
    <cellStyle name="百_NJ17-18_2013年" xfId="1658"/>
    <cellStyle name="百_NJ17-23_2013年" xfId="1659"/>
    <cellStyle name="百_NJ17-18_报市长" xfId="1660"/>
    <cellStyle name="百_NJ17-23_报市长" xfId="1661"/>
    <cellStyle name="常规 11 2 4" xfId="1662"/>
    <cellStyle name="百_NJ17-18_汇报姜局2.16" xfId="1663"/>
    <cellStyle name="百_NJ17-23_汇报姜局2.16" xfId="1664"/>
    <cellStyle name="百_市直提前告知_2013年教科文科预算表" xfId="1665"/>
    <cellStyle name="百_NJ17-18_基金平衡表5.8" xfId="1666"/>
    <cellStyle name="百_NJ17-23_基金平衡表5.8" xfId="1667"/>
    <cellStyle name="百_NJ17-18_市直提前告知" xfId="1668"/>
    <cellStyle name="百_NJ17-23_市直提前告知" xfId="1669"/>
    <cellStyle name="百_NJ18-06_2011结算单定稿" xfId="1670"/>
    <cellStyle name="百_NJ18-11_2011结算单定稿" xfId="1671"/>
    <cellStyle name="百_NJ17-18_一审汇总1.27" xfId="1672"/>
    <cellStyle name="百_NJ17-23_一审汇总1.27" xfId="1673"/>
    <cellStyle name="百_NJ17-18_增消两税2012" xfId="1674"/>
    <cellStyle name="百_NJ17-23_增消两税2012" xfId="1675"/>
    <cellStyle name="差_卫生(按照总人口测算）—20080416_不含人员经费系数" xfId="1676"/>
    <cellStyle name="百_NJ17-35_基金平衡表2.3" xfId="1677"/>
    <cellStyle name="百_NJ17-19_2011结算单定稿" xfId="1678"/>
    <cellStyle name="百_NJ17-19_人大汇报5.8" xfId="1679"/>
    <cellStyle name="差_县市旗测算-新科目（20080626）_县市旗测算-新科目（含人口规模效应）" xfId="1680"/>
    <cellStyle name="百_NJ17-19_人大汇报5.8_2013年教科文科预算表" xfId="1681"/>
    <cellStyle name="百_NJ17-19_一审汇总" xfId="1682"/>
    <cellStyle name="百_NJ17-19_增消两税2012" xfId="1683"/>
    <cellStyle name="百_NJ17-36_基金平衡表2.3" xfId="1684"/>
    <cellStyle name="百_NJ17-47_市直提前告知_2013年教科文科预算表" xfId="1685"/>
    <cellStyle name="百_NJ17-22_2013年" xfId="1686"/>
    <cellStyle name="百_NJ17-22_基金平衡表2.3" xfId="1687"/>
    <cellStyle name="百_NJ17-22_人大汇报5.8" xfId="1688"/>
    <cellStyle name="标题 4 2" xfId="1689"/>
    <cellStyle name="货币[0] 3 2" xfId="1690"/>
    <cellStyle name="千位分隔 3" xfId="1691"/>
    <cellStyle name="百_NJ17-22_市直提前告知_2013年教科文科预算表" xfId="1692"/>
    <cellStyle name="好_成本差异系数（含人口规模）" xfId="1693"/>
    <cellStyle name="百_NJ17-22_一审汇总1.27" xfId="1694"/>
    <cellStyle name="常规 11 2 2 2" xfId="1695"/>
    <cellStyle name="百_NJ17-26_2011结算单定稿" xfId="1696"/>
    <cellStyle name="百_NJ17-26_报市长" xfId="1697"/>
    <cellStyle name="百_NJ17-26_基金平衡表2.3" xfId="1698"/>
    <cellStyle name="百_NJ17-26_基金平衡表5.8" xfId="1699"/>
    <cellStyle name="百_NJ17-26_一审汇总" xfId="1700"/>
    <cellStyle name="差_财力测算2011" xfId="1701"/>
    <cellStyle name="百_NJ17-26_增消两税2012" xfId="1702"/>
    <cellStyle name="百_NJ17-27_2011结算单定稿" xfId="1703"/>
    <cellStyle name="百_NJ17-27_2013年" xfId="1704"/>
    <cellStyle name="百_NJ17-27_基金平衡表2.3" xfId="1705"/>
    <cellStyle name="百_NJ17-27_基金平衡表5.8" xfId="1706"/>
    <cellStyle name="百_NJ17-27_人大汇报5.8_2013年教科文科预算表" xfId="1707"/>
    <cellStyle name="百_NJ17-27_市直提前告知" xfId="1708"/>
    <cellStyle name="百_NJ17-36_2013年" xfId="1709"/>
    <cellStyle name="好_测算结果汇总_2012年年底教育项目调整支出汇总表（程科长）" xfId="1710"/>
    <cellStyle name="百_NJ17-27_市直提前告知_2013年教科文科预算表" xfId="1711"/>
    <cellStyle name="百_NJ17-27_一审汇总" xfId="1712"/>
    <cellStyle name="百_NJ17-27_一审汇总1.27" xfId="1713"/>
    <cellStyle name="差_文体广播事业(按照总人口测算）—20080416_民生政策最低支出需求" xfId="1714"/>
    <cellStyle name="百_NJ17-27_增消两税2012" xfId="1715"/>
    <cellStyle name="百_NJ17-39_基金平衡表2.3" xfId="1716"/>
    <cellStyle name="百_NJ17-28_2011结算单定稿" xfId="1717"/>
    <cellStyle name="百_NJ17-33_2011结算单定稿" xfId="1718"/>
    <cellStyle name="百_NJ17-37_人大汇报5.8" xfId="1719"/>
    <cellStyle name="百_NJ17-42_人大汇报5.8" xfId="1720"/>
    <cellStyle name="百_NJ17-28_2013年" xfId="1721"/>
    <cellStyle name="百_NJ17-33_2013年" xfId="1722"/>
    <cellStyle name="百_NJ18-21_市直提前告知_2013年教科文科预算表" xfId="1723"/>
    <cellStyle name="差_缺口县区测算" xfId="1724"/>
    <cellStyle name="百_NJ17-28_报市长" xfId="1725"/>
    <cellStyle name="百_NJ17-33_报市长" xfId="1726"/>
    <cellStyle name="百_NJ17-28_基金平衡表5.8" xfId="1727"/>
    <cellStyle name="百_NJ17-33_基金平衡表5.8" xfId="1728"/>
    <cellStyle name="百_NJ17-28_人大汇报5.8_2013年教科文科预算表" xfId="1729"/>
    <cellStyle name="百_NJ17-33_人大汇报5.8_2013年教科文科预算表" xfId="1730"/>
    <cellStyle name="百_NJ17-28_市直提前告知" xfId="1731"/>
    <cellStyle name="百_NJ17-33_市直提前告知" xfId="1732"/>
    <cellStyle name="差_农林水和城市维护标准支出20080505－县区合计" xfId="1733"/>
    <cellStyle name="百_NJ17-28_市直提前告知_2013年教科文科预算表" xfId="1734"/>
    <cellStyle name="百_NJ17-33_市直提前告知_2013年教科文科预算表" xfId="1735"/>
    <cellStyle name="百_NJ18-05_人大汇报5.8" xfId="1736"/>
    <cellStyle name="百_NJ18-10_人大汇报5.8" xfId="1737"/>
    <cellStyle name="百_NJ17-28_一审汇总" xfId="1738"/>
    <cellStyle name="百_NJ17-33_一审汇总" xfId="1739"/>
    <cellStyle name="百_NJ17-28_一审汇总1.27" xfId="1740"/>
    <cellStyle name="百_NJ17-33_一审汇总1.27" xfId="1741"/>
    <cellStyle name="百_NJ17-28_增消两税2012" xfId="1742"/>
    <cellStyle name="百_NJ17-33_增消两税2012" xfId="1743"/>
    <cellStyle name="百_NJ17-34_基金平衡表5.8" xfId="1744"/>
    <cellStyle name="百_NJ17-34_一审汇总" xfId="1745"/>
    <cellStyle name="标题 2 2" xfId="1746"/>
    <cellStyle name="好_人员工资和公用经费3_2012年年底教育项目调整支出汇总表（程科长）" xfId="1747"/>
    <cellStyle name="百_NJ17-34_增消两税2012" xfId="1748"/>
    <cellStyle name="百_NJ17-35_2013年" xfId="1749"/>
    <cellStyle name="百_NJ17-35_基金平衡表5.8" xfId="1750"/>
    <cellStyle name="百_NJ17-35_人大汇报5.8_2013年教科文科预算表" xfId="1751"/>
    <cellStyle name="百_NJ17-35_市直提前告知" xfId="1752"/>
    <cellStyle name="百_NJ17-35_市直提前告知_2013年教科文科预算表" xfId="1753"/>
    <cellStyle name="强调文字颜色 1 3" xfId="1754"/>
    <cellStyle name="百_NJ17-35_一审汇总" xfId="1755"/>
    <cellStyle name="百_NJ17-35_增消两税2012" xfId="1756"/>
    <cellStyle name="百_NJ17-47_基金平衡表2.3" xfId="1757"/>
    <cellStyle name="差_县市旗测算20080508_不含人员经费系数" xfId="1758"/>
    <cellStyle name="好_12滨州_2012年年底教育项目调整支出汇总表（程科长）" xfId="1759"/>
    <cellStyle name="百_NJ17-36" xfId="1760"/>
    <cellStyle name="百_NJ17-36_2011结算单定稿" xfId="1761"/>
    <cellStyle name="百分比 4 2" xfId="1762"/>
    <cellStyle name="百_NJ17-36_汇报姜局2.16" xfId="1763"/>
    <cellStyle name="百_NJ17-36_人大汇报5.8" xfId="1764"/>
    <cellStyle name="百_NJ18-05_汇报姜局2.16" xfId="1765"/>
    <cellStyle name="百_NJ18-10_汇报姜局2.16" xfId="1766"/>
    <cellStyle name="差_县市旗测算-新科目（20080627）_2012年年底教育项目调整支出汇总表（程科长）" xfId="1767"/>
    <cellStyle name="百_NJ17-36_市直提前告知_2013年教科文科预算表" xfId="1768"/>
    <cellStyle name="百_NJ17-36_一审汇总" xfId="1769"/>
    <cellStyle name="百_NJ17-36_一审汇总1.27" xfId="1770"/>
    <cellStyle name="百_NJ17-36_增消两税2012" xfId="1771"/>
    <cellStyle name="百_NJ17-37" xfId="1772"/>
    <cellStyle name="百_NJ17-42" xfId="1773"/>
    <cellStyle name="百_NJ17-37_2011结算单定稿" xfId="1774"/>
    <cellStyle name="百_NJ17-42_2011结算单定稿" xfId="1775"/>
    <cellStyle name="百_NJ17-37_汇报姜局2.16" xfId="1776"/>
    <cellStyle name="百_NJ17-42_汇报姜局2.16" xfId="1777"/>
    <cellStyle name="百_NJ17-37_市直提前告知" xfId="1778"/>
    <cellStyle name="百_NJ17-42_市直提前告知" xfId="1779"/>
    <cellStyle name="货_一审汇总" xfId="1780"/>
    <cellStyle name="百_NJ17-37_市直提前告知_2013年教科文科预算表" xfId="1781"/>
    <cellStyle name="百_NJ17-42_市直提前告知_2013年教科文科预算表" xfId="1782"/>
    <cellStyle name="百_NJ17-37_一审汇总" xfId="1783"/>
    <cellStyle name="百_NJ17-42_一审汇总" xfId="1784"/>
    <cellStyle name="百_NJ17-37_一审汇总1.27" xfId="1785"/>
    <cellStyle name="百_NJ17-42_一审汇总1.27" xfId="1786"/>
    <cellStyle name="百_NJ17-37_增消两税2012" xfId="1787"/>
    <cellStyle name="百_NJ17-42_增消两税2012" xfId="1788"/>
    <cellStyle name="百_NJ17-54_基金平衡表2.3" xfId="1789"/>
    <cellStyle name="百_NJ17-39_2011结算单定稿" xfId="1790"/>
    <cellStyle name="百_NJ17-39_报市长" xfId="1791"/>
    <cellStyle name="百_NJ17-39_汇报姜局2.16" xfId="1792"/>
    <cellStyle name="百_NJ17-39_基金平衡表5.8" xfId="1793"/>
    <cellStyle name="差_22湖南_2012年年底教育项目调整支出汇总表（程科长）" xfId="1794"/>
    <cellStyle name="好_530623_2006年县级财政报表附表_2012年年底教育项目调整支出汇总表（程科长）" xfId="1795"/>
    <cellStyle name="百_NJ17-39_市直提前告知_2013年教科文科预算表" xfId="1796"/>
    <cellStyle name="好_出口退税核对_2012年年底教育项目调整支出汇总表（程科长）" xfId="1797"/>
    <cellStyle name="百_NJ17-39_一审汇总" xfId="1798"/>
    <cellStyle name="百_NJ17-39_一审汇总1.27" xfId="1799"/>
    <cellStyle name="百_NJ17-39_增消两税2012" xfId="1800"/>
    <cellStyle name="百_NJ17-47" xfId="1801"/>
    <cellStyle name="百_NJ17-47_2011结算单定稿" xfId="1802"/>
    <cellStyle name="百_NJ17-47_2013年" xfId="1803"/>
    <cellStyle name="差_缺口县区测算（11.13）" xfId="1804"/>
    <cellStyle name="百_NJ17-47_汇报姜局2.16" xfId="1805"/>
    <cellStyle name="百_NJ17-47_基金平衡表5.8" xfId="1806"/>
    <cellStyle name="好_2009年省与市县结算（最终）" xfId="1807"/>
    <cellStyle name="千_NJ17-06_基金平衡表2.3" xfId="1808"/>
    <cellStyle name="百_NJ17-47_市直提前告知" xfId="1809"/>
    <cellStyle name="百_NJ17-47_一审汇总" xfId="1810"/>
    <cellStyle name="好_2012年市本级基建预算（草案）20120128" xfId="1811"/>
    <cellStyle name="百_NJ17-47_一审汇总1.27" xfId="1812"/>
    <cellStyle name="百_NJ17-54_2011结算单定稿" xfId="1813"/>
    <cellStyle name="百_NJ17-54_2013年" xfId="1814"/>
    <cellStyle name="百_NJ17-54_报市长" xfId="1815"/>
    <cellStyle name="标题 3 2" xfId="1816"/>
    <cellStyle name="差_农林水和城市维护标准支出20080505－县区合计_县市旗测算-新科目（含人口规模效应）" xfId="1817"/>
    <cellStyle name="百_NJ17-54_汇报姜局2.16" xfId="1818"/>
    <cellStyle name="百_NJ17-54_基金平衡表5.8" xfId="1819"/>
    <cellStyle name="差_汇总表4_2012年年底教育项目调整支出汇总表（程科长）" xfId="1820"/>
    <cellStyle name="百_NJ17-54_市直提前告知" xfId="1821"/>
    <cellStyle name="百_NJ17-54_市直提前告知_2013年教科文科预算表" xfId="1822"/>
    <cellStyle name="百_NJ17-54_一审汇总" xfId="1823"/>
    <cellStyle name="好_2007一般预算支出口径剔除表_2012年年底教育项目调整支出汇总表（程科长）" xfId="1824"/>
    <cellStyle name="百_NJ17-54_增消两税2012" xfId="1825"/>
    <cellStyle name="百_NJ17-60_2011结算单定稿" xfId="1826"/>
    <cellStyle name="差_2011年财力预测3.14" xfId="1827"/>
    <cellStyle name="百_NJ17-60_报市长" xfId="1828"/>
    <cellStyle name="百_NJ17-60_基金平衡表2.3" xfId="1829"/>
    <cellStyle name="百_NJ17-60_人大汇报5.8_2013年教科文科预算表" xfId="1830"/>
    <cellStyle name="百_NJ17-60_市直提前告知" xfId="1831"/>
    <cellStyle name="百_NJ17-60_一审汇总" xfId="1832"/>
    <cellStyle name="好_市辖区测算-新科目（20080626）_2012年年底教育项目调整支出汇总表（程科长）" xfId="1833"/>
    <cellStyle name="百_NJ17-60_增消两税2012" xfId="1834"/>
    <cellStyle name="百_NJ17-62" xfId="1835"/>
    <cellStyle name="百_NJ17-62_2011结算单定稿" xfId="1836"/>
    <cellStyle name="百_NJ17-62_报市长" xfId="1837"/>
    <cellStyle name="百_NJ17-62_一审汇总" xfId="1838"/>
    <cellStyle name="百_NJ17-62_一审汇总1.27" xfId="1839"/>
    <cellStyle name="百_NJ17-62_增消两税2012" xfId="1840"/>
    <cellStyle name="百_NJ18-01_2011结算单定稿" xfId="1841"/>
    <cellStyle name="百_NJ18-01_人大汇报5.8" xfId="1842"/>
    <cellStyle name="百_NJ18-01_人大汇报5.8_2013年教科文科预算表" xfId="1843"/>
    <cellStyle name="百_NJ18-01_市直提前告知" xfId="1844"/>
    <cellStyle name="好_自行调整差异系数顺序" xfId="1845"/>
    <cellStyle name="百_NJ18-01_市直提前告知_2013年教科文科预算表" xfId="1846"/>
    <cellStyle name="强调文字颜色 4 2" xfId="1847"/>
    <cellStyle name="百_NJ18-01_一审汇总1.27" xfId="1848"/>
    <cellStyle name="百_NJ18-02" xfId="1849"/>
    <cellStyle name="百_NJ18-02_2011结算单定稿" xfId="1850"/>
    <cellStyle name="百_NJ18-02_2013年" xfId="1851"/>
    <cellStyle name="百_NJ18-02_报市长" xfId="1852"/>
    <cellStyle name="百_NJ18-02_基金平衡表2.3" xfId="1853"/>
    <cellStyle name="千_2011结算单定稿" xfId="1854"/>
    <cellStyle name="百_NJ18-02_基金平衡表5.8" xfId="1855"/>
    <cellStyle name="百_NJ18-02_人大汇报5.8" xfId="1856"/>
    <cellStyle name="百_NJ18-02_市直提前告知_2013年教科文科预算表" xfId="1857"/>
    <cellStyle name="常规 4 2 2" xfId="1858"/>
    <cellStyle name="百_NJ18-02_一审汇总" xfId="1859"/>
    <cellStyle name="百_NJ18-02_一审汇总1.27" xfId="1860"/>
    <cellStyle name="好_省属监狱人员级别表(驻外)" xfId="1861"/>
    <cellStyle name="百_NJ18-02_增消两税2012" xfId="1862"/>
    <cellStyle name="百_NJ18-09_基金平衡表2.3" xfId="1863"/>
    <cellStyle name="百_NJ18-14_基金平衡表2.3" xfId="1864"/>
    <cellStyle name="差_2012年市本级基建预算（草案）20120128_2012年年底教育项目调整支出汇总表（程科长）" xfId="1865"/>
    <cellStyle name="百_NJ18-03" xfId="1866"/>
    <cellStyle name="百_NJ18-03_2013年" xfId="1867"/>
    <cellStyle name="百_NJ18-03_报市长" xfId="1868"/>
    <cellStyle name="好_行政(燃修费)_不含人员经费系数_2012年年底教育项目调整支出汇总表（程科长）" xfId="1869"/>
    <cellStyle name="百_NJ18-03_基金平衡表2.3" xfId="1870"/>
    <cellStyle name="百_NJ18-03_人大汇报5.8" xfId="1871"/>
    <cellStyle name="百_NJ18-03_人大汇报5.8_2013年教科文科预算表" xfId="1872"/>
    <cellStyle name="百_NJ18-04" xfId="1873"/>
    <cellStyle name="百_NJ18-04_报市长" xfId="1874"/>
    <cellStyle name="百_NJ18-04_基金平衡表2.3" xfId="1875"/>
    <cellStyle name="千_人大汇报5.8_2013年教科文科预算表" xfId="1876"/>
    <cellStyle name="百_NJ18-04_人大汇报5.8" xfId="1877"/>
    <cellStyle name="百_NJ18-04_一审汇总1.27" xfId="1878"/>
    <cellStyle name="差_其他部门(按照总人口测算）—20080416_县市旗测算-新科目（含人口规模效应）_2012年年底教育项目调整支出汇总表（程科长）" xfId="1879"/>
    <cellStyle name="百_NJ18-05" xfId="1880"/>
    <cellStyle name="百_NJ18-10" xfId="1881"/>
    <cellStyle name="百_NJ18-05_基金平衡表5.8" xfId="1882"/>
    <cellStyle name="百_NJ18-10_基金平衡表5.8" xfId="1883"/>
    <cellStyle name="百_NJ18-05_人大汇报5.8_2013年教科文科预算表" xfId="1884"/>
    <cellStyle name="百_NJ18-10_人大汇报5.8_2013年教科文科预算表" xfId="1885"/>
    <cellStyle name="百_NJ18-05_市直提前告知_2013年教科文科预算表" xfId="1886"/>
    <cellStyle name="百_NJ18-10_市直提前告知_2013年教科文科预算表" xfId="1887"/>
    <cellStyle name="百_NJ18-05_一审汇总" xfId="1888"/>
    <cellStyle name="百_NJ18-10_一审汇总" xfId="1889"/>
    <cellStyle name="百_NJ18-06_报市长" xfId="1890"/>
    <cellStyle name="百_NJ18-11_报市长" xfId="1891"/>
    <cellStyle name="百_NJ18-06_基金平衡表5.8" xfId="1892"/>
    <cellStyle name="百_NJ18-11_基金平衡表5.8" xfId="1893"/>
    <cellStyle name="百_NJ18-06_人大汇报5.8" xfId="1894"/>
    <cellStyle name="百_NJ18-11_人大汇报5.8" xfId="1895"/>
    <cellStyle name="百_NJ18-06_人大汇报5.8_2013年教科文科预算表" xfId="1896"/>
    <cellStyle name="百_NJ18-11_人大汇报5.8_2013年教科文科预算表" xfId="1897"/>
    <cellStyle name="差_第一部分：综合全_2012年年底教育项目调整支出汇总表（程科长）" xfId="1898"/>
    <cellStyle name="百_NJ18-06_市直提前告知" xfId="1899"/>
    <cellStyle name="百_NJ18-11_市直提前告知" xfId="1900"/>
    <cellStyle name="百_NJ18-06_市直提前告知_2013年教科文科预算表" xfId="1901"/>
    <cellStyle name="百_NJ18-11_市直提前告知_2013年教科文科预算表" xfId="1902"/>
    <cellStyle name="百_NJ18-06_一审汇总1.27" xfId="1903"/>
    <cellStyle name="百_NJ18-11_一审汇总1.27" xfId="1904"/>
    <cellStyle name="百_NJ18-07_2013年" xfId="1905"/>
    <cellStyle name="百_NJ18-12_2013年" xfId="1906"/>
    <cellStyle name="差_2009年省与市县结算（最终）" xfId="1907"/>
    <cellStyle name="差_纺织_2012年年底教育项目调整支出汇总表（程科长）" xfId="1908"/>
    <cellStyle name="百_NJ18-07_汇报姜局2.16" xfId="1909"/>
    <cellStyle name="百_NJ18-12_汇报姜局2.16" xfId="1910"/>
    <cellStyle name="百_NJ18-07_基金平衡表2.3" xfId="1911"/>
    <cellStyle name="百_NJ18-12_基金平衡表2.3" xfId="1912"/>
    <cellStyle name="百_NJ18-07_基金平衡表5.8" xfId="1913"/>
    <cellStyle name="百_NJ18-12_基金平衡表5.8" xfId="1914"/>
    <cellStyle name="百_NJ18-07_人大汇报5.8" xfId="1915"/>
    <cellStyle name="百_NJ18-12_人大汇报5.8" xfId="1916"/>
    <cellStyle name="百_NJ18-07_人大汇报5.8_2013年教科文科预算表" xfId="1917"/>
    <cellStyle name="百_NJ18-12_人大汇报5.8_2013年教科文科预算表" xfId="1918"/>
    <cellStyle name="百_NJ18-07_市直提前告知" xfId="1919"/>
    <cellStyle name="百_NJ18-12_市直提前告知" xfId="1920"/>
    <cellStyle name="百_NJ18-07_市直提前告知_2013年教科文科预算表" xfId="1921"/>
    <cellStyle name="百_NJ18-12_市直提前告知_2013年教科文科预算表" xfId="1922"/>
    <cellStyle name="百_NJ18-38_人大汇报5.8" xfId="1923"/>
    <cellStyle name="百_NJ18-43_人大汇报5.8" xfId="1924"/>
    <cellStyle name="千_NJ09-05_增消两税2012" xfId="1925"/>
    <cellStyle name="千_NJ17-26_汇报姜局2.16" xfId="1926"/>
    <cellStyle name="百_NJ18-07_一审汇总" xfId="1927"/>
    <cellStyle name="百_NJ18-12_一审汇总" xfId="1928"/>
    <cellStyle name="百_NJ18-07_一审汇总1.27" xfId="1929"/>
    <cellStyle name="百_NJ18-12_一审汇总1.27" xfId="1930"/>
    <cellStyle name="好_2010结算单定稿_2012年年底教育项目调整支出汇总表（程科长）" xfId="1931"/>
    <cellStyle name="百_NJ18-08_2011结算单定稿" xfId="1932"/>
    <cellStyle name="百_NJ18-13_2011结算单定稿" xfId="1933"/>
    <cellStyle name="百_NJ18-08_2013年" xfId="1934"/>
    <cellStyle name="百_NJ18-13_2013年" xfId="1935"/>
    <cellStyle name="百_NJ18-08_报市长" xfId="1936"/>
    <cellStyle name="百_NJ18-13_报市长" xfId="1937"/>
    <cellStyle name="差_2008年市与各县(区)年终决算结算单(草案)" xfId="1938"/>
    <cellStyle name="百_NJ18-08_人大汇报5.8" xfId="1939"/>
    <cellStyle name="百_NJ18-13_人大汇报5.8" xfId="1940"/>
    <cellStyle name="百_NJ18-08_人大汇报5.8_2013年教科文科预算表" xfId="1941"/>
    <cellStyle name="百_NJ18-13_人大汇报5.8_2013年教科文科预算表" xfId="1942"/>
    <cellStyle name="差_410927000_台前县_2012年年底教育项目调整支出汇总表（程科长）" xfId="1943"/>
    <cellStyle name="百_NJ18-08_一审汇总" xfId="1944"/>
    <cellStyle name="百_NJ18-13_一审汇总" xfId="1945"/>
    <cellStyle name="差_2006年34青海" xfId="1946"/>
    <cellStyle name="差_2012年市本级基建预算（草案）_2012年年底教育项目调整支出汇总表（程科长）" xfId="1947"/>
    <cellStyle name="百_NJ18-08_一审汇总1.27" xfId="1948"/>
    <cellStyle name="百_NJ18-13_一审汇总1.27" xfId="1949"/>
    <cellStyle name="百_NJ18-08_增消两税2012" xfId="1950"/>
    <cellStyle name="百_NJ18-13_增消两税2012" xfId="1951"/>
    <cellStyle name="百_NJ18-09" xfId="1952"/>
    <cellStyle name="百_NJ18-14" xfId="1953"/>
    <cellStyle name="百_NJ18-09_2011结算单定稿" xfId="1954"/>
    <cellStyle name="百_NJ18-14_2011结算单定稿" xfId="1955"/>
    <cellStyle name="百_NJ18-09_报市长" xfId="1956"/>
    <cellStyle name="百_NJ18-14_报市长" xfId="1957"/>
    <cellStyle name="百_NJ18-09_汇报姜局2.16" xfId="1958"/>
    <cellStyle name="百_NJ18-14_汇报姜局2.16" xfId="1959"/>
    <cellStyle name="百_NJ18-09_人大汇报5.8_2013年教科文科预算表" xfId="1960"/>
    <cellStyle name="百_NJ18-14_人大汇报5.8_2013年教科文科预算表" xfId="1961"/>
    <cellStyle name="百_NJ18-09_市直提前告知" xfId="1962"/>
    <cellStyle name="百_NJ18-14_市直提前告知" xfId="1963"/>
    <cellStyle name="百_NJ18-09_市直提前告知_2013年教科文科预算表" xfId="1964"/>
    <cellStyle name="百_NJ18-14_市直提前告知_2013年教科文科预算表" xfId="1965"/>
    <cellStyle name="好_县市旗测算-新科目（20080626）" xfId="1966"/>
    <cellStyle name="百_NJ18-09_一审汇总" xfId="1967"/>
    <cellStyle name="百_NJ18-14_一审汇总" xfId="1968"/>
    <cellStyle name="百_NJ18-09_增消两税2012" xfId="1969"/>
    <cellStyle name="百_NJ18-14_增消两税2012" xfId="1970"/>
    <cellStyle name="货币 2 2" xfId="1971"/>
    <cellStyle name="百_NJ18-17_2013年" xfId="1972"/>
    <cellStyle name="差_津补贴保障测算（2010.3.19）_2012年年底教育项目调整支出汇总表（程科长）" xfId="1973"/>
    <cellStyle name="好_2009年市与各县(市、区)年终决算结算单(草案)定稿" xfId="1974"/>
    <cellStyle name="百_NJ18-17_报市长" xfId="1975"/>
    <cellStyle name="百_NJ18-17_人大汇报5.8" xfId="1976"/>
    <cellStyle name="千_NJ18-15" xfId="1977"/>
    <cellStyle name="百_NJ18-17_市直提前告知" xfId="1978"/>
    <cellStyle name="百_NJ18-17_市直提前告知_2013年教科文科预算表" xfId="1979"/>
    <cellStyle name="百_NJ18-17_一审汇总" xfId="1980"/>
    <cellStyle name="百_NJ18-18" xfId="1981"/>
    <cellStyle name="百_NJ18-23" xfId="1982"/>
    <cellStyle name="百_NJ18-18_2011结算单定稿" xfId="1983"/>
    <cellStyle name="百_NJ18-23_2011结算单定稿" xfId="1984"/>
    <cellStyle name="百_NJ18-18_报市长" xfId="1985"/>
    <cellStyle name="百_NJ18-23_报市长" xfId="1986"/>
    <cellStyle name="千_汇报姜局2.16" xfId="1987"/>
    <cellStyle name="百_NJ18-18_汇报姜局2.16" xfId="1988"/>
    <cellStyle name="百_NJ18-23_汇报姜局2.16" xfId="1989"/>
    <cellStyle name="百_NJ18-18_基金平衡表5.8" xfId="1990"/>
    <cellStyle name="百_NJ18-23_基金平衡表5.8" xfId="1991"/>
    <cellStyle name="好_城建部门_2012年年底教育项目调整支出汇总表（程科长）" xfId="1992"/>
    <cellStyle name="百_NJ18-18_人大汇报5.8" xfId="1993"/>
    <cellStyle name="百_NJ18-23_人大汇报5.8" xfId="1994"/>
    <cellStyle name="烹拳_ +Foil &amp; -FOIL &amp; PAPER" xfId="1995"/>
    <cellStyle name="千_NJ17-24_汇报姜局2.16" xfId="1996"/>
    <cellStyle name="百_NJ18-18_市直提前告知_2013年教科文科预算表" xfId="1997"/>
    <cellStyle name="百_NJ18-23_市直提前告知_2013年教科文科预算表" xfId="1998"/>
    <cellStyle name="差_批复汇总表（调整后）" xfId="1999"/>
    <cellStyle name="百_NJ18-18_一审汇总" xfId="2000"/>
    <cellStyle name="百_NJ18-23_一审汇总" xfId="2001"/>
    <cellStyle name="百_NJ18-18_一审汇总1.27" xfId="2002"/>
    <cellStyle name="百_NJ18-23_一审汇总1.27" xfId="2003"/>
    <cellStyle name="差_县市旗测算-新科目（20080627）_不含人员经费系数_2012年年底教育项目调整支出汇总表（程科长）" xfId="2004"/>
    <cellStyle name="百_NJ18-19" xfId="2005"/>
    <cellStyle name="百_NJ18-19_报市长" xfId="2006"/>
    <cellStyle name="差_22湖南" xfId="2007"/>
    <cellStyle name="好_530623_2006年县级财政报表附表" xfId="2008"/>
    <cellStyle name="百_NJ18-19_汇报姜局2.16" xfId="2009"/>
    <cellStyle name="好_汇总表_2012年年底教育项目调整支出汇总表（程科长）" xfId="2010"/>
    <cellStyle name="百_NJ18-19_基金平衡表5.8" xfId="2011"/>
    <cellStyle name="百_NJ18-19_人大汇报5.8_2013年教科文科预算表" xfId="2012"/>
    <cellStyle name="百_NJ18-19_市直提前告知_2013年教科文科预算表" xfId="2013"/>
    <cellStyle name="百_NJ18-19_一审汇总" xfId="2014"/>
    <cellStyle name="百_NJ18-19_一审汇总1.27" xfId="2015"/>
    <cellStyle name="百_NJ18-21" xfId="2016"/>
    <cellStyle name="百_NJ18-21_报市长" xfId="2017"/>
    <cellStyle name="百_NJ18-21_汇报姜局2.16" xfId="2018"/>
    <cellStyle name="百_NJ18-21_市直提前告知" xfId="2019"/>
    <cellStyle name="百_NJ18-21_一审汇总" xfId="2020"/>
    <cellStyle name="百_NJ18-21_一审汇总1.27" xfId="2021"/>
    <cellStyle name="百_NJ18-21_增消两税2012" xfId="2022"/>
    <cellStyle name="好_2010结算单0530" xfId="2023"/>
    <cellStyle name="好_县区合并测算20080421" xfId="2024"/>
    <cellStyle name="百_NJ18-27" xfId="2025"/>
    <cellStyle name="百_NJ18-32" xfId="2026"/>
    <cellStyle name="百_NJ18-27_2011结算单定稿" xfId="2027"/>
    <cellStyle name="百_NJ18-32_2011结算单定稿" xfId="2028"/>
    <cellStyle name="百_NJ18-27_报市长" xfId="2029"/>
    <cellStyle name="百_NJ18-32_报市长" xfId="2030"/>
    <cellStyle name="好_20 2007年河南结算单_2012年年底教育项目调整支出汇总表（程科长）" xfId="2031"/>
    <cellStyle name="百_NJ18-27_基金平衡表2.3" xfId="2032"/>
    <cellStyle name="百_NJ18-32_基金平衡表2.3" xfId="2033"/>
    <cellStyle name="百_NJ18-27_基金平衡表5.8" xfId="2034"/>
    <cellStyle name="百_NJ18-32_基金平衡表5.8" xfId="2035"/>
    <cellStyle name="强调文字颜色 5 3" xfId="2036"/>
    <cellStyle name="百_NJ18-27_人大汇报5.8_2013年教科文科预算表" xfId="2037"/>
    <cellStyle name="百_NJ18-32_人大汇报5.8_2013年教科文科预算表" xfId="2038"/>
    <cellStyle name="常规 2 5 2" xfId="2039"/>
    <cellStyle name="百_NJ18-27_市直提前告知_2013年教科文科预算表" xfId="2040"/>
    <cellStyle name="百_NJ18-32_市直提前告知_2013年教科文科预算表" xfId="2041"/>
    <cellStyle name="百_NJ18-27_一审汇总" xfId="2042"/>
    <cellStyle name="百_NJ18-32_一审汇总" xfId="2043"/>
    <cellStyle name="好_行政公检法测算_县市旗测算-新科目（含人口规模效应）_2012年年底教育项目调整支出汇总表（程科长）" xfId="2044"/>
    <cellStyle name="百_NJ18-27_一审汇总1.27" xfId="2045"/>
    <cellStyle name="百_NJ18-32_一审汇总1.27" xfId="2046"/>
    <cellStyle name="百_NJ18-33" xfId="2047"/>
    <cellStyle name="百_NJ18-33_2011结算单定稿" xfId="2048"/>
    <cellStyle name="百_NJ18-33_报市长" xfId="2049"/>
    <cellStyle name="百_NJ18-33_汇报姜局2.16" xfId="2050"/>
    <cellStyle name="好_M01-2(州市补助收入)" xfId="2051"/>
    <cellStyle name="百_NJ18-33_基金平衡表2.3" xfId="2052"/>
    <cellStyle name="百_NJ18-33_人大汇报5.8" xfId="2053"/>
    <cellStyle name="百_NJ18-33_人大汇报5.8_2013年教科文科预算表" xfId="2054"/>
    <cellStyle name="百_NJ18-33_市直提前告知" xfId="2055"/>
    <cellStyle name="百_NJ18-33_市直提前告知_2013年教科文科预算表" xfId="2056"/>
    <cellStyle name="好_一般预算支出口径剔除表_2012年年底教育项目调整支出汇总表（程科长）" xfId="2057"/>
    <cellStyle name="百_NJ18-33_一审汇总" xfId="2058"/>
    <cellStyle name="百_NJ18-33_增消两税2012" xfId="2059"/>
    <cellStyle name="未定义" xfId="2060"/>
    <cellStyle name="百_NJ18-34_2013年" xfId="2061"/>
    <cellStyle name="好_成本差异系数" xfId="2062"/>
    <cellStyle name="百_NJ18-34_报市长" xfId="2063"/>
    <cellStyle name="百_NJ18-34_汇报姜局2.16" xfId="2064"/>
    <cellStyle name="百_NJ18-34_一审汇总" xfId="2065"/>
    <cellStyle name="差_0502通海县" xfId="2066"/>
    <cellStyle name="百_NJ18-34_一审汇总1.27" xfId="2067"/>
    <cellStyle name="百_NJ18-34_增消两税2012" xfId="2068"/>
    <cellStyle name="百_NJ18-38" xfId="2069"/>
    <cellStyle name="百_NJ18-43" xfId="2070"/>
    <cellStyle name="百_NJ18-38_2011结算单定稿" xfId="2071"/>
    <cellStyle name="百_NJ18-43_2011结算单定稿" xfId="2072"/>
    <cellStyle name="百_NJ18-38_2013年" xfId="2073"/>
    <cellStyle name="百_NJ18-43_2013年" xfId="2074"/>
    <cellStyle name="差_汇总表" xfId="2075"/>
    <cellStyle name="百_NJ18-38_报市长" xfId="2076"/>
    <cellStyle name="百_NJ18-43_报市长" xfId="2077"/>
    <cellStyle name="好_津补贴保障测算（2010.3.19）_2012年年底教育项目调整支出汇总表（程科长）" xfId="2078"/>
    <cellStyle name="百_NJ18-38_汇报姜局2.16" xfId="2079"/>
    <cellStyle name="百_NJ18-43_汇报姜局2.16" xfId="2080"/>
    <cellStyle name="检查单元格 3" xfId="2081"/>
    <cellStyle name="百_NJ18-38_基金平衡表2.3" xfId="2082"/>
    <cellStyle name="百_NJ18-43_基金平衡表2.3" xfId="2083"/>
    <cellStyle name="差_2008计算资料（8月11日终稿）" xfId="2084"/>
    <cellStyle name="百_NJ18-38_基金平衡表5.8" xfId="2085"/>
    <cellStyle name="百_NJ18-43_基金平衡表5.8" xfId="2086"/>
    <cellStyle name="百_NJ18-38_人大汇报5.8_2013年教科文科预算表" xfId="2087"/>
    <cellStyle name="百_NJ18-43_人大汇报5.8_2013年教科文科预算表" xfId="2088"/>
    <cellStyle name="百_NJ18-38_市直提前告知" xfId="2089"/>
    <cellStyle name="百_NJ18-43_市直提前告知" xfId="2090"/>
    <cellStyle name="百_NJ18-38_一审汇总" xfId="2091"/>
    <cellStyle name="百_NJ18-43_一审汇总" xfId="2092"/>
    <cellStyle name="百_NJ18-38_一审汇总1.27" xfId="2093"/>
    <cellStyle name="百_NJ18-43_一审汇总1.27" xfId="2094"/>
    <cellStyle name="好_文体广播事业(按照总人口测算）—20080416_不含人员经费系数_2012年年底教育项目调整支出汇总表（程科长）" xfId="2095"/>
    <cellStyle name="百_NJ18-38_增消两税2012" xfId="2096"/>
    <cellStyle name="百_NJ18-43_增消两税2012" xfId="2097"/>
    <cellStyle name="百_NJ18-39" xfId="2098"/>
    <cellStyle name="百_NJ18-39_2013年" xfId="2099"/>
    <cellStyle name="百_NJ18-39_报市长" xfId="2100"/>
    <cellStyle name="好_1110洱源县_2012年年底教育项目调整支出汇总表（程科长）" xfId="2101"/>
    <cellStyle name="百_NJ18-39_汇报姜局2.16" xfId="2102"/>
    <cellStyle name="差_文体广播事业(按照总人口测算）—20080416_2012年年底教育项目调整支出汇总表（程科长）" xfId="2103"/>
    <cellStyle name="百_NJ18-39_基金平衡表5.8" xfId="2104"/>
    <cellStyle name="常规 4" xfId="2105"/>
    <cellStyle name="千_NJ17-06_人大汇报5.8" xfId="2106"/>
    <cellStyle name="百_NJ18-39_人大汇报5.8" xfId="2107"/>
    <cellStyle name="百_NJ18-39_人大汇报5.8_2013年教科文科预算表" xfId="2108"/>
    <cellStyle name="差_行政(燃修费)_不含人员经费系数_2012年年底教育项目调整支出汇总表（程科长）" xfId="2109"/>
    <cellStyle name="百_NJ18-39_一审汇总" xfId="2110"/>
    <cellStyle name="百_NJ18-39_一审汇总1.27" xfId="2111"/>
    <cellStyle name="差_检验表" xfId="2112"/>
    <cellStyle name="百_NJ18-39_增消两税2012" xfId="2113"/>
    <cellStyle name="百_报市长" xfId="2114"/>
    <cellStyle name="好_县市旗测算-新科目（20080627）_县市旗测算-新科目（含人口规模效应）" xfId="2115"/>
    <cellStyle name="百_封面" xfId="2116"/>
    <cellStyle name="百_封面_2013年" xfId="2117"/>
    <cellStyle name="百_封面_报市长" xfId="2118"/>
    <cellStyle name="百_封面_汇报姜局2.16" xfId="2119"/>
    <cellStyle name="货_市直提前告知_2013年教科文科预算表" xfId="2120"/>
    <cellStyle name="百_封面_基金平衡表2.3" xfId="2121"/>
    <cellStyle name="百_封面_基金平衡表5.8" xfId="2122"/>
    <cellStyle name="百_封面_人大汇报5.8" xfId="2123"/>
    <cellStyle name="百_封面_人大汇报5.8_2013年教科文科预算表" xfId="2124"/>
    <cellStyle name="常_报市长" xfId="2125"/>
    <cellStyle name="百_封面_市直提前告知_2013年教科文科预算表" xfId="2126"/>
    <cellStyle name="百_封面_一审汇总1.27" xfId="2127"/>
    <cellStyle name="百_封面_增消两税2012" xfId="2128"/>
    <cellStyle name="百_汇报姜局2.16" xfId="2129"/>
    <cellStyle name="百_基金平衡表2.3" xfId="2130"/>
    <cellStyle name="常规 18 2" xfId="2131"/>
    <cellStyle name="好_2009全省决算表（批复后）" xfId="2132"/>
    <cellStyle name="百_基金平衡表5.8" xfId="2133"/>
    <cellStyle name="百_人大汇报5.8" xfId="2134"/>
    <cellStyle name="百_人大汇报5.8_2013年教科文科预算表" xfId="2135"/>
    <cellStyle name="百_市直提前告知" xfId="2136"/>
    <cellStyle name="差_河南省农村义务教育教师绩效工资测算表8-12" xfId="2137"/>
    <cellStyle name="好_行政公检法测算_2012年年底教育项目调整支出汇总表（程科长）" xfId="2138"/>
    <cellStyle name="百_一审汇总" xfId="2139"/>
    <cellStyle name="百_一审汇总1.27" xfId="2140"/>
    <cellStyle name="百_增消两税2012" xfId="2141"/>
    <cellStyle name="千_NJ17-24_基金平衡表5.8" xfId="2142"/>
    <cellStyle name="百分比 2" xfId="2143"/>
    <cellStyle name="百分比 3" xfId="2144"/>
    <cellStyle name="百分比 3 2" xfId="2145"/>
    <cellStyle name="百分比 4" xfId="2146"/>
    <cellStyle name="百分比 5" xfId="2147"/>
    <cellStyle name="好_矿务局_2012年年底教育项目调整支出汇总表（程科长）" xfId="2148"/>
    <cellStyle name="标题 1 3" xfId="2149"/>
    <cellStyle name="标题 2 3 2" xfId="2150"/>
    <cellStyle name="差_其他部门(按照总人口测算）—20080416_民生政策最低支出需求" xfId="2151"/>
    <cellStyle name="标题 3 3" xfId="2152"/>
    <cellStyle name="标题 5" xfId="2153"/>
    <cellStyle name="好_第一部分：综合全" xfId="2154"/>
    <cellStyle name="标题 6" xfId="2155"/>
    <cellStyle name="表标题" xfId="2156"/>
    <cellStyle name="差 3" xfId="2157"/>
    <cellStyle name="差_2010.10.30_2012年年底教育项目调整支出汇总表（程科长）" xfId="2158"/>
    <cellStyle name="差_00省级(打印)" xfId="2159"/>
    <cellStyle name="好_县区合并测算20080423(按照各省比重）_民生政策最低支出需求_2012年年底教育项目调整支出汇总表（程科长）" xfId="2160"/>
    <cellStyle name="差_03昭通" xfId="2161"/>
    <cellStyle name="差_03昭通_2012年年底教育项目调整支出汇总表（程科长）" xfId="2162"/>
    <cellStyle name="好_县区合并测算20080423(按照各省比重）_民生政策最低支出需求" xfId="2163"/>
    <cellStyle name="差_04财力类" xfId="2164"/>
    <cellStyle name="差_0502通海县_2012年年底教育项目调整支出汇总表（程科长）" xfId="2165"/>
    <cellStyle name="差_0605石屏县" xfId="2166"/>
    <cellStyle name="差_0605石屏县_2012年年底教育项目调整支出汇总表（程科长）" xfId="2167"/>
    <cellStyle name="千_NJ17-24_报市长" xfId="2168"/>
    <cellStyle name="差_07临沂" xfId="2169"/>
    <cellStyle name="差_08年财力预测" xfId="2170"/>
    <cellStyle name="差_09黑龙江_2012年年底教育项目调整支出汇总表（程科长）" xfId="2171"/>
    <cellStyle name="差_1" xfId="2172"/>
    <cellStyle name="好_不含人员经费系数_2012年年底教育项目调整支出汇总表（程科长）" xfId="2173"/>
    <cellStyle name="货_NJ18-15_增消两税2012" xfId="2174"/>
    <cellStyle name="差_1_2012年年底教育项目调整支出汇总表（程科长）" xfId="2175"/>
    <cellStyle name="差_1110洱源县" xfId="2176"/>
    <cellStyle name="差_1110洱源县_2012年年底教育项目调整支出汇总表（程科长）" xfId="2177"/>
    <cellStyle name="差_11大理" xfId="2178"/>
    <cellStyle name="差_11大理_2012年年底教育项目调整支出汇总表（程科长）" xfId="2179"/>
    <cellStyle name="差_12滨州" xfId="2180"/>
    <cellStyle name="差_14安徽" xfId="2181"/>
    <cellStyle name="差_2" xfId="2182"/>
    <cellStyle name="差_2_2012年年底教育项目调整支出汇总表（程科长）" xfId="2183"/>
    <cellStyle name="差_20 2007年河南结算单" xfId="2184"/>
    <cellStyle name="差_2006年22湖南" xfId="2185"/>
    <cellStyle name="差_2006年22湖南_2012年年底教育项目调整支出汇总表（程科长）" xfId="2186"/>
    <cellStyle name="差_2006年27重庆" xfId="2187"/>
    <cellStyle name="好_河南省----2009-05-21（补充数据）" xfId="2188"/>
    <cellStyle name="差_2006年27重庆_2012年年底教育项目调整支出汇总表（程科长）" xfId="2189"/>
    <cellStyle name="好_河南省----2009-05-21（补充数据）_2012年年底教育项目调整支出汇总表（程科长）" xfId="2190"/>
    <cellStyle name="差_2006年28四川_2012年年底教育项目调整支出汇总表（程科长）" xfId="2191"/>
    <cellStyle name="差_2006年30云南" xfId="2192"/>
    <cellStyle name="解释性文本 3 2" xfId="2193"/>
    <cellStyle name="差_2006年34青海_2012年年底教育项目调整支出汇总表（程科长）" xfId="2194"/>
    <cellStyle name="差_2006年全省财力计算表（中央、决算）_2012年年底教育项目调整支出汇总表（程科长）" xfId="2195"/>
    <cellStyle name="差_2006年水利统计指标统计表" xfId="2196"/>
    <cellStyle name="好_2009全省决算表（批复后）_2012年年底教育项目调整支出汇总表（程科长）" xfId="2197"/>
    <cellStyle name="差_2006年水利统计指标统计表_2012年年底教育项目调整支出汇总表（程科长）" xfId="2198"/>
    <cellStyle name="好_1-12月份预测" xfId="2199"/>
    <cellStyle name="差_2007结算与财力(6.2)" xfId="2200"/>
    <cellStyle name="差_接转" xfId="2201"/>
    <cellStyle name="差_2007年结算已定项目对账单_2012年年底教育项目调整支出汇总表（程科长）" xfId="2202"/>
    <cellStyle name="常_增消两税2012" xfId="2203"/>
    <cellStyle name="好 3" xfId="2204"/>
    <cellStyle name="差_2007年市与各县(区)年终决算结算单(草案)080218" xfId="2205"/>
    <cellStyle name="差_2007年收支情况及2008年收支预计表(汇总表)_2012年年底教育项目调整支出汇总表（程科长）" xfId="2206"/>
    <cellStyle name="差_2007年一般预算支出剔除" xfId="2207"/>
    <cellStyle name="差_2007年一般预算支出剔除_2012年年底教育项目调整支出汇总表（程科长）" xfId="2208"/>
    <cellStyle name="好_青海 缺口县区测算(地方填报)" xfId="2209"/>
    <cellStyle name="差_2007年中央财政与河南省财政年终决算结算单" xfId="2210"/>
    <cellStyle name="差_2007年中央财政与河南省财政年终决算结算单_2012年年底教育项目调整支出汇总表（程科长）" xfId="2211"/>
    <cellStyle name="差_2008计算资料（8月5）" xfId="2212"/>
    <cellStyle name="差_2008计算资料（8月5）_2012年年底教育项目调整支出汇总表（程科长）" xfId="2213"/>
    <cellStyle name="差_2008结算与财力(最终)" xfId="2214"/>
    <cellStyle name="差_2008年财政收支预算草案(发地市)" xfId="2215"/>
    <cellStyle name="差_2008年全省汇总收支计算表" xfId="2216"/>
    <cellStyle name="差_2008年全省人员信息" xfId="2217"/>
    <cellStyle name="差_2008年市与各县(区)年终决算结算单定稿" xfId="2218"/>
    <cellStyle name="差_2008年预计支出与2007年对比" xfId="2219"/>
    <cellStyle name="差_2008年预计支出与2007年对比_2012年年底教育项目调整支出汇总表（程科长）" xfId="2220"/>
    <cellStyle name="差_2008年支出核定" xfId="2221"/>
    <cellStyle name="差_2008年支出核定_2012年年底教育项目调整支出汇总表（程科长）" xfId="2222"/>
    <cellStyle name="差_2008年支出调整" xfId="2223"/>
    <cellStyle name="好_文体广播部门_2012年年底教育项目调整支出汇总表（程科长）" xfId="2224"/>
    <cellStyle name="差_2008年支出调整_2012年年底教育项目调整支出汇总表（程科长）" xfId="2225"/>
    <cellStyle name="差_2009年结算（最终）" xfId="2226"/>
    <cellStyle name="差_2009年省对市县转移支付测算表(9.27)" xfId="2227"/>
    <cellStyle name="差_20101014国资收入安排项目" xfId="2228"/>
    <cellStyle name="差_2009年万元表" xfId="2229"/>
    <cellStyle name="差_2009全省决算表（批复后）" xfId="2230"/>
    <cellStyle name="差_2009全省决算表（批复后）_2012年年底教育项目调整支出汇总表（程科长）" xfId="2231"/>
    <cellStyle name="差_2010.10.30" xfId="2232"/>
    <cellStyle name="差_20100317基本建设预算" xfId="2233"/>
    <cellStyle name="差_20101118年底前重点项目资金缺口统计表" xfId="2234"/>
    <cellStyle name="差_2010结算单0530" xfId="2235"/>
    <cellStyle name="差_2010结算单定稿" xfId="2236"/>
    <cellStyle name="差_2010结算单定稿_2012年年底教育项目调整支出汇总表（程科长）" xfId="2237"/>
    <cellStyle name="差_2010年全省供养人员" xfId="2238"/>
    <cellStyle name="差_2010年全省供养人员_2012年年底教育项目调整支出汇总表（程科长）" xfId="2239"/>
    <cellStyle name="差_2010年省对市县结算（最终）" xfId="2240"/>
    <cellStyle name="千_NJ09-05_人大汇报5.8_2013年教科文科预算表" xfId="2241"/>
    <cellStyle name="差_2010年支出变动修改" xfId="2242"/>
    <cellStyle name="差_2010省对市县转移支付测算表(10-21）" xfId="2243"/>
    <cellStyle name="差_2010省对市县转移支付测算表(10-21）_2012年年底教育项目调整支出汇总表（程科长）" xfId="2244"/>
    <cellStyle name="差_2011.1-6转移支付" xfId="2245"/>
    <cellStyle name="差_2011结算单" xfId="2246"/>
    <cellStyle name="差_2011结算单定稿" xfId="2247"/>
    <cellStyle name="差_2011年省对市县结算(3.21)" xfId="2248"/>
    <cellStyle name="好_批复汇总表（调整后）_2012年年底教育项目调整支出汇总表（程科长）" xfId="2249"/>
    <cellStyle name="差_2011转移支付预计表" xfId="2250"/>
    <cellStyle name="差_2011转移支付预计表（定稿）" xfId="2251"/>
    <cellStyle name="差_2012结转明细表" xfId="2252"/>
    <cellStyle name="货币 3 2" xfId="2253"/>
    <cellStyle name="差_2012年市本级基建预算（草案）" xfId="2254"/>
    <cellStyle name="好_县市旗测算-新科目（20080626）_不含人员经费系数_2012年年底教育项目调整支出汇总表（程科长）" xfId="2255"/>
    <cellStyle name="差_2012年市本级基建预算（草案）20120128" xfId="2256"/>
    <cellStyle name="好_市辖区测算20080510_县市旗测算-新科目（含人口规模效应）_2012年年底教育项目调整支出汇总表（程科长）" xfId="2257"/>
    <cellStyle name="差_20河南" xfId="2258"/>
    <cellStyle name="差_20河南(财政部2010年县级基本财力测算数据)" xfId="2259"/>
    <cellStyle name="好_河南省农村义务教育教师绩效工资测算表8-12_2012年年底教育项目调整支出汇总表（程科长）" xfId="2260"/>
    <cellStyle name="差_20河南(财政部2010年县级基本财力测算数据)_2012年年底教育项目调整支出汇总表（程科长）" xfId="2261"/>
    <cellStyle name="差_20河南_2012年年底教育项目调整支出汇总表（程科长）" xfId="2262"/>
    <cellStyle name="差_27重庆" xfId="2263"/>
    <cellStyle name="差_27重庆_2012年年底教育项目调整支出汇总表（程科长）" xfId="2264"/>
    <cellStyle name="差_28四川" xfId="2265"/>
    <cellStyle name="差_商品交易所2006--2008年税收" xfId="2266"/>
    <cellStyle name="差_30云南" xfId="2267"/>
    <cellStyle name="差_30云南_1_2012年年底教育项目调整支出汇总表（程科长）" xfId="2268"/>
    <cellStyle name="差_33甘肃" xfId="2269"/>
    <cellStyle name="差_34青海" xfId="2270"/>
    <cellStyle name="好_县市旗测算20080508_不含人员经费系数" xfId="2271"/>
    <cellStyle name="差_34青海_1" xfId="2272"/>
    <cellStyle name="差_34青海_1_2012年年底教育项目调整支出汇总表（程科长）" xfId="2273"/>
    <cellStyle name="差_410927000_台前县" xfId="2274"/>
    <cellStyle name="差_530623_2006年县级财政报表附表" xfId="2275"/>
    <cellStyle name="差_530623_2006年县级财政报表附表_2012年年底教育项目调整支出汇总表（程科长）" xfId="2276"/>
    <cellStyle name="差_530629_2006年县级财政报表附表" xfId="2277"/>
    <cellStyle name="差_530629_2006年县级财政报表附表_2012年年底教育项目调整支出汇总表（程科长）" xfId="2278"/>
    <cellStyle name="差_5334_2006年迪庆县级财政报表附表" xfId="2279"/>
    <cellStyle name="差_5334_2006年迪庆县级财政报表附表_2012年年底教育项目调整支出汇总表（程科长）" xfId="2280"/>
    <cellStyle name="差_Book1_2012年年底教育项目调整支出汇总表（程科长）" xfId="2281"/>
    <cellStyle name="常规_2011年预算表格（安阳县）" xfId="2282"/>
    <cellStyle name="差_Book2_市直提前告知" xfId="2283"/>
    <cellStyle name="差_Book2_市直提前告知_2012年年底教育项目调整支出汇总表（程科长）" xfId="2284"/>
    <cellStyle name="差_M01-2(州市补助收入)" xfId="2285"/>
    <cellStyle name="千_NJ17-24_2011结算单定稿" xfId="2286"/>
    <cellStyle name="差_M01-2(州市补助收入)_2012年年底教育项目调整支出汇总表（程科长）" xfId="2287"/>
    <cellStyle name="差_县市旗测算-新科目（20080626）_民生政策最低支出需求" xfId="2288"/>
    <cellStyle name="差_Sheet1" xfId="2289"/>
    <cellStyle name="差_Sheet1_2012年年底教育项目调整支出汇总表（程科长）" xfId="2290"/>
    <cellStyle name="差_安徽 缺口县区测算(地方填报)1_2012年年底教育项目调整支出汇总表（程科长）" xfId="2291"/>
    <cellStyle name="差_安阳归并体制结算上解数12.14" xfId="2292"/>
    <cellStyle name="差_安阳市2010年财政决算报表" xfId="2293"/>
    <cellStyle name="差_安阳市市直机关调整津贴补贴水平资金审批表＿汇总表" xfId="2294"/>
    <cellStyle name="差_报市长" xfId="2295"/>
    <cellStyle name="差_表一" xfId="2296"/>
    <cellStyle name="差_表一_2012年年底教育项目调整支出汇总表（程科长）" xfId="2297"/>
    <cellStyle name="差_不含人员经费系数" xfId="2298"/>
    <cellStyle name="差_不含人员经费系数_2012年年底教育项目调整支出汇总表（程科长）" xfId="2299"/>
    <cellStyle name="差_财力测算09年" xfId="2300"/>
    <cellStyle name="差_财力测算2011_2012年年底教育项目调整支出汇总表（程科长）" xfId="2301"/>
    <cellStyle name="差_财力差异计算表(不含非农业区)" xfId="2302"/>
    <cellStyle name="差_教育(按照总人口测算）—20080416_2012年年底教育项目调整支出汇总表（程科长）" xfId="2303"/>
    <cellStyle name="差_财力差异计算表(不含非农业区)_2012年年底教育项目调整支出汇总表（程科长）" xfId="2304"/>
    <cellStyle name="差_财政供养人员" xfId="2305"/>
    <cellStyle name="差_财政供养人员_2012年年底教育项目调整支出汇总表（程科长）" xfId="2306"/>
    <cellStyle name="差_测算结果" xfId="2307"/>
    <cellStyle name="差_测算结果_2012年年底教育项目调整支出汇总表（程科长）" xfId="2308"/>
    <cellStyle name="差_测算结果汇总" xfId="2309"/>
    <cellStyle name="差_测算结果汇总_2012年年底教育项目调整支出汇总表（程科长）" xfId="2310"/>
    <cellStyle name="好_2008年全省人员信息" xfId="2311"/>
    <cellStyle name="差_测算总表_2012年年底教育项目调整支出汇总表（程科长）" xfId="2312"/>
    <cellStyle name="差_成本差异系数" xfId="2313"/>
    <cellStyle name="差_成本差异系数（含人口规模）_2012年年底教育项目调整支出汇总表（程科长）" xfId="2314"/>
    <cellStyle name="好_20101118年底前重点项目资金缺口统计表" xfId="2315"/>
    <cellStyle name="差_成本差异系数_2012年年底教育项目调整支出汇总表（程科长）" xfId="2316"/>
    <cellStyle name="差_城建部门_2012年年底教育项目调整支出汇总表（程科长）" xfId="2317"/>
    <cellStyle name="差_出口退税核对" xfId="2318"/>
    <cellStyle name="差_第一部分：综合全" xfId="2319"/>
    <cellStyle name="差_对口支援江油捐款" xfId="2320"/>
    <cellStyle name="差_纺织" xfId="2321"/>
    <cellStyle name="差_分析缺口率" xfId="2322"/>
    <cellStyle name="差_分析缺口率_2012年年底教育项目调整支出汇总表（程科长）" xfId="2323"/>
    <cellStyle name="差_分县成本差异系数_2012年年底教育项目调整支出汇总表（程科长）" xfId="2324"/>
    <cellStyle name="差_县市旗测算-新科目（20080627）_民生政策最低支出需求" xfId="2325"/>
    <cellStyle name="好_基金平衡表2.3" xfId="2326"/>
    <cellStyle name="差_分县成本差异系数_不含人员经费系数" xfId="2327"/>
    <cellStyle name="差_分县成本差异系数_不含人员经费系数_2012年年底教育项目调整支出汇总表（程科长）" xfId="2328"/>
    <cellStyle name="差_分县成本差异系数_民生政策最低支出需求" xfId="2329"/>
    <cellStyle name="差_分县成本差异系数_民生政策最低支出需求_2012年年底教育项目调整支出汇总表（程科长）" xfId="2330"/>
    <cellStyle name="差_附表_2012年年底教育项目调整支出汇总表（程科长）" xfId="2331"/>
    <cellStyle name="差_复件 复件 2010年预算表格－2010-03-26-（含表间 公式）_2012年年底教育项目调整支出汇总表（程科长）" xfId="2332"/>
    <cellStyle name="差_行政(燃修费)" xfId="2333"/>
    <cellStyle name="差_行政(燃修费)_2012年年底教育项目调整支出汇总表（程科长）" xfId="2334"/>
    <cellStyle name="差_行政(燃修费)_不含人员经费系数" xfId="2335"/>
    <cellStyle name="差_行政(燃修费)_民生政策最低支出需求_2012年年底教育项目调整支出汇总表（程科长）" xfId="2336"/>
    <cellStyle name="差_行政(燃修费)_县市旗测算-新科目（含人口规模效应）_2012年年底教育项目调整支出汇总表（程科长）" xfId="2337"/>
    <cellStyle name="差_行政（人员）" xfId="2338"/>
    <cellStyle name="差_行政（人员）_2012年年底教育项目调整支出汇总表（程科长）" xfId="2339"/>
    <cellStyle name="差_行政（人员）_不含人员经费系数" xfId="2340"/>
    <cellStyle name="差_行政（人员）_不含人员经费系数_2012年年底教育项目调整支出汇总表（程科长）" xfId="2341"/>
    <cellStyle name="差_行政（人员）_民生政策最低支出需求" xfId="2342"/>
    <cellStyle name="差_行政（人员）_民生政策最低支出需求_2012年年底教育项目调整支出汇总表（程科长）" xfId="2343"/>
    <cellStyle name="差_行政（人员）_县市旗测算-新科目（含人口规模效应）_2012年年底教育项目调整支出汇总表（程科长）" xfId="2344"/>
    <cellStyle name="差_行政公检法测算" xfId="2345"/>
    <cellStyle name="差_行政公检法测算_2012年年底教育项目调整支出汇总表（程科长）" xfId="2346"/>
    <cellStyle name="差_行政公检法测算_不含人员经费系数" xfId="2347"/>
    <cellStyle name="差_行政公检法测算_不含人员经费系数_2012年年底教育项目调整支出汇总表（程科长）" xfId="2348"/>
    <cellStyle name="差_行政公检法测算_民生政策最低支出需求" xfId="2349"/>
    <cellStyle name="输出 3" xfId="2350"/>
    <cellStyle name="差_行政公检法测算_民生政策最低支出需求_2012年年底教育项目调整支出汇总表（程科长）" xfId="2351"/>
    <cellStyle name="差_行政公检法测算_县市旗测算-新科目（含人口规模效应）_2012年年底教育项目调整支出汇总表（程科长）" xfId="2352"/>
    <cellStyle name="千_NJ18-15_人大汇报5.8_2013年教科文科预算表" xfId="2353"/>
    <cellStyle name="差_河南 缺口县区测算(地方填报)_2012年年底教育项目调整支出汇总表（程科长）" xfId="2354"/>
    <cellStyle name="差_河南 缺口县区测算(地方填报白)" xfId="2355"/>
    <cellStyle name="差_河南省----2009-05-21（补充数据）" xfId="2356"/>
    <cellStyle name="差_河南省----2009-05-21（补充数据）_2012年年底教育项目调整支出汇总表（程科长）" xfId="2357"/>
    <cellStyle name="差_河南省农村义务教育教师绩效工资测算表8-12_2012年年底教育项目调整支出汇总表（程科长）" xfId="2358"/>
    <cellStyle name="差_核定人数对比" xfId="2359"/>
    <cellStyle name="差_核定人数对比_2012年年底教育项目调整支出汇总表（程科长）" xfId="2360"/>
    <cellStyle name="差_核定人数下发表" xfId="2361"/>
    <cellStyle name="差_核定人数下发表_2012年年底教育项目调整支出汇总表（程科长）" xfId="2362"/>
    <cellStyle name="好_汇总" xfId="2363"/>
    <cellStyle name="差_汇报姜局2.16" xfId="2364"/>
    <cellStyle name="差_汇总" xfId="2365"/>
    <cellStyle name="差_汇总_2012年年底教育项目调整支出汇总表（程科长）" xfId="2366"/>
    <cellStyle name="差_汇总表_2012年年底教育项目调整支出汇总表（程科长）" xfId="2367"/>
    <cellStyle name="差_汇总表4" xfId="2368"/>
    <cellStyle name="差_汇总-县级财政报表附表" xfId="2369"/>
    <cellStyle name="差_汇总-县级财政报表附表_2012年年底教育项目调整支出汇总表（程科长）" xfId="2370"/>
    <cellStyle name="差_基金平衡表5.8" xfId="2371"/>
    <cellStyle name="差_检验表（调整后）_2012年年底教育项目调整支出汇总表（程科长）" xfId="2372"/>
    <cellStyle name="好_14安徽_2012年年底教育项目调整支出汇总表（程科长）" xfId="2373"/>
    <cellStyle name="差_检验表_2012年年底教育项目调整支出汇总表（程科长）" xfId="2374"/>
    <cellStyle name="差_教育(按照总人口测算）—20080416_不含人员经费系数" xfId="2375"/>
    <cellStyle name="差_教育(按照总人口测算）—20080416_民生政策最低支出需求" xfId="2376"/>
    <cellStyle name="差_教育(按照总人口测算）—20080416_民生政策最低支出需求_2012年年底教育项目调整支出汇总表（程科长）" xfId="2377"/>
    <cellStyle name="差_教育(按照总人口测算）—20080416_县市旗测算-新科目（含人口规模效应）_2012年年底教育项目调整支出汇总表（程科长）" xfId="2378"/>
    <cellStyle name="差_结转" xfId="2379"/>
    <cellStyle name="差_津补贴保障测算（2010.3.19）" xfId="2380"/>
    <cellStyle name="差_津补贴保障测算(5.21)" xfId="2381"/>
    <cellStyle name="差_矿务局" xfId="2382"/>
    <cellStyle name="差_矿务局_2012年年底教育项目调整支出汇总表（程科长）" xfId="2383"/>
    <cellStyle name="差_丽江汇总" xfId="2384"/>
    <cellStyle name="差_农林水和城市维护标准支出20080505－县区合计_2012年年底教育项目调整支出汇总表（程科长）" xfId="2385"/>
    <cellStyle name="样式 1_2012结转明细表" xfId="2386"/>
    <cellStyle name="差_农林水和城市维护标准支出20080505－县区合计_不含人员经费系数" xfId="2387"/>
    <cellStyle name="差_总人口" xfId="2388"/>
    <cellStyle name="好_纺织" xfId="2389"/>
    <cellStyle name="差_农林水和城市维护标准支出20080505－县区合计_不含人员经费系数_2012年年底教育项目调整支出汇总表（程科长）" xfId="2390"/>
    <cellStyle name="差_总人口_2012年年底教育项目调整支出汇总表（程科长）" xfId="2391"/>
    <cellStyle name="好_纺织_2012年年底教育项目调整支出汇总表（程科长）" xfId="2392"/>
    <cellStyle name="差_农林水和城市维护标准支出20080505－县区合计_民生政策最低支出需求" xfId="2393"/>
    <cellStyle name="差_农林水和城市维护标准支出20080505－县区合计_民生政策最低支出需求_2012年年底教育项目调整支出汇总表（程科长）" xfId="2394"/>
    <cellStyle name="差_农林水和城市维护标准支出20080505－县区合计_县市旗测算-新科目（含人口规模效应）_2012年年底教育项目调整支出汇总表（程科长）" xfId="2395"/>
    <cellStyle name="差_批复汇总表（调整后）_2012年年底教育项目调整支出汇总表（程科长）" xfId="2396"/>
    <cellStyle name="差_平邑" xfId="2397"/>
    <cellStyle name="差_平邑_2012年年底教育项目调整支出汇总表（程科长）" xfId="2398"/>
    <cellStyle name="千_NJ09-05_基金平衡表5.8" xfId="2399"/>
    <cellStyle name="差_其他部门(按照总人口测算）—20080416_2012年年底教育项目调整支出汇总表（程科长）" xfId="2400"/>
    <cellStyle name="差_其他部门(按照总人口测算）—20080416_不含人员经费系数" xfId="2401"/>
    <cellStyle name="差_其他部门(按照总人口测算）—20080416_不含人员经费系数_2012年年底教育项目调整支出汇总表（程科长）" xfId="2402"/>
    <cellStyle name="差_其他部门(按照总人口测算）—20080416_民生政策最低支出需求_2012年年底教育项目调整支出汇总表（程科长）" xfId="2403"/>
    <cellStyle name="差_青海 缺口县区测算(地方填报)_2012年年底教育项目调整支出汇总表（程科长）" xfId="2404"/>
    <cellStyle name="差_缺口县区测算（11.13）_2012年年底教育项目调整支出汇总表（程科长）" xfId="2405"/>
    <cellStyle name="差_缺口县区测算(按2007支出增长25%测算)" xfId="2406"/>
    <cellStyle name="差_缺口县区测算(按核定人数)_2012年年底教育项目调整支出汇总表（程科长）" xfId="2407"/>
    <cellStyle name="差_缺口县区测算(财政部标准)" xfId="2408"/>
    <cellStyle name="差_缺口县区测算(财政部标准)_2012年年底教育项目调整支出汇总表（程科长）" xfId="2409"/>
    <cellStyle name="差_缺口消化情况" xfId="2410"/>
    <cellStyle name="好_丽江汇总" xfId="2411"/>
    <cellStyle name="差_人大汇报5.8" xfId="2412"/>
    <cellStyle name="差_人员工资和公用经费" xfId="2413"/>
    <cellStyle name="差_人员工资和公用经费_2012年年底教育项目调整支出汇总表（程科长）" xfId="2414"/>
    <cellStyle name="差_人员工资和公用经费2_2012年年底教育项目调整支出汇总表（程科长）" xfId="2415"/>
    <cellStyle name="常规 2 2 2 2 2 2 3" xfId="2416"/>
    <cellStyle name="差_人员工资和公用经费3" xfId="2417"/>
    <cellStyle name="差_山东省民生支出标准" xfId="2418"/>
    <cellStyle name="差_省电力2008年 工作表_2012年年底教育项目调整支出汇总表（程科长）" xfId="2419"/>
    <cellStyle name="差_省属监狱人员级别表(驻外)" xfId="2420"/>
    <cellStyle name="好_缺口县区测算" xfId="2421"/>
    <cellStyle name="差_-市财政局1支出汇总(含预备金、政府)22" xfId="2422"/>
    <cellStyle name="差_市辖区测算20080510" xfId="2423"/>
    <cellStyle name="差_市辖区测算20080510_2012年年底教育项目调整支出汇总表（程科长）" xfId="2424"/>
    <cellStyle name="差_市辖区测算20080510_不含人员经费系数" xfId="2425"/>
    <cellStyle name="差_市辖区测算20080510_不含人员经费系数_2012年年底教育项目调整支出汇总表（程科长）" xfId="2426"/>
    <cellStyle name="差_市辖区测算20080510_民生政策最低支出需求" xfId="2427"/>
    <cellStyle name="差_市辖区测算20080510_民生政策最低支出需求_2012年年底教育项目调整支出汇总表（程科长）" xfId="2428"/>
    <cellStyle name="差_市辖区测算20080510_县市旗测算-新科目（含人口规模效应）" xfId="2429"/>
    <cellStyle name="差_市辖区测算20080510_县市旗测算-新科目（含人口规模效应）_2012年年底教育项目调整支出汇总表（程科长）" xfId="2430"/>
    <cellStyle name="差_市辖区测算-新科目（20080626）" xfId="2431"/>
    <cellStyle name="差_市辖区测算-新科目（20080626）_2012年年底教育项目调整支出汇总表（程科长）" xfId="2432"/>
    <cellStyle name="差_市辖区测算-新科目（20080626）_不含人员经费系数" xfId="2433"/>
    <cellStyle name="差_市辖区测算-新科目（20080626）_不含人员经费系数_2012年年底教育项目调整支出汇总表（程科长）" xfId="2434"/>
    <cellStyle name="差_市辖区测算-新科目（20080626）_民生政策最低支出需求" xfId="2435"/>
    <cellStyle name="差_市辖区测算-新科目（20080626）_民生政策最低支出需求_2012年年底教育项目调整支出汇总表（程科长）" xfId="2436"/>
    <cellStyle name="好_分县成本差异系数" xfId="2437"/>
    <cellStyle name="差_市辖区测算-新科目（20080626）_县市旗测算-新科目（含人口规模效应）_2012年年底教育项目调整支出汇总表（程科长）" xfId="2438"/>
    <cellStyle name="差_市直提前告知" xfId="2439"/>
    <cellStyle name="差_市直提前告知_2012年年底教育项目调整支出汇总表（程科长）" xfId="2440"/>
    <cellStyle name="差_同德_2012年年底教育项目调整支出汇总表（程科长）" xfId="2441"/>
    <cellStyle name="差_危改资金测算" xfId="2442"/>
    <cellStyle name="差_卫生(按照总人口测算）—20080416_2012年年底教育项目调整支出汇总表（程科长）" xfId="2443"/>
    <cellStyle name="差_卫生(按照总人口测算）—20080416_不含人员经费系数_2012年年底教育项目调整支出汇总表（程科长）" xfId="2444"/>
    <cellStyle name="差_卫生(按照总人口测算）—20080416_民生政策最低支出需求" xfId="2445"/>
    <cellStyle name="好_0605石屏县" xfId="2446"/>
    <cellStyle name="差_卫生(按照总人口测算）—20080416_县市旗测算-新科目（含人口规模效应）" xfId="2447"/>
    <cellStyle name="差_卫生部门" xfId="2448"/>
    <cellStyle name="差_卫生部门_2012年年底教育项目调整支出汇总表（程科长）" xfId="2449"/>
    <cellStyle name="差_文体广播部门" xfId="2450"/>
    <cellStyle name="差_文体广播部门_2012年年底教育项目调整支出汇总表（程科长）" xfId="2451"/>
    <cellStyle name="好_出口退税核对" xfId="2452"/>
    <cellStyle name="差_文体广播事业(按照总人口测算）—20080416" xfId="2453"/>
    <cellStyle name="差_文体广播事业(按照总人口测算）—20080416_不含人员经费系数_2012年年底教育项目调整支出汇总表（程科长）" xfId="2454"/>
    <cellStyle name="差_文体广播事业(按照总人口测算）—20080416_民生政策最低支出需求_2012年年底教育项目调整支出汇总表（程科长）" xfId="2455"/>
    <cellStyle name="差_文体广播事业(按照总人口测算）—20080416_县市旗测算-新科目（含人口规模效应）" xfId="2456"/>
    <cellStyle name="千位[" xfId="2457"/>
    <cellStyle name="差_下文" xfId="2458"/>
    <cellStyle name="好_2_2012年年底教育项目调整支出汇总表（程科长）" xfId="2459"/>
    <cellStyle name="好_2011转移支付预计表" xfId="2460"/>
    <cellStyle name="好_南水北调工程测算表" xfId="2461"/>
    <cellStyle name="差_下文（表）" xfId="2462"/>
    <cellStyle name="千_市直提前告知" xfId="2463"/>
    <cellStyle name="差_下文（表）_2012年年底教育项目调整支出汇总表（程科长）" xfId="2464"/>
    <cellStyle name="差_下文_2012年年底教育项目调整支出汇总表（程科长）" xfId="2465"/>
    <cellStyle name="差_县区合并测算20080421_2012年年底教育项目调整支出汇总表（程科长）" xfId="2466"/>
    <cellStyle name="差_县区合并测算20080421_民生政策最低支出需求" xfId="2467"/>
    <cellStyle name="链接单元格 3 2" xfId="2468"/>
    <cellStyle name="差_县区合并测算20080421_县市旗测算-新科目（含人口规模效应）" xfId="2469"/>
    <cellStyle name="差_县区合并测算20080421_县市旗测算-新科目（含人口规模效应）_2012年年底教育项目调整支出汇总表（程科长）" xfId="2470"/>
    <cellStyle name="差_县区合并测算20080423(按照各省比重）_2012年年底教育项目调整支出汇总表（程科长）" xfId="2471"/>
    <cellStyle name="好_Book2" xfId="2472"/>
    <cellStyle name="强调文字颜色 6 2" xfId="2473"/>
    <cellStyle name="差_县区合并测算20080423(按照各省比重）_不含人员经费系数_2012年年底教育项目调整支出汇总表（程科长）" xfId="2474"/>
    <cellStyle name="差_县区合并测算20080423(按照各省比重）_民生政策最低支出需求" xfId="2475"/>
    <cellStyle name="差_县区合并测算20080423(按照各省比重）_民生政策最低支出需求_2012年年底教育项目调整支出汇总表（程科长）" xfId="2476"/>
    <cellStyle name="差_县区合并测算20080423(按照各省比重）_县市旗测算-新科目（含人口规模效应）_2012年年底教育项目调整支出汇总表（程科长）" xfId="2477"/>
    <cellStyle name="差_县区请示12.23" xfId="2478"/>
    <cellStyle name="差_县区小报告" xfId="2479"/>
    <cellStyle name="好_2008结算与财力(最终)" xfId="2480"/>
    <cellStyle name="差_县市旗测算20080508" xfId="2481"/>
    <cellStyle name="差_县市旗测算20080508_不含人员经费系数_2012年年底教育项目调整支出汇总表（程科长）" xfId="2482"/>
    <cellStyle name="差_县市旗测算20080508_民生政策最低支出需求" xfId="2483"/>
    <cellStyle name="差_县市旗测算20080508_民生政策最低支出需求_2012年年底教育项目调整支出汇总表（程科长）" xfId="2484"/>
    <cellStyle name="差_县市旗测算20080508_县市旗测算-新科目（含人口规模效应）" xfId="2485"/>
    <cellStyle name="差_县市旗测算20080508_县市旗测算-新科目（含人口规模效应）_2012年年底教育项目调整支出汇总表（程科长）" xfId="2486"/>
    <cellStyle name="差_县市旗测算-新科目（20080626）" xfId="2487"/>
    <cellStyle name="差_县市旗测算-新科目（20080626）_2012年年底教育项目调整支出汇总表（程科长）" xfId="2488"/>
    <cellStyle name="差_县市旗测算-新科目（20080626）_民生政策最低支出需求_2012年年底教育项目调整支出汇总表（程科长）" xfId="2489"/>
    <cellStyle name="差_县市旗测算-新科目（20080626）_县市旗测算-新科目（含人口规模效应）_2012年年底教育项目调整支出汇总表（程科长）" xfId="2490"/>
    <cellStyle name="差_县市旗测算-新科目（20080627）_不含人员经费系数" xfId="2491"/>
    <cellStyle name="差_县市旗测算-新科目（20080627）_民生政策最低支出需求_2012年年底教育项目调整支出汇总表（程科长）" xfId="2492"/>
    <cellStyle name="差_县市旗测算-新科目（20080627）_县市旗测算-新科目（含人口规模效应）_2012年年底教育项目调整支出汇总表（程科长）" xfId="2493"/>
    <cellStyle name="差_一审汇总1.27" xfId="2494"/>
    <cellStyle name="差_云南 缺口县区测算(地方填报)" xfId="2495"/>
    <cellStyle name="差_云南 缺口县区测算(地方填报)_2012年年底教育项目调整支出汇总表（程科长）" xfId="2496"/>
    <cellStyle name="差_云南省2008年转移支付测算——州市本级考核部分及政策性测算" xfId="2497"/>
    <cellStyle name="差_云南省2008年转移支付测算——州市本级考核部分及政策性测算_2012年年底教育项目调整支出汇总表（程科长）" xfId="2498"/>
    <cellStyle name="差_增消两税返还" xfId="2499"/>
    <cellStyle name="差_重点民生支出需求测算表社保（农村低保）081112_2012年年底教育项目调整支出汇总表（程科长）" xfId="2500"/>
    <cellStyle name="差_转移支付_2012年年底教育项目调整支出汇总表（程科长）" xfId="2501"/>
    <cellStyle name="货_人大汇报5.8_2013年教科文科预算表" xfId="2502"/>
    <cellStyle name="差_自行调整差异系数顺序_2012年年底教育项目调整支出汇总表（程科长）" xfId="2503"/>
    <cellStyle name="常" xfId="2504"/>
    <cellStyle name="好_财力差异计算表(不含非农业区)" xfId="2505"/>
    <cellStyle name="常_2011结算单定稿" xfId="2506"/>
    <cellStyle name="常_2013年" xfId="2507"/>
    <cellStyle name="常_汇报姜局2.16" xfId="2508"/>
    <cellStyle name="常_基金平衡表2.3" xfId="2509"/>
    <cellStyle name="常_人大汇报5.8_2013年教科文科预算表" xfId="2510"/>
    <cellStyle name="常_一审汇总" xfId="2511"/>
    <cellStyle name="常规 11" xfId="2512"/>
    <cellStyle name="常规 11 2 2" xfId="2513"/>
    <cellStyle name="常规 11 2 2 4" xfId="2514"/>
    <cellStyle name="好_2008计算资料（8月5）_2012年年底教育项目调整支出汇总表（程科长）" xfId="2515"/>
    <cellStyle name="常规 11 2 2 4 2" xfId="2516"/>
    <cellStyle name="常规 2 5_2012年年底教育项目调整支出汇总表（程科长）" xfId="2517"/>
    <cellStyle name="常规 11 2 2 5" xfId="2518"/>
    <cellStyle name="常规 11 2 3" xfId="2519"/>
    <cellStyle name="常规 11 2 4 2" xfId="2520"/>
    <cellStyle name="常规 11 3 2" xfId="2521"/>
    <cellStyle name="常规 11_02支出需求及缺口县测算情况" xfId="2522"/>
    <cellStyle name="千位分隔[0] 2" xfId="2523"/>
    <cellStyle name="常规 12" xfId="2524"/>
    <cellStyle name="常规 12 2" xfId="2525"/>
    <cellStyle name="常规 12 3" xfId="2526"/>
    <cellStyle name="常规 12_2012年年底教育项目调整支出汇总表（程科长）" xfId="2527"/>
    <cellStyle name="常规 14" xfId="2528"/>
    <cellStyle name="常规 15" xfId="2529"/>
    <cellStyle name="常规 20" xfId="2530"/>
    <cellStyle name="常规 15 2" xfId="2531"/>
    <cellStyle name="常规 20 2" xfId="2532"/>
    <cellStyle name="常规 16" xfId="2533"/>
    <cellStyle name="常规 21" xfId="2534"/>
    <cellStyle name="常规 17" xfId="2535"/>
    <cellStyle name="常规 22" xfId="2536"/>
    <cellStyle name="常规 17 2" xfId="2537"/>
    <cellStyle name="常规 22 2" xfId="2538"/>
    <cellStyle name="常规 18" xfId="2539"/>
    <cellStyle name="常规 23" xfId="2540"/>
    <cellStyle name="常规 19" xfId="2541"/>
    <cellStyle name="常规 24" xfId="2542"/>
    <cellStyle name="常规 2 2" xfId="2543"/>
    <cellStyle name="常规 2 2 2" xfId="2544"/>
    <cellStyle name="常规 2 2 2 2" xfId="2545"/>
    <cellStyle name="常规 2 2 2 2 2 2" xfId="2546"/>
    <cellStyle name="常规 2 2 3" xfId="2547"/>
    <cellStyle name="常规 2 2 3 2" xfId="2548"/>
    <cellStyle name="常规 2 2 4" xfId="2549"/>
    <cellStyle name="常规 2 2 5" xfId="2550"/>
    <cellStyle name="常规 2 3 2" xfId="2551"/>
    <cellStyle name="常规 2 3 3" xfId="2552"/>
    <cellStyle name="好_矿务局" xfId="2553"/>
    <cellStyle name="常规 2 3_2012年年底教育项目调整支出汇总表（程科长）" xfId="2554"/>
    <cellStyle name="常规 2 4" xfId="2555"/>
    <cellStyle name="常规 2 4 3" xfId="2556"/>
    <cellStyle name="常规 2 4 3 2" xfId="2557"/>
    <cellStyle name="常规 2 5" xfId="2558"/>
    <cellStyle name="常规 2 5 4" xfId="2559"/>
    <cellStyle name="常规 2 6" xfId="2560"/>
    <cellStyle name="常规 2 7" xfId="2561"/>
    <cellStyle name="常规 2_1-12月份预测" xfId="2562"/>
    <cellStyle name="常规 21 2" xfId="2563"/>
    <cellStyle name="常规 26" xfId="2564"/>
    <cellStyle name="常规 27" xfId="2565"/>
    <cellStyle name="常规 27 2" xfId="2566"/>
    <cellStyle name="常规 28" xfId="2567"/>
    <cellStyle name="常规 29" xfId="2568"/>
    <cellStyle name="常规 3" xfId="2569"/>
    <cellStyle name="常规 3 2 2" xfId="2570"/>
    <cellStyle name="常规 3 2 2 4" xfId="2571"/>
    <cellStyle name="常规 3 2 2 4 2" xfId="2572"/>
    <cellStyle name="常规 3 3" xfId="2573"/>
    <cellStyle name="好_县区合并测算20080421_不含人员经费系数" xfId="2574"/>
    <cellStyle name="常规 3 3 2" xfId="2575"/>
    <cellStyle name="常规 3 4" xfId="2576"/>
    <cellStyle name="好_2010年支出变动修改" xfId="2577"/>
    <cellStyle name="常规 3 4 2" xfId="2578"/>
    <cellStyle name="常规 3_05预算类" xfId="2579"/>
    <cellStyle name="常规 4 2" xfId="2580"/>
    <cellStyle name="常规 4 2 2 2" xfId="2581"/>
    <cellStyle name="常规 5" xfId="2582"/>
    <cellStyle name="常规 5 2" xfId="2583"/>
    <cellStyle name="常规 5 2 2" xfId="2584"/>
    <cellStyle name="常规 5 2 2 2 2" xfId="2585"/>
    <cellStyle name="常规 6" xfId="2586"/>
    <cellStyle name="常规 7" xfId="2587"/>
    <cellStyle name="常规 77" xfId="2588"/>
    <cellStyle name="常规 8" xfId="2589"/>
    <cellStyle name="常规 8 2" xfId="2590"/>
    <cellStyle name="好_津补贴保障测算（2010.3.19）" xfId="2591"/>
    <cellStyle name="常规 9" xfId="2592"/>
    <cellStyle name="超链接 2" xfId="2593"/>
    <cellStyle name="分级显示行_1_13区汇总" xfId="2594"/>
    <cellStyle name="好 2" xfId="2595"/>
    <cellStyle name="好_00省级(打印)" xfId="2596"/>
    <cellStyle name="千_NJ09-05_人大汇报5.8" xfId="2597"/>
    <cellStyle name="好_00省级(打印)_2012年年底教育项目调整支出汇总表（程科长）" xfId="2598"/>
    <cellStyle name="好_03昭通" xfId="2599"/>
    <cellStyle name="好_报市长" xfId="2600"/>
    <cellStyle name="好_0502通海县" xfId="2601"/>
    <cellStyle name="好_0502通海县_2012年年底教育项目调整支出汇总表（程科长）" xfId="2602"/>
    <cellStyle name="好_05潍坊" xfId="2603"/>
    <cellStyle name="好_07临沂" xfId="2604"/>
    <cellStyle name="好_08年财力预测" xfId="2605"/>
    <cellStyle name="好_09黑龙江" xfId="2606"/>
    <cellStyle name="好_09黑龙江_2012年年底教育项目调整支出汇总表（程科长）" xfId="2607"/>
    <cellStyle name="好_一审汇总1.27" xfId="2608"/>
    <cellStyle name="好_1" xfId="2609"/>
    <cellStyle name="好_1_2012年年底教育项目调整支出汇总表（程科长）" xfId="2610"/>
    <cellStyle name="好_1110洱源县" xfId="2611"/>
    <cellStyle name="好_11大理" xfId="2612"/>
    <cellStyle name="好_12滨州" xfId="2613"/>
    <cellStyle name="好_20 2007年河南结算单" xfId="2614"/>
    <cellStyle name="好_2006年22湖南" xfId="2615"/>
    <cellStyle name="好_2006年22湖南_2012年年底教育项目调整支出汇总表（程科长）" xfId="2616"/>
    <cellStyle name="好_2006年27重庆" xfId="2617"/>
    <cellStyle name="好_2006年28四川" xfId="2618"/>
    <cellStyle name="好_2006年30云南" xfId="2619"/>
    <cellStyle name="好_2008年支出调整_2012年年底教育项目调整支出汇总表（程科长）" xfId="2620"/>
    <cellStyle name="好_2006年33甘肃" xfId="2621"/>
    <cellStyle name="好_2006年34青海" xfId="2622"/>
    <cellStyle name="好_2006年34青海_2012年年底教育项目调整支出汇总表（程科长）" xfId="2623"/>
    <cellStyle name="好_2006年水利统计指标统计表" xfId="2624"/>
    <cellStyle name="好_2006年水利统计指标统计表_2012年年底教育项目调整支出汇总表（程科长）" xfId="2625"/>
    <cellStyle name="好_2007结算与财力(6.2)" xfId="2626"/>
    <cellStyle name="好_2007年市与各县(区)年终决算结算单(草案)080218" xfId="2627"/>
    <cellStyle name="好_2007年收支情况及2008年收支预计表(汇总表)" xfId="2628"/>
    <cellStyle name="好_2010年全省供养人员_2012年年底教育项目调整支出汇总表（程科长）" xfId="2629"/>
    <cellStyle name="好_2007年收支情况及2008年收支预计表(汇总表)_2012年年底教育项目调整支出汇总表（程科长）" xfId="2630"/>
    <cellStyle name="好_2007年中央财政与河南省财政年终决算结算单_2012年年底教育项目调整支出汇总表（程科长）" xfId="2631"/>
    <cellStyle name="好_2007一般预算支出口径剔除表" xfId="2632"/>
    <cellStyle name="好_2008计算资料（8月11日终稿）" xfId="2633"/>
    <cellStyle name="好_2008计算资料（8月5）" xfId="2634"/>
    <cellStyle name="千_NJ17-06_增消两税2012" xfId="2635"/>
    <cellStyle name="好_2008结算事项" xfId="2636"/>
    <cellStyle name="好_2008年财政收支预算草案(发地市)" xfId="2637"/>
    <cellStyle name="好_2008年全省汇总收支计算表" xfId="2638"/>
    <cellStyle name="好_2008年市与各县(区)年终决算结算单(草案)" xfId="2639"/>
    <cellStyle name="好_2008年一般预算支出预计" xfId="2640"/>
    <cellStyle name="好_2008年一般预算支出预计_2012年年底教育项目调整支出汇总表（程科长）" xfId="2641"/>
    <cellStyle name="好_2008年预计支出与2007年对比" xfId="2642"/>
    <cellStyle name="콤마 [0]_BOILER-CO1" xfId="2643"/>
    <cellStyle name="好_2008年支出核定" xfId="2644"/>
    <cellStyle name="好_2009年结算（最终）" xfId="2645"/>
    <cellStyle name="好_2009年省对市县转移支付测算表(9.27)" xfId="2646"/>
    <cellStyle name="好_2009年省对市县转移支付测算表(9.27)_2012年年底教育项目调整支出汇总表（程科长）" xfId="2647"/>
    <cellStyle name="好_2009年万元表" xfId="2648"/>
    <cellStyle name="好_行政增资" xfId="2649"/>
    <cellStyle name="好_20101014国资收入安排项目" xfId="2650"/>
    <cellStyle name="好_2010结算单定稿" xfId="2651"/>
    <cellStyle name="好_下文_2012年年底教育项目调整支出汇总表（程科长）" xfId="2652"/>
    <cellStyle name="好_2010年全省供养人员" xfId="2653"/>
    <cellStyle name="好_2010年省对市县结算（最终）" xfId="2654"/>
    <cellStyle name="好_2010省对市县转移支付测算表(10-21）_2012年年底教育项目调整支出汇总表（程科长）" xfId="2655"/>
    <cellStyle name="好_2011.1-6转移支付" xfId="2656"/>
    <cellStyle name="好_2012结转明细表" xfId="2657"/>
    <cellStyle name="好_2011结算单" xfId="2658"/>
    <cellStyle name="好_2011结算单定稿" xfId="2659"/>
    <cellStyle name="好_2011年财力预测3.14" xfId="2660"/>
    <cellStyle name="好_2011年省对市县结算(3.21)" xfId="2661"/>
    <cellStyle name="好_2012年市本级基建预算（草案）" xfId="2662"/>
    <cellStyle name="好_2012年市本级基建预算（草案）_2012年年底教育项目调整支出汇总表（程科长）" xfId="2663"/>
    <cellStyle name="好_2012年市本级基建预算（草案）20120128_2012年年底教育项目调整支出汇总表（程科长）" xfId="2664"/>
    <cellStyle name="好_20河南(财政部2010年县级基本财力测算数据)_2012年年底教育项目调整支出汇总表（程科长）" xfId="2665"/>
    <cellStyle name="好_20河南_2012年年底教育项目调整支出汇总表（程科长）" xfId="2666"/>
    <cellStyle name="好_22湖南_2012年年底教育项目调整支出汇总表（程科长）" xfId="2667"/>
    <cellStyle name="好_27重庆_2012年年底教育项目调整支出汇总表（程科长）" xfId="2668"/>
    <cellStyle name="好_28四川" xfId="2669"/>
    <cellStyle name="好_30云南_1" xfId="2670"/>
    <cellStyle name="好_33甘肃" xfId="2671"/>
    <cellStyle name="好_34青海_2012年年底教育项目调整支出汇总表（程科长）" xfId="2672"/>
    <cellStyle name="好_530629_2006年县级财政报表附表" xfId="2673"/>
    <cellStyle name="好_530629_2006年县级财政报表附表_2012年年底教育项目调整支出汇总表（程科长）" xfId="2674"/>
    <cellStyle name="好_5334_2006年迪庆县级财政报表附表" xfId="2675"/>
    <cellStyle name="好_5334_2006年迪庆县级财政报表附表_2012年年底教育项目调整支出汇总表（程科长）" xfId="2676"/>
    <cellStyle name="好_Book1" xfId="2677"/>
    <cellStyle name="好_Book2_市直提前告知" xfId="2678"/>
    <cellStyle name="好_Book2_市直提前告知_2012年年底教育项目调整支出汇总表（程科长）" xfId="2679"/>
    <cellStyle name="好_M01-2(州市补助收入)_2012年年底教育项目调整支出汇总表（程科长）" xfId="2680"/>
    <cellStyle name="好_Sheet1" xfId="2681"/>
    <cellStyle name="好_安徽 缺口县区测算(地方填报)1" xfId="2682"/>
    <cellStyle name="好_安阳归并体制结算上解数12.14" xfId="2683"/>
    <cellStyle name="好_安阳市2010年财政决算报表" xfId="2684"/>
    <cellStyle name="好_安阳市市直机关调整津贴补贴水平资金审批表＿汇总表" xfId="2685"/>
    <cellStyle name="解释性文本 2" xfId="2686"/>
    <cellStyle name="好_表一" xfId="2687"/>
    <cellStyle name="好_表一_2012年年底教育项目调整支出汇总表（程科长）" xfId="2688"/>
    <cellStyle name="好_不含人员经费系数" xfId="2689"/>
    <cellStyle name="好_财力测算09年" xfId="2690"/>
    <cellStyle name="好_财力测算2011" xfId="2691"/>
    <cellStyle name="好_财力差异计算表(不含非农业区)_2012年年底教育项目调整支出汇总表（程科长）" xfId="2692"/>
    <cellStyle name="好_财政供养人员" xfId="2693"/>
    <cellStyle name="好_财政供养人员_2012年年底教育项目调整支出汇总表（程科长）" xfId="2694"/>
    <cellStyle name="好_测算结果" xfId="2695"/>
    <cellStyle name="好_测算结果_2012年年底教育项目调整支出汇总表（程科长）" xfId="2696"/>
    <cellStyle name="好_测算结果汇总" xfId="2697"/>
    <cellStyle name="烹拳 [0]_ +Foil &amp; -FOIL &amp; PAPER" xfId="2698"/>
    <cellStyle name="好_测算总表_2012年年底教育项目调整支出汇总表（程科长）" xfId="2699"/>
    <cellStyle name="好_城建部门" xfId="2700"/>
    <cellStyle name="好_第一部分：综合全_2012年年底教育项目调整支出汇总表（程科长）" xfId="2701"/>
    <cellStyle name="好_电力公司增值税划转" xfId="2702"/>
    <cellStyle name="好_对口支援江油捐款" xfId="2703"/>
    <cellStyle name="好_县区合并测算20080421_县市旗测算-新科目（含人口规模效应）" xfId="2704"/>
    <cellStyle name="汇总 3" xfId="2705"/>
    <cellStyle name="好_分析缺口率" xfId="2706"/>
    <cellStyle name="好_分析缺口率_2012年年底教育项目调整支出汇总表（程科长）" xfId="2707"/>
    <cellStyle name="好_分县成本差异系数_2012年年底教育项目调整支出汇总表（程科长）" xfId="2708"/>
    <cellStyle name="好_分县成本差异系数_不含人员经费系数_2012年年底教育项目调整支出汇总表（程科长）" xfId="2709"/>
    <cellStyle name="好_分县成本差异系数_民生政策最低支出需求" xfId="2710"/>
    <cellStyle name="好_分县成本差异系数_民生政策最低支出需求_2012年年底教育项目调整支出汇总表（程科长）" xfId="2711"/>
    <cellStyle name="好_附表" xfId="2712"/>
    <cellStyle name="好_行政(燃修费)_2012年年底教育项目调整支出汇总表（程科长）" xfId="2713"/>
    <cellStyle name="好_行政(燃修费)_民生政策最低支出需求" xfId="2714"/>
    <cellStyle name="好_行政(燃修费)_县市旗测算-新科目（含人口规模效应）" xfId="2715"/>
    <cellStyle name="好_行政(燃修费)_县市旗测算-新科目（含人口规模效应）_2012年年底教育项目调整支出汇总表（程科长）" xfId="2716"/>
    <cellStyle name="好_行政（人员）" xfId="2717"/>
    <cellStyle name="好_行政（人员）_2012年年底教育项目调整支出汇总表（程科长）" xfId="2718"/>
    <cellStyle name="好_行政（人员）_不含人员经费系数_2012年年底教育项目调整支出汇总表（程科长）" xfId="2719"/>
    <cellStyle name="好_行政（人员）_民生政策最低支出需求" xfId="2720"/>
    <cellStyle name="好_行政（人员）_县市旗测算-新科目（含人口规模效应）" xfId="2721"/>
    <cellStyle name="好_行政（人员）_县市旗测算-新科目（含人口规模效应）_2012年年底教育项目调整支出汇总表（程科长）" xfId="2722"/>
    <cellStyle name="好_行政公检法测算_不含人员经费系数" xfId="2723"/>
    <cellStyle name="好_行政公检法测算_不含人员经费系数_2012年年底教育项目调整支出汇总表（程科长）" xfId="2724"/>
    <cellStyle name="好_行政公检法测算_民生政策最低支出需求" xfId="2725"/>
    <cellStyle name="千_NJ18-15_报市长" xfId="2726"/>
    <cellStyle name="好_行政公检法测算_民生政策最低支出需求_2012年年底教育项目调整支出汇总表（程科长）" xfId="2727"/>
    <cellStyle name="好_河南 缺口县区测算(地方填报)" xfId="2728"/>
    <cellStyle name="好_教育(按照总人口测算）—20080416_不含人员经费系数_2012年年底教育项目调整支出汇总表（程科长）" xfId="2729"/>
    <cellStyle name="好_河南 缺口县区测算(地方填报白)_2012年年底教育项目调整支出汇总表（程科长）" xfId="2730"/>
    <cellStyle name="好_核定人数对比" xfId="2731"/>
    <cellStyle name="好_核定人数对比_2012年年底教育项目调整支出汇总表（程科长）" xfId="2732"/>
    <cellStyle name="好_核定人数下发表" xfId="2733"/>
    <cellStyle name="好_核定人数下发表_2012年年底教育项目调整支出汇总表（程科长）" xfId="2734"/>
    <cellStyle name="好_汇报姜局2.16" xfId="2735"/>
    <cellStyle name="好_汇总_2012年年底教育项目调整支出汇总表（程科长）" xfId="2736"/>
    <cellStyle name="好_汇总表" xfId="2737"/>
    <cellStyle name="好_汇总表4" xfId="2738"/>
    <cellStyle name="好_汇总-县级财政报表附表" xfId="2739"/>
    <cellStyle name="好_基础数据" xfId="2740"/>
    <cellStyle name="好_基金平衡表5.8" xfId="2741"/>
    <cellStyle name="好_检验表" xfId="2742"/>
    <cellStyle name="好_检验表（调整后）" xfId="2743"/>
    <cellStyle name="好_检验表_2012年年底教育项目调整支出汇总表（程科长）" xfId="2744"/>
    <cellStyle name="好_教育(按照总人口测算）—20080416" xfId="2745"/>
    <cellStyle name="好_教育(按照总人口测算）—20080416_2012年年底教育项目调整支出汇总表（程科长）" xfId="2746"/>
    <cellStyle name="好_教育(按照总人口测算）—20080416_不含人员经费系数" xfId="2747"/>
    <cellStyle name="好_教育(按照总人口测算）—20080416_民生政策最低支出需求" xfId="2748"/>
    <cellStyle name="好_教育(按照总人口测算）—20080416_县市旗测算-新科目（含人口规模效应）" xfId="2749"/>
    <cellStyle name="好_教育(按照总人口测算）—20080416_县市旗测算-新科目（含人口规模效应）_2012年年底教育项目调整支出汇总表（程科长）" xfId="2750"/>
    <cellStyle name="好_接转" xfId="2751"/>
    <cellStyle name="好_民生政策最低支出需求" xfId="2752"/>
    <cellStyle name="好_农林水和城市维护标准支出20080505－县区合计" xfId="2753"/>
    <cellStyle name="好_农林水和城市维护标准支出20080505－县区合计_2012年年底教育项目调整支出汇总表（程科长）" xfId="2754"/>
    <cellStyle name="好_农林水和城市维护标准支出20080505－县区合计_不含人员经费系数_2012年年底教育项目调整支出汇总表（程科长）" xfId="2755"/>
    <cellStyle name="好_农林水和城市维护标准支出20080505－县区合计_民生政策最低支出需求" xfId="2756"/>
    <cellStyle name="好_农林水和城市维护标准支出20080505－县区合计_民生政策最低支出需求_2012年年底教育项目调整支出汇总表（程科长）" xfId="2757"/>
    <cellStyle name="好_农林水和城市维护标准支出20080505－县区合计_县市旗测算-新科目（含人口规模效应）" xfId="2758"/>
    <cellStyle name="好_农林水和城市维护标准支出20080505－县区合计_县市旗测算-新科目（含人口规模效应）_2012年年底教育项目调整支出汇总表（程科长）" xfId="2759"/>
    <cellStyle name="好_平邑" xfId="2760"/>
    <cellStyle name="好_其他部门(按照总人口测算）—20080416" xfId="2761"/>
    <cellStyle name="好_其他部门(按照总人口测算）—20080416_2012年年底教育项目调整支出汇总表（程科长）" xfId="2762"/>
    <cellStyle name="好_其他部门(按照总人口测算）—20080416_不含人员经费系数" xfId="2763"/>
    <cellStyle name="好_其他部门(按照总人口测算）—20080416_不含人员经费系数_2012年年底教育项目调整支出汇总表（程科长）" xfId="2764"/>
    <cellStyle name="好_其他部门(按照总人口测算）—20080416_民生政策最低支出需求" xfId="2765"/>
    <cellStyle name="好_其他部门(按照总人口测算）—20080416_县市旗测算-新科目（含人口规模效应）" xfId="2766"/>
    <cellStyle name="好_其他部门(按照总人口测算）—20080416_县市旗测算-新科目（含人口规模效应）_2012年年底教育项目调整支出汇总表（程科长）" xfId="2767"/>
    <cellStyle name="千_NJ18-15_一审汇总1.27" xfId="2768"/>
    <cellStyle name="好_缺口县区测算（11.13）" xfId="2769"/>
    <cellStyle name="好_缺口县区测算（11.13）_2012年年底教育项目调整支出汇总表（程科长）" xfId="2770"/>
    <cellStyle name="好_缺口县区测算(按2007支出增长25%测算)_2012年年底教育项目调整支出汇总表（程科长）" xfId="2771"/>
    <cellStyle name="好_缺口县区测算(按核定人数)" xfId="2772"/>
    <cellStyle name="好_缺口县区测算(按核定人数)_2012年年底教育项目调整支出汇总表（程科长）" xfId="2773"/>
    <cellStyle name="好_缺口县区测算(财政部标准)" xfId="2774"/>
    <cellStyle name="好_缺口县区测算(财政部标准)_2012年年底教育项目调整支出汇总表（程科长）" xfId="2775"/>
    <cellStyle name="好_缺口县区测算_2012年年底教育项目调整支出汇总表（程科长）" xfId="2776"/>
    <cellStyle name="好_缺口消化情况" xfId="2777"/>
    <cellStyle name="好_缺口消化情况_2012年年底教育项目调整支出汇总表（程科长）" xfId="2778"/>
    <cellStyle name="好_人员工资和公用经费" xfId="2779"/>
    <cellStyle name="千_NJ17-06_一审汇总" xfId="2780"/>
    <cellStyle name="好_人员工资和公用经费_2012年年底教育项目调整支出汇总表（程科长）" xfId="2781"/>
    <cellStyle name="好_人员工资和公用经费2" xfId="2782"/>
    <cellStyle name="好_人员工资和公用经费2_2012年年底教育项目调整支出汇总表（程科长）" xfId="2783"/>
    <cellStyle name="好_人员工资和公用经费3" xfId="2784"/>
    <cellStyle name="好_山东省民生支出标准_2012年年底教育项目调整支出汇总表（程科长）" xfId="2785"/>
    <cellStyle name="好_商品交易所2006--2008年税收_2012年年底教育项目调整支出汇总表（程科长）" xfId="2786"/>
    <cellStyle name="好_省定集聚区收入基数" xfId="2787"/>
    <cellStyle name="好_市辖区测算20080510" xfId="2788"/>
    <cellStyle name="好_市辖区测算20080510_不含人员经费系数" xfId="2789"/>
    <cellStyle name="好_市辖区测算20080510_不含人员经费系数_2012年年底教育项目调整支出汇总表（程科长）" xfId="2790"/>
    <cellStyle name="好_市辖区测算20080510_民生政策最低支出需求" xfId="2791"/>
    <cellStyle name="好_市辖区测算20080510_民生政策最低支出需求_2012年年底教育项目调整支出汇总表（程科长）" xfId="2792"/>
    <cellStyle name="好_市辖区测算20080510_县市旗测算-新科目（含人口规模效应）" xfId="2793"/>
    <cellStyle name="好_市辖区测算-新科目（20080626）" xfId="2794"/>
    <cellStyle name="好_市辖区测算-新科目（20080626）_不含人员经费系数" xfId="2795"/>
    <cellStyle name="好_市辖区测算-新科目（20080626）_不含人员经费系数_2012年年底教育项目调整支出汇总表（程科长）" xfId="2796"/>
    <cellStyle name="好_市辖区测算-新科目（20080626）_民生政策最低支出需求" xfId="2797"/>
    <cellStyle name="好_市辖区测算-新科目（20080626）_民生政策最低支出需求_2012年年底教育项目调整支出汇总表（程科长）" xfId="2798"/>
    <cellStyle name="好_市辖区测算-新科目（20080626）_县市旗测算-新科目（含人口规模效应）_2012年年底教育项目调整支出汇总表（程科长）" xfId="2799"/>
    <cellStyle name="好_市直提前告知" xfId="2800"/>
    <cellStyle name="好_市直提前告知_2012年年底教育项目调整支出汇总表（程科长）" xfId="2801"/>
    <cellStyle name="好_同德" xfId="2802"/>
    <cellStyle name="好_危改资金测算" xfId="2803"/>
    <cellStyle name="好_危改资金测算_2012年年底教育项目调整支出汇总表（程科长）" xfId="2804"/>
    <cellStyle name="好_卫生(按照总人口测算）—20080416" xfId="2805"/>
    <cellStyle name="好_卫生(按照总人口测算）—20080416_不含人员经费系数" xfId="2806"/>
    <cellStyle name="好_卫生(按照总人口测算）—20080416_不含人员经费系数_2012年年底教育项目调整支出汇总表（程科长）" xfId="2807"/>
    <cellStyle name="好_卫生(按照总人口测算）—20080416_民生政策最低支出需求" xfId="2808"/>
    <cellStyle name="好_卫生(按照总人口测算）—20080416_县市旗测算-新科目（含人口规模效应）" xfId="2809"/>
    <cellStyle name="好_卫生部门" xfId="2810"/>
    <cellStyle name="好_卫生部门_2012年年底教育项目调整支出汇总表（程科长）" xfId="2811"/>
    <cellStyle name="好_文体广播部门" xfId="2812"/>
    <cellStyle name="好_文体广播事业(按照总人口测算）—20080416_2012年年底教育项目调整支出汇总表（程科长）" xfId="2813"/>
    <cellStyle name="好_文体广播事业(按照总人口测算）—20080416_不含人员经费系数" xfId="2814"/>
    <cellStyle name="好_文体广播事业(按照总人口测算）—20080416_民生政策最低支出需求" xfId="2815"/>
    <cellStyle name="好_文体广播事业(按照总人口测算）—20080416_民生政策最低支出需求_2012年年底教育项目调整支出汇总表（程科长）" xfId="2816"/>
    <cellStyle name="好_文体广播事业(按照总人口测算）—20080416_县市旗测算-新科目（含人口规模效应）" xfId="2817"/>
    <cellStyle name="好_文体广播事业(按照总人口测算）—20080416_县市旗测算-新科目（含人口规模效应）_2012年年底教育项目调整支出汇总表（程科长）" xfId="2818"/>
    <cellStyle name="好_下文（表）" xfId="2819"/>
    <cellStyle name="好_下文（表）_2012年年底教育项目调整支出汇总表（程科长）" xfId="2820"/>
    <cellStyle name="好_县区合并测算20080421_不含人员经费系数_2012年年底教育项目调整支出汇总表（程科长）" xfId="2821"/>
    <cellStyle name="千_NJ17-06_一审汇总1.27" xfId="2822"/>
    <cellStyle name="好_县区合并测算20080421_民生政策最低支出需求" xfId="2823"/>
    <cellStyle name="好_县区合并测算20080421_民生政策最低支出需求_2012年年底教育项目调整支出汇总表（程科长）" xfId="2824"/>
    <cellStyle name="好_县区合并测算20080423(按照各省比重）" xfId="2825"/>
    <cellStyle name="好_县区合并测算20080423(按照各省比重）_2012年年底教育项目调整支出汇总表（程科长）" xfId="2826"/>
    <cellStyle name="好_县区合并测算20080423(按照各省比重）_不含人员经费系数_2012年年底教育项目调整支出汇总表（程科长）" xfId="2827"/>
    <cellStyle name="好_县区合并测算20080423(按照各省比重）_县市旗测算-新科目（含人口规模效应）_2012年年底教育项目调整支出汇总表（程科长）" xfId="2828"/>
    <cellStyle name="好_县区请示12.23" xfId="2829"/>
    <cellStyle name="好_县区小报告" xfId="2830"/>
    <cellStyle name="好_县市旗测算20080508_2012年年底教育项目调整支出汇总表（程科长）" xfId="2831"/>
    <cellStyle name="好_县市旗测算20080508_民生政策最低支出需求" xfId="2832"/>
    <cellStyle name="好_县市旗测算20080508_民生政策最低支出需求_2012年年底教育项目调整支出汇总表（程科长）" xfId="2833"/>
    <cellStyle name="好_县市旗测算20080508_县市旗测算-新科目（含人口规模效应）" xfId="2834"/>
    <cellStyle name="普通" xfId="2835"/>
    <cellStyle name="好_县市旗测算20080508_县市旗测算-新科目（含人口规模效应）_2012年年底教育项目调整支出汇总表（程科长）" xfId="2836"/>
    <cellStyle name="好_县市旗测算-新科目（20080626）_民生政策最低支出需求" xfId="2837"/>
    <cellStyle name="好_县市旗测算-新科目（20080626）_民生政策最低支出需求_2012年年底教育项目调整支出汇总表（程科长）" xfId="2838"/>
    <cellStyle name="货_NJ18-15_2011结算单定稿" xfId="2839"/>
    <cellStyle name="好_县市旗测算-新科目（20080626）_县市旗测算-新科目（含人口规模效应）" xfId="2840"/>
    <cellStyle name="好_县市旗测算-新科目（20080626）_县市旗测算-新科目（含人口规模效应）_2012年年底教育项目调整支出汇总表（程科长）" xfId="2841"/>
    <cellStyle name="好_县市旗测算-新科目（20080627）_不含人员经费系数" xfId="2842"/>
    <cellStyle name="好_县市旗测算-新科目（20080627）_民生政策最低支出需求" xfId="2843"/>
    <cellStyle name="好_一般预算支出口径剔除表" xfId="2844"/>
    <cellStyle name="好_云南 缺口县区测算(地方填报)" xfId="2845"/>
    <cellStyle name="好_云南省2008年转移支付测算——州市本级考核部分及政策性测算" xfId="2846"/>
    <cellStyle name="好_云南省2008年转移支付测算——州市本级考核部分及政策性测算_2012年年底教育项目调整支出汇总表（程科长）" xfId="2847"/>
    <cellStyle name="好_增消两税返还_2012年年底教育项目调整支出汇总表（程科长）" xfId="2848"/>
    <cellStyle name="好_重点民生支出需求测算表社保（农村低保）081112_2012年年底教育项目调整支出汇总表（程科长）" xfId="2849"/>
    <cellStyle name="好_转移支付_2012年年底教育项目调整支出汇总表（程科长）" xfId="2850"/>
    <cellStyle name="好_自行调整差异系数顺序_2012年年底教育项目调整支出汇总表（程科长）" xfId="2851"/>
    <cellStyle name="好_总人口" xfId="2852"/>
    <cellStyle name="好_总人口_2012年年底教育项目调整支出汇总表（程科长）" xfId="2853"/>
    <cellStyle name="后继超级链接" xfId="2854"/>
    <cellStyle name="后继超链接" xfId="2855"/>
    <cellStyle name="汇总 2" xfId="2856"/>
    <cellStyle name="货" xfId="2857"/>
    <cellStyle name="货_2011结算单定稿" xfId="2858"/>
    <cellStyle name="货_2013年" xfId="2859"/>
    <cellStyle name="货_NJ18-15_2013年" xfId="2860"/>
    <cellStyle name="货_NJ18-15_市直提前告知" xfId="2861"/>
    <cellStyle name="货_NJ18-15_报市长" xfId="2862"/>
    <cellStyle name="货_NJ18-15_汇报姜局2.16" xfId="2863"/>
    <cellStyle name="货_NJ18-15_基金平衡表2.3" xfId="2864"/>
    <cellStyle name="货_NJ18-15_基金平衡表5.8" xfId="2865"/>
    <cellStyle name="货_NJ18-15_一审汇总" xfId="2866"/>
    <cellStyle name="货_汇报姜局2.16" xfId="2867"/>
    <cellStyle name="货_基金平衡表2.3" xfId="2868"/>
    <cellStyle name="货_基金平衡表5.8" xfId="2869"/>
    <cellStyle name="货_市直提前告知" xfId="2870"/>
    <cellStyle name="货_一审汇总1.27" xfId="2871"/>
    <cellStyle name="货_增消两税2012" xfId="2872"/>
    <cellStyle name="货币 3 3" xfId="2873"/>
    <cellStyle name="货币 3_2011项目" xfId="2874"/>
    <cellStyle name="货币[" xfId="2875"/>
    <cellStyle name="计算 2" xfId="2876"/>
    <cellStyle name="检查单元格 2" xfId="2877"/>
    <cellStyle name="检查单元格 3 2" xfId="2878"/>
    <cellStyle name="解释性文本 3" xfId="2879"/>
    <cellStyle name="警告文本 2" xfId="2880"/>
    <cellStyle name="警告文本 3" xfId="2881"/>
    <cellStyle name="链接单元格 2" xfId="2882"/>
    <cellStyle name="链接单元格 3" xfId="2883"/>
    <cellStyle name="霓付 [0]_ +Foil &amp; -FOIL &amp; PAPER" xfId="2884"/>
    <cellStyle name="霓付_ +Foil &amp; -FOIL &amp; PAPER" xfId="2885"/>
    <cellStyle name="千" xfId="2886"/>
    <cellStyle name="千_NJ09-05" xfId="2887"/>
    <cellStyle name="千_NJ09-05_2011结算单定稿" xfId="2888"/>
    <cellStyle name="千_NJ09-05_2013年" xfId="2889"/>
    <cellStyle name="千_NJ09-05_报市长" xfId="2890"/>
    <cellStyle name="千_NJ09-05_汇报姜局2.16" xfId="2891"/>
    <cellStyle name="千_NJ09-05_基金平衡表2.3" xfId="2892"/>
    <cellStyle name="千_NJ09-05_一审汇总" xfId="2893"/>
    <cellStyle name="千_NJ09-05_一审汇总1.27" xfId="2894"/>
    <cellStyle name="千_NJ17-06" xfId="2895"/>
    <cellStyle name="千_NJ17-06_2013年" xfId="2896"/>
    <cellStyle name="千_NJ17-06_报市长" xfId="2897"/>
    <cellStyle name="千_NJ17-06_汇报姜局2.16" xfId="2898"/>
    <cellStyle name="千_NJ17-06_基金平衡表5.8" xfId="2899"/>
    <cellStyle name="千_NJ17-06_人大汇报5.8_2013年教科文科预算表" xfId="2900"/>
    <cellStyle name="千_NJ17-06_市直提前告知" xfId="2901"/>
    <cellStyle name="千_NJ17-06_市直提前告知_2013年教科文科预算表" xfId="2902"/>
    <cellStyle name="千_NJ17-24" xfId="2903"/>
    <cellStyle name="千_NJ17-26_一审汇总1.27" xfId="2904"/>
    <cellStyle name="千_NJ17-24_2013年" xfId="2905"/>
    <cellStyle name="千_NJ17-24_人大汇报5.8" xfId="2906"/>
    <cellStyle name="千_NJ17-24_人大汇报5.8_2013年教科文科预算表" xfId="2907"/>
    <cellStyle name="千_NJ17-24_市直提前告知" xfId="2908"/>
    <cellStyle name="千_NJ17-24_市直提前告知_2013年教科文科预算表" xfId="2909"/>
    <cellStyle name="千_NJ17-24_一审汇总" xfId="2910"/>
    <cellStyle name="千_NJ17-26_2011结算单定稿" xfId="2911"/>
    <cellStyle name="千_NJ17-26_报市长" xfId="2912"/>
    <cellStyle name="千_NJ17-26_市直提前告知" xfId="2913"/>
    <cellStyle name="千_NJ17-26_市直提前告知_2013年教科文科预算表" xfId="2914"/>
    <cellStyle name="千_NJ18-15_2013年" xfId="2915"/>
    <cellStyle name="千_NJ18-15_汇报姜局2.16" xfId="2916"/>
    <cellStyle name="千_NJ18-15_基金平衡表2.3" xfId="2917"/>
    <cellStyle name="千_NJ18-15_基金平衡表5.8" xfId="2918"/>
    <cellStyle name="千_NJ18-15_人大汇报5.8" xfId="2919"/>
    <cellStyle name="千_NJ18-15_市直提前告知_2013年教科文科预算表" xfId="2920"/>
    <cellStyle name="千_NJ18-15_一审汇总" xfId="2921"/>
    <cellStyle name="千_基金平衡表5.8" xfId="2922"/>
    <cellStyle name="千_人大汇报5.8" xfId="2923"/>
    <cellStyle name="千_市直提前告知_2013年教科文科预算表" xfId="2924"/>
    <cellStyle name="千_一审汇总" xfId="2925"/>
    <cellStyle name="千_一审汇总1.27" xfId="2926"/>
    <cellStyle name="千分位[0]" xfId="2927"/>
    <cellStyle name="千位[0]" xfId="2928"/>
    <cellStyle name="千位分隔 2" xfId="2929"/>
    <cellStyle name="千位分隔 2 2" xfId="2930"/>
    <cellStyle name="千位分隔 3 2" xfId="2931"/>
    <cellStyle name="千位分隔[0] 3" xfId="2932"/>
    <cellStyle name="千位分隔[0] 4" xfId="2933"/>
    <cellStyle name="千位分隔[0] 6" xfId="2934"/>
    <cellStyle name="千位分隔[0] 6 2" xfId="2935"/>
    <cellStyle name="千位分季_新建 Microsoft Excel 工作表" xfId="2936"/>
    <cellStyle name="钎霖_4岿角利" xfId="2937"/>
    <cellStyle name="强调 1" xfId="2938"/>
    <cellStyle name="强调 3" xfId="2939"/>
    <cellStyle name="强调文字颜色 2 2" xfId="2940"/>
    <cellStyle name="强调文字颜色 3 2" xfId="2941"/>
    <cellStyle name="强调文字颜色 3 3" xfId="2942"/>
    <cellStyle name="强调文字颜色 4 3" xfId="2943"/>
    <cellStyle name="强调文字颜色 6 3" xfId="2944"/>
    <cellStyle name="适中 2" xfId="2945"/>
    <cellStyle name="输出 2" xfId="2946"/>
    <cellStyle name="输入 3" xfId="2947"/>
    <cellStyle name="数字" xfId="2948"/>
    <cellStyle name="小数" xfId="2949"/>
    <cellStyle name="样式 1 2" xfId="2950"/>
    <cellStyle name="注释 2" xfId="2951"/>
    <cellStyle name="注释 3 2" xfId="2952"/>
    <cellStyle name="콤마_BOILER-CO1" xfId="2953"/>
    <cellStyle name="표준_0N-HANDLING " xfId="29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K29"/>
  <sheetViews>
    <sheetView workbookViewId="0">
      <selection activeCell="D13" sqref="D13"/>
    </sheetView>
  </sheetViews>
  <sheetFormatPr defaultColWidth="9" defaultRowHeight="13.5"/>
  <cols>
    <col min="1" max="1" width="31.275" style="95" customWidth="1"/>
    <col min="2" max="2" width="8.25" style="95" customWidth="1"/>
    <col min="3" max="3" width="8.375" style="95" customWidth="1"/>
    <col min="4" max="4" width="8.25" style="95" customWidth="1"/>
    <col min="5" max="5" width="9.25" style="95"/>
    <col min="6" max="6" width="8.5" style="95" customWidth="1"/>
    <col min="7" max="7" width="37.95" style="95" customWidth="1"/>
    <col min="8" max="8" width="8.5" style="95" customWidth="1"/>
    <col min="9" max="9" width="9" style="95" customWidth="1"/>
    <col min="10" max="10" width="9.125" style="95" customWidth="1"/>
    <col min="11" max="11" width="9" style="95" customWidth="1"/>
    <col min="12" max="16384" width="9" style="95"/>
  </cols>
  <sheetData>
    <row r="1" ht="21" customHeight="1" spans="1:11">
      <c r="A1" s="96" t="s">
        <v>0</v>
      </c>
      <c r="B1" s="96"/>
      <c r="C1" s="96"/>
      <c r="D1" s="96"/>
      <c r="E1" s="96"/>
      <c r="F1" s="96"/>
      <c r="G1" s="96"/>
      <c r="H1" s="96"/>
      <c r="I1" s="96"/>
      <c r="J1" s="96"/>
      <c r="K1" s="96"/>
    </row>
    <row r="2" ht="14.25" spans="10:11">
      <c r="J2" s="208" t="s">
        <v>1</v>
      </c>
      <c r="K2" s="208"/>
    </row>
    <row r="3" ht="30" customHeight="1" spans="1:11">
      <c r="A3" s="198" t="s">
        <v>2</v>
      </c>
      <c r="B3" s="199" t="s">
        <v>3</v>
      </c>
      <c r="C3" s="199" t="s">
        <v>4</v>
      </c>
      <c r="D3" s="199" t="s">
        <v>5</v>
      </c>
      <c r="E3" s="199" t="s">
        <v>6</v>
      </c>
      <c r="F3" s="199" t="s">
        <v>7</v>
      </c>
      <c r="G3" s="199" t="s">
        <v>8</v>
      </c>
      <c r="H3" s="199" t="s">
        <v>9</v>
      </c>
      <c r="I3" s="199" t="s">
        <v>10</v>
      </c>
      <c r="J3" s="199" t="s">
        <v>11</v>
      </c>
      <c r="K3" s="209" t="s">
        <v>6</v>
      </c>
    </row>
    <row r="4" ht="18" customHeight="1" spans="1:11">
      <c r="A4" s="200" t="s">
        <v>12</v>
      </c>
      <c r="B4" s="201">
        <f>B5+B24+C30</f>
        <v>275174</v>
      </c>
      <c r="C4" s="201">
        <f>C5+C24+B30</f>
        <v>307661</v>
      </c>
      <c r="D4" s="201">
        <f t="shared" ref="D4:F4" si="0">D5+D24+D30</f>
        <v>288414</v>
      </c>
      <c r="E4" s="201">
        <f t="shared" si="0"/>
        <v>-19247</v>
      </c>
      <c r="F4" s="201">
        <f t="shared" si="0"/>
        <v>13240</v>
      </c>
      <c r="G4" s="61" t="s">
        <v>13</v>
      </c>
      <c r="H4" s="201">
        <f t="shared" ref="H4:J4" si="1">H5+H24+H30</f>
        <v>275174</v>
      </c>
      <c r="I4" s="201">
        <f t="shared" si="1"/>
        <v>307661</v>
      </c>
      <c r="J4" s="201">
        <f t="shared" si="1"/>
        <v>288414</v>
      </c>
      <c r="K4" s="210">
        <f t="shared" ref="K4:K11" si="2">J4-I4</f>
        <v>-19247</v>
      </c>
    </row>
    <row r="5" ht="18" customHeight="1" spans="1:11">
      <c r="A5" s="202" t="s">
        <v>14</v>
      </c>
      <c r="B5" s="201">
        <f t="shared" ref="B5:F5" si="3">B6+B10</f>
        <v>74289</v>
      </c>
      <c r="C5" s="201">
        <f t="shared" si="3"/>
        <v>94845</v>
      </c>
      <c r="D5" s="201">
        <f t="shared" si="3"/>
        <v>101605</v>
      </c>
      <c r="E5" s="201">
        <f t="shared" si="3"/>
        <v>6760</v>
      </c>
      <c r="F5" s="201">
        <f t="shared" si="3"/>
        <v>27316</v>
      </c>
      <c r="G5" s="201" t="s">
        <v>15</v>
      </c>
      <c r="H5" s="201">
        <f t="shared" ref="H5:J5" si="4">H6+H14</f>
        <v>74289</v>
      </c>
      <c r="I5" s="201">
        <f t="shared" si="4"/>
        <v>94845</v>
      </c>
      <c r="J5" s="201">
        <f t="shared" si="4"/>
        <v>101605</v>
      </c>
      <c r="K5" s="210">
        <f t="shared" si="2"/>
        <v>6760</v>
      </c>
    </row>
    <row r="6" ht="18" customHeight="1" spans="1:11">
      <c r="A6" s="203" t="s">
        <v>16</v>
      </c>
      <c r="B6" s="99">
        <f>SUM(B7:B9)</f>
        <v>69298</v>
      </c>
      <c r="C6" s="99">
        <f>SUM(C7:C9)</f>
        <v>66600</v>
      </c>
      <c r="D6" s="99">
        <f>SUM(D7:D9)</f>
        <v>74000</v>
      </c>
      <c r="E6" s="99">
        <f t="shared" ref="E6:E8" si="5">D6-C6</f>
        <v>7400</v>
      </c>
      <c r="F6" s="99">
        <f t="shared" ref="F6:F8" si="6">D6-B6</f>
        <v>4702</v>
      </c>
      <c r="G6" s="99" t="s">
        <v>17</v>
      </c>
      <c r="H6" s="99">
        <f t="shared" ref="H6:J6" si="7">SUM(H7:H13)</f>
        <v>44367</v>
      </c>
      <c r="I6" s="99">
        <f t="shared" si="7"/>
        <v>60556</v>
      </c>
      <c r="J6" s="99">
        <f t="shared" si="7"/>
        <v>56104</v>
      </c>
      <c r="K6" s="211">
        <f t="shared" si="2"/>
        <v>-4452</v>
      </c>
    </row>
    <row r="7" ht="18" customHeight="1" spans="1:11">
      <c r="A7" s="203" t="s">
        <v>18</v>
      </c>
      <c r="B7" s="99">
        <v>57707</v>
      </c>
      <c r="C7" s="99">
        <v>56000</v>
      </c>
      <c r="D7" s="99">
        <v>68000</v>
      </c>
      <c r="E7" s="99">
        <f t="shared" si="5"/>
        <v>12000</v>
      </c>
      <c r="F7" s="99">
        <f t="shared" si="6"/>
        <v>10293</v>
      </c>
      <c r="G7" s="99" t="s">
        <v>19</v>
      </c>
      <c r="H7" s="99">
        <v>4840</v>
      </c>
      <c r="I7" s="99">
        <v>6582</v>
      </c>
      <c r="J7" s="99">
        <v>6048</v>
      </c>
      <c r="K7" s="211">
        <f t="shared" si="2"/>
        <v>-534</v>
      </c>
    </row>
    <row r="8" ht="18" customHeight="1" spans="1:11">
      <c r="A8" s="203" t="s">
        <v>20</v>
      </c>
      <c r="B8" s="99">
        <v>11591</v>
      </c>
      <c r="C8" s="99">
        <v>10600</v>
      </c>
      <c r="D8" s="99">
        <v>6000</v>
      </c>
      <c r="E8" s="99">
        <f t="shared" si="5"/>
        <v>-4600</v>
      </c>
      <c r="F8" s="99">
        <f t="shared" si="6"/>
        <v>-5591</v>
      </c>
      <c r="G8" s="99" t="s">
        <v>21</v>
      </c>
      <c r="H8" s="99">
        <v>8796</v>
      </c>
      <c r="I8" s="99">
        <v>5519</v>
      </c>
      <c r="J8" s="99">
        <v>6450</v>
      </c>
      <c r="K8" s="211">
        <f t="shared" si="2"/>
        <v>931</v>
      </c>
    </row>
    <row r="9" ht="18" customHeight="1" spans="1:11">
      <c r="A9" s="203"/>
      <c r="B9" s="99"/>
      <c r="C9" s="99"/>
      <c r="D9" s="99"/>
      <c r="E9" s="99"/>
      <c r="F9" s="99"/>
      <c r="G9" s="99" t="s">
        <v>22</v>
      </c>
      <c r="H9" s="99">
        <v>99</v>
      </c>
      <c r="I9" s="99">
        <v>422</v>
      </c>
      <c r="J9" s="99">
        <v>45</v>
      </c>
      <c r="K9" s="211">
        <f t="shared" si="2"/>
        <v>-377</v>
      </c>
    </row>
    <row r="10" ht="18" customHeight="1" spans="1:11">
      <c r="A10" s="203" t="s">
        <v>23</v>
      </c>
      <c r="B10" s="99">
        <f>B11+B15+B18+B19+B22+B23</f>
        <v>4991</v>
      </c>
      <c r="C10" s="99">
        <f>C11+C15+C18+C19+C22+C23</f>
        <v>28245</v>
      </c>
      <c r="D10" s="99">
        <f>D11+D15+D17+D19+D22+D23</f>
        <v>27605</v>
      </c>
      <c r="E10" s="99">
        <f t="shared" ref="E10:E14" si="8">D10-C10</f>
        <v>-640</v>
      </c>
      <c r="F10" s="99">
        <f t="shared" ref="F10:F14" si="9">D10-B10</f>
        <v>22614</v>
      </c>
      <c r="G10" s="99" t="s">
        <v>24</v>
      </c>
      <c r="H10" s="99">
        <v>30414</v>
      </c>
      <c r="I10" s="99">
        <v>46315</v>
      </c>
      <c r="J10" s="99">
        <f>42880-822</f>
        <v>42058</v>
      </c>
      <c r="K10" s="211">
        <f t="shared" si="2"/>
        <v>-4257</v>
      </c>
    </row>
    <row r="11" ht="18" customHeight="1" spans="1:11">
      <c r="A11" s="203" t="s">
        <v>25</v>
      </c>
      <c r="B11" s="99">
        <f>SUM(B12:B14)</f>
        <v>-24199</v>
      </c>
      <c r="C11" s="99">
        <f>SUM(C12:C14)</f>
        <v>5041</v>
      </c>
      <c r="D11" s="99">
        <f>SUM(D12:D14)</f>
        <v>12393</v>
      </c>
      <c r="E11" s="99">
        <f t="shared" si="8"/>
        <v>7352</v>
      </c>
      <c r="F11" s="99">
        <f t="shared" si="9"/>
        <v>36592</v>
      </c>
      <c r="G11" s="99" t="s">
        <v>26</v>
      </c>
      <c r="H11" s="99"/>
      <c r="I11" s="99">
        <v>1500</v>
      </c>
      <c r="J11" s="99">
        <v>1500</v>
      </c>
      <c r="K11" s="211">
        <f t="shared" si="2"/>
        <v>0</v>
      </c>
    </row>
    <row r="12" ht="18" customHeight="1" spans="1:11">
      <c r="A12" s="203" t="s">
        <v>27</v>
      </c>
      <c r="B12" s="99">
        <v>619</v>
      </c>
      <c r="C12" s="99">
        <v>619</v>
      </c>
      <c r="D12" s="99">
        <v>619</v>
      </c>
      <c r="E12" s="99"/>
      <c r="F12" s="99"/>
      <c r="G12" s="99" t="s">
        <v>28</v>
      </c>
      <c r="H12" s="99"/>
      <c r="I12" s="99"/>
      <c r="J12" s="99">
        <v>3</v>
      </c>
      <c r="K12" s="211"/>
    </row>
    <row r="13" ht="18" customHeight="1" spans="1:11">
      <c r="A13" s="203" t="s">
        <v>29</v>
      </c>
      <c r="B13" s="99">
        <v>-24915</v>
      </c>
      <c r="C13" s="99">
        <v>4204</v>
      </c>
      <c r="D13" s="99">
        <f>1293+10481</f>
        <v>11774</v>
      </c>
      <c r="E13" s="99">
        <f t="shared" si="8"/>
        <v>7570</v>
      </c>
      <c r="F13" s="99">
        <f t="shared" si="9"/>
        <v>36689</v>
      </c>
      <c r="G13" s="99" t="s">
        <v>30</v>
      </c>
      <c r="H13" s="99">
        <v>218</v>
      </c>
      <c r="I13" s="99">
        <v>218</v>
      </c>
      <c r="J13" s="99"/>
      <c r="K13" s="211">
        <f t="shared" ref="K13:K15" si="10">J13-I13</f>
        <v>-218</v>
      </c>
    </row>
    <row r="14" ht="18" customHeight="1" spans="1:11">
      <c r="A14" s="203" t="s">
        <v>31</v>
      </c>
      <c r="B14" s="99">
        <v>97</v>
      </c>
      <c r="C14" s="99">
        <v>218</v>
      </c>
      <c r="D14" s="99"/>
      <c r="E14" s="99">
        <f t="shared" si="8"/>
        <v>-218</v>
      </c>
      <c r="F14" s="99">
        <f t="shared" si="9"/>
        <v>-97</v>
      </c>
      <c r="G14" s="99" t="s">
        <v>32</v>
      </c>
      <c r="H14" s="99">
        <f>H15+H19+H22+H23+H21</f>
        <v>29922</v>
      </c>
      <c r="I14" s="99">
        <f>I15+I19+I22+I23</f>
        <v>34289</v>
      </c>
      <c r="J14" s="99">
        <f>J15+J19+J22+J23+J21</f>
        <v>45501</v>
      </c>
      <c r="K14" s="211">
        <f t="shared" si="10"/>
        <v>11212</v>
      </c>
    </row>
    <row r="15" ht="18" customHeight="1" spans="1:11">
      <c r="A15" s="203" t="s">
        <v>33</v>
      </c>
      <c r="B15" s="99"/>
      <c r="C15" s="99"/>
      <c r="D15" s="99"/>
      <c r="E15" s="99"/>
      <c r="F15" s="99"/>
      <c r="G15" s="99" t="s">
        <v>34</v>
      </c>
      <c r="H15" s="99">
        <f t="shared" ref="H15:J15" si="11">SUM(H16:H18)</f>
        <v>18461</v>
      </c>
      <c r="I15" s="99">
        <f t="shared" si="11"/>
        <v>34289</v>
      </c>
      <c r="J15" s="99">
        <f t="shared" si="11"/>
        <v>45401</v>
      </c>
      <c r="K15" s="211">
        <f t="shared" si="10"/>
        <v>11112</v>
      </c>
    </row>
    <row r="16" ht="18" customHeight="1" spans="1:11">
      <c r="A16" s="203" t="s">
        <v>35</v>
      </c>
      <c r="B16" s="99"/>
      <c r="C16" s="99"/>
      <c r="D16" s="99"/>
      <c r="E16" s="99"/>
      <c r="F16" s="99"/>
      <c r="G16" s="99" t="s">
        <v>36</v>
      </c>
      <c r="H16" s="99"/>
      <c r="I16" s="99"/>
      <c r="J16" s="99"/>
      <c r="K16" s="211"/>
    </row>
    <row r="17" ht="18" customHeight="1" spans="1:11">
      <c r="A17" s="203" t="s">
        <v>37</v>
      </c>
      <c r="B17" s="99"/>
      <c r="C17" s="99"/>
      <c r="D17" s="99"/>
      <c r="E17" s="99"/>
      <c r="F17" s="99"/>
      <c r="G17" s="99" t="s">
        <v>38</v>
      </c>
      <c r="H17" s="99">
        <v>3</v>
      </c>
      <c r="I17" s="99">
        <v>3</v>
      </c>
      <c r="J17" s="99">
        <v>3</v>
      </c>
      <c r="K17" s="211">
        <v>0</v>
      </c>
    </row>
    <row r="18" ht="18" customHeight="1" spans="1:11">
      <c r="A18" s="203" t="s">
        <v>39</v>
      </c>
      <c r="B18" s="99">
        <v>2249</v>
      </c>
      <c r="C18" s="99"/>
      <c r="E18" s="99"/>
      <c r="F18" s="99"/>
      <c r="G18" s="99" t="s">
        <v>40</v>
      </c>
      <c r="H18" s="99">
        <v>18458</v>
      </c>
      <c r="I18" s="99">
        <v>34286</v>
      </c>
      <c r="J18" s="99">
        <v>45398</v>
      </c>
      <c r="K18" s="211">
        <f>J18-I18</f>
        <v>11112</v>
      </c>
    </row>
    <row r="19" ht="18" customHeight="1" spans="1:11">
      <c r="A19" s="203" t="s">
        <v>41</v>
      </c>
      <c r="B19" s="99"/>
      <c r="C19" s="99"/>
      <c r="D19" s="99">
        <v>3</v>
      </c>
      <c r="E19" s="99"/>
      <c r="F19" s="99"/>
      <c r="G19" s="99" t="s">
        <v>42</v>
      </c>
      <c r="H19" s="99"/>
      <c r="I19" s="99"/>
      <c r="J19" s="99"/>
      <c r="K19" s="211"/>
    </row>
    <row r="20" ht="18" customHeight="1" spans="1:11">
      <c r="A20" s="203" t="s">
        <v>43</v>
      </c>
      <c r="B20" s="99"/>
      <c r="C20" s="99"/>
      <c r="D20" s="99">
        <v>3</v>
      </c>
      <c r="E20" s="99"/>
      <c r="F20" s="99"/>
      <c r="G20" s="99" t="s">
        <v>44</v>
      </c>
      <c r="H20" s="99"/>
      <c r="I20" s="99"/>
      <c r="J20" s="99"/>
      <c r="K20" s="211"/>
    </row>
    <row r="21" ht="18" customHeight="1" spans="1:11">
      <c r="A21" s="203" t="s">
        <v>45</v>
      </c>
      <c r="B21" s="99"/>
      <c r="C21" s="99"/>
      <c r="D21" s="99"/>
      <c r="E21" s="99"/>
      <c r="F21" s="99"/>
      <c r="G21" s="99" t="s">
        <v>46</v>
      </c>
      <c r="H21" s="99">
        <v>2249</v>
      </c>
      <c r="I21" s="99"/>
      <c r="J21" s="99">
        <v>100</v>
      </c>
      <c r="K21" s="211"/>
    </row>
    <row r="22" ht="18" customHeight="1" spans="1:11">
      <c r="A22" s="203" t="s">
        <v>47</v>
      </c>
      <c r="B22" s="99">
        <v>11000</v>
      </c>
      <c r="C22" s="99">
        <v>7263</v>
      </c>
      <c r="D22" s="99">
        <v>6000</v>
      </c>
      <c r="E22" s="99">
        <f t="shared" ref="E22:E28" si="12">D22-C22</f>
        <v>-1263</v>
      </c>
      <c r="F22" s="99">
        <f t="shared" ref="F22:F28" si="13">D22-B22</f>
        <v>-5000</v>
      </c>
      <c r="G22" s="99" t="s">
        <v>48</v>
      </c>
      <c r="H22" s="99">
        <v>9209</v>
      </c>
      <c r="I22" s="99"/>
      <c r="J22" s="99"/>
      <c r="K22" s="211"/>
    </row>
    <row r="23" ht="18" customHeight="1" spans="1:11">
      <c r="A23" s="203" t="s">
        <v>49</v>
      </c>
      <c r="B23" s="99">
        <v>15941</v>
      </c>
      <c r="C23" s="99">
        <v>15941</v>
      </c>
      <c r="D23" s="99">
        <v>9209</v>
      </c>
      <c r="E23" s="99">
        <f t="shared" si="12"/>
        <v>-6732</v>
      </c>
      <c r="F23" s="99">
        <f t="shared" si="13"/>
        <v>-6732</v>
      </c>
      <c r="G23" s="99" t="s">
        <v>50</v>
      </c>
      <c r="H23" s="99">
        <v>3</v>
      </c>
      <c r="I23" s="99"/>
      <c r="J23" s="99">
        <v>0</v>
      </c>
      <c r="K23" s="211">
        <f t="shared" ref="K23:K26" si="14">J23-I23</f>
        <v>0</v>
      </c>
    </row>
    <row r="24" ht="18" customHeight="1" spans="1:11">
      <c r="A24" s="202" t="s">
        <v>51</v>
      </c>
      <c r="B24" s="201">
        <f>SUM(B25:B29)</f>
        <v>200885</v>
      </c>
      <c r="C24" s="201">
        <f t="shared" ref="C24:J24" si="15">SUM(C25:C29)</f>
        <v>212816</v>
      </c>
      <c r="D24" s="201">
        <f t="shared" si="15"/>
        <v>186809</v>
      </c>
      <c r="E24" s="204">
        <f t="shared" si="12"/>
        <v>-26007</v>
      </c>
      <c r="F24" s="204">
        <f t="shared" si="13"/>
        <v>-14076</v>
      </c>
      <c r="G24" s="201" t="s">
        <v>52</v>
      </c>
      <c r="H24" s="201">
        <f t="shared" si="15"/>
        <v>200885</v>
      </c>
      <c r="I24" s="201">
        <f t="shared" si="15"/>
        <v>212816</v>
      </c>
      <c r="J24" s="201">
        <f t="shared" si="15"/>
        <v>186809</v>
      </c>
      <c r="K24" s="210">
        <f t="shared" si="14"/>
        <v>-26007</v>
      </c>
    </row>
    <row r="25" ht="18" customHeight="1" spans="1:11">
      <c r="A25" s="203" t="s">
        <v>53</v>
      </c>
      <c r="B25" s="99">
        <v>164009</v>
      </c>
      <c r="C25" s="99">
        <v>208840</v>
      </c>
      <c r="D25" s="99">
        <v>150000</v>
      </c>
      <c r="E25" s="99">
        <f t="shared" si="12"/>
        <v>-58840</v>
      </c>
      <c r="F25" s="99">
        <f t="shared" si="13"/>
        <v>-14009</v>
      </c>
      <c r="G25" s="99" t="s">
        <v>54</v>
      </c>
      <c r="H25" s="99">
        <v>158640</v>
      </c>
      <c r="I25" s="99">
        <v>196828</v>
      </c>
      <c r="J25" s="99">
        <v>149542</v>
      </c>
      <c r="K25" s="211">
        <f t="shared" si="14"/>
        <v>-47286</v>
      </c>
    </row>
    <row r="26" ht="18" customHeight="1" spans="1:11">
      <c r="A26" s="203" t="s">
        <v>55</v>
      </c>
      <c r="B26" s="99">
        <v>32900</v>
      </c>
      <c r="C26" s="99"/>
      <c r="D26" s="99">
        <v>20000</v>
      </c>
      <c r="E26" s="99">
        <f t="shared" si="12"/>
        <v>20000</v>
      </c>
      <c r="F26" s="99">
        <f t="shared" si="13"/>
        <v>-12900</v>
      </c>
      <c r="G26" s="99" t="s">
        <v>56</v>
      </c>
      <c r="H26" s="99">
        <v>11848</v>
      </c>
      <c r="I26" s="99">
        <v>4225</v>
      </c>
      <c r="J26" s="99">
        <v>12854</v>
      </c>
      <c r="K26" s="210">
        <f t="shared" si="14"/>
        <v>8629</v>
      </c>
    </row>
    <row r="27" ht="18" customHeight="1" spans="1:11">
      <c r="A27" s="203" t="s">
        <v>57</v>
      </c>
      <c r="B27" s="99"/>
      <c r="C27" s="99"/>
      <c r="D27" s="99">
        <v>12</v>
      </c>
      <c r="E27" s="99">
        <f t="shared" si="12"/>
        <v>12</v>
      </c>
      <c r="F27" s="99">
        <f t="shared" si="13"/>
        <v>12</v>
      </c>
      <c r="G27" s="99" t="s">
        <v>58</v>
      </c>
      <c r="H27" s="99">
        <v>16797</v>
      </c>
      <c r="I27" s="99"/>
      <c r="J27" s="99">
        <v>16013</v>
      </c>
      <c r="K27" s="210"/>
    </row>
    <row r="28" ht="18" customHeight="1" spans="1:11">
      <c r="A28" s="99" t="s">
        <v>59</v>
      </c>
      <c r="B28" s="99">
        <v>3976</v>
      </c>
      <c r="C28" s="99">
        <v>3976</v>
      </c>
      <c r="D28" s="99">
        <v>16797</v>
      </c>
      <c r="E28" s="99">
        <f t="shared" si="12"/>
        <v>12821</v>
      </c>
      <c r="F28" s="99">
        <f t="shared" si="13"/>
        <v>12821</v>
      </c>
      <c r="G28" s="205" t="s">
        <v>60</v>
      </c>
      <c r="H28" s="205">
        <v>2600</v>
      </c>
      <c r="I28" s="205">
        <v>4500</v>
      </c>
      <c r="J28" s="205">
        <v>2400</v>
      </c>
      <c r="K28" s="210">
        <f>J28-I28</f>
        <v>-2100</v>
      </c>
    </row>
    <row r="29" ht="18" customHeight="1" spans="1:11">
      <c r="A29" s="206"/>
      <c r="B29" s="207"/>
      <c r="C29" s="207"/>
      <c r="D29" s="207"/>
      <c r="E29" s="207"/>
      <c r="F29" s="207"/>
      <c r="G29" s="207" t="s">
        <v>61</v>
      </c>
      <c r="H29" s="207">
        <v>11000</v>
      </c>
      <c r="I29" s="207">
        <v>7263</v>
      </c>
      <c r="J29" s="207">
        <v>6000</v>
      </c>
      <c r="K29" s="212">
        <f>J29-I29</f>
        <v>-1263</v>
      </c>
    </row>
  </sheetData>
  <mergeCells count="2">
    <mergeCell ref="A1:K1"/>
    <mergeCell ref="J2:K2"/>
  </mergeCells>
  <pageMargins left="0.709027777777778" right="0.55" top="0.66875" bottom="0.66875" header="0.309027777777778" footer="0.309027777777778"/>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8"/>
  <sheetViews>
    <sheetView workbookViewId="0">
      <selection activeCell="A1" sqref="$A1:$XFD1048576"/>
    </sheetView>
  </sheetViews>
  <sheetFormatPr defaultColWidth="9" defaultRowHeight="13.5" outlineLevelCol="3"/>
  <cols>
    <col min="1" max="1" width="31.375" style="48" customWidth="1"/>
    <col min="2" max="2" width="15.25" style="48" customWidth="1"/>
    <col min="3" max="3" width="13.75" style="48" customWidth="1"/>
    <col min="4" max="4" width="14.5" style="117" customWidth="1"/>
    <col min="5" max="16384" width="9" style="48"/>
  </cols>
  <sheetData>
    <row r="1" s="48" customFormat="1" ht="34.5" customHeight="1" spans="1:4">
      <c r="A1" s="191" t="s">
        <v>62</v>
      </c>
      <c r="B1" s="132"/>
      <c r="C1" s="132"/>
      <c r="D1" s="132"/>
    </row>
    <row r="2" s="48" customFormat="1" ht="23.25" customHeight="1" spans="4:4">
      <c r="D2" s="183" t="s">
        <v>1</v>
      </c>
    </row>
    <row r="3" s="48" customFormat="1" ht="32.25" customHeight="1" spans="1:4">
      <c r="A3" s="184" t="s">
        <v>2</v>
      </c>
      <c r="B3" s="192" t="s">
        <v>3</v>
      </c>
      <c r="C3" s="192" t="s">
        <v>5</v>
      </c>
      <c r="D3" s="193" t="s">
        <v>63</v>
      </c>
    </row>
    <row r="4" s="48" customFormat="1" ht="24.95" customHeight="1" spans="1:4">
      <c r="A4" s="186" t="s">
        <v>64</v>
      </c>
      <c r="B4" s="50">
        <f>B5+B19</f>
        <v>69298</v>
      </c>
      <c r="C4" s="50">
        <f>C5+C19</f>
        <v>74000</v>
      </c>
      <c r="D4" s="194">
        <f t="shared" ref="D4:D20" si="0">(C4/B4-1)*100</f>
        <v>6.78518860573176</v>
      </c>
    </row>
    <row r="5" s="48" customFormat="1" ht="24.95" customHeight="1" spans="1:4">
      <c r="A5" s="186" t="s">
        <v>65</v>
      </c>
      <c r="B5" s="50">
        <f>SUM(B6:B18)</f>
        <v>57707</v>
      </c>
      <c r="C5" s="50">
        <f>SUM(C6:C18)</f>
        <v>68000</v>
      </c>
      <c r="D5" s="194">
        <f t="shared" si="0"/>
        <v>17.8366575978651</v>
      </c>
    </row>
    <row r="6" s="48" customFormat="1" ht="24.95" customHeight="1" spans="1:4">
      <c r="A6" s="188" t="s">
        <v>66</v>
      </c>
      <c r="B6" s="50">
        <v>14058</v>
      </c>
      <c r="C6" s="50">
        <v>16000</v>
      </c>
      <c r="D6" s="194">
        <f t="shared" si="0"/>
        <v>13.8141983212406</v>
      </c>
    </row>
    <row r="7" s="48" customFormat="1" ht="24.95" customHeight="1" spans="1:4">
      <c r="A7" s="186" t="s">
        <v>67</v>
      </c>
      <c r="B7" s="50">
        <v>3906</v>
      </c>
      <c r="C7" s="50">
        <v>5000</v>
      </c>
      <c r="D7" s="194">
        <f t="shared" si="0"/>
        <v>28.0081925243216</v>
      </c>
    </row>
    <row r="8" s="48" customFormat="1" ht="24.95" customHeight="1" spans="1:4">
      <c r="A8" s="186" t="s">
        <v>68</v>
      </c>
      <c r="B8" s="50">
        <v>1300</v>
      </c>
      <c r="C8" s="50">
        <v>1600</v>
      </c>
      <c r="D8" s="194">
        <f t="shared" si="0"/>
        <v>23.0769230769231</v>
      </c>
    </row>
    <row r="9" s="48" customFormat="1" ht="24.95" customHeight="1" spans="1:4">
      <c r="A9" s="186" t="s">
        <v>69</v>
      </c>
      <c r="B9" s="50">
        <v>146</v>
      </c>
      <c r="C9" s="50">
        <v>180</v>
      </c>
      <c r="D9" s="194">
        <f t="shared" si="0"/>
        <v>23.2876712328767</v>
      </c>
    </row>
    <row r="10" s="48" customFormat="1" ht="24.95" customHeight="1" spans="1:4">
      <c r="A10" s="186" t="s">
        <v>70</v>
      </c>
      <c r="B10" s="50">
        <v>2335</v>
      </c>
      <c r="C10" s="50">
        <v>3000</v>
      </c>
      <c r="D10" s="194">
        <f t="shared" si="0"/>
        <v>28.4796573875803</v>
      </c>
    </row>
    <row r="11" s="48" customFormat="1" ht="24.95" customHeight="1" spans="1:4">
      <c r="A11" s="186" t="s">
        <v>71</v>
      </c>
      <c r="B11" s="50">
        <v>1215</v>
      </c>
      <c r="C11" s="50">
        <v>1600</v>
      </c>
      <c r="D11" s="194">
        <f t="shared" si="0"/>
        <v>31.6872427983539</v>
      </c>
    </row>
    <row r="12" s="48" customFormat="1" ht="24.95" customHeight="1" spans="1:4">
      <c r="A12" s="186" t="s">
        <v>72</v>
      </c>
      <c r="B12" s="50">
        <v>928</v>
      </c>
      <c r="C12" s="50">
        <v>1200</v>
      </c>
      <c r="D12" s="194">
        <f t="shared" si="0"/>
        <v>29.3103448275862</v>
      </c>
    </row>
    <row r="13" s="48" customFormat="1" ht="24.95" customHeight="1" spans="1:4">
      <c r="A13" s="186" t="s">
        <v>73</v>
      </c>
      <c r="B13" s="50">
        <v>2859</v>
      </c>
      <c r="C13" s="50">
        <v>4000</v>
      </c>
      <c r="D13" s="194">
        <f t="shared" si="0"/>
        <v>39.9090591115775</v>
      </c>
    </row>
    <row r="14" s="48" customFormat="1" ht="24.95" customHeight="1" spans="1:4">
      <c r="A14" s="186" t="s">
        <v>74</v>
      </c>
      <c r="B14" s="50">
        <v>11118</v>
      </c>
      <c r="C14" s="50">
        <v>13800</v>
      </c>
      <c r="D14" s="194">
        <f t="shared" si="0"/>
        <v>24.123043712898</v>
      </c>
    </row>
    <row r="15" s="48" customFormat="1" ht="24.95" customHeight="1" spans="1:4">
      <c r="A15" s="186" t="s">
        <v>75</v>
      </c>
      <c r="B15" s="50">
        <v>8</v>
      </c>
      <c r="C15" s="50">
        <v>10</v>
      </c>
      <c r="D15" s="194">
        <f t="shared" si="0"/>
        <v>25</v>
      </c>
    </row>
    <row r="16" s="48" customFormat="1" ht="24.95" customHeight="1" spans="1:4">
      <c r="A16" s="186" t="s">
        <v>76</v>
      </c>
      <c r="B16" s="50">
        <v>6006</v>
      </c>
      <c r="C16" s="50">
        <v>6600</v>
      </c>
      <c r="D16" s="194">
        <f t="shared" si="0"/>
        <v>9.8901098901099</v>
      </c>
    </row>
    <row r="17" s="48" customFormat="1" ht="24.95" customHeight="1" spans="1:4">
      <c r="A17" s="186" t="s">
        <v>77</v>
      </c>
      <c r="B17" s="50">
        <v>8</v>
      </c>
      <c r="C17" s="50">
        <v>10</v>
      </c>
      <c r="D17" s="194">
        <f t="shared" si="0"/>
        <v>25</v>
      </c>
    </row>
    <row r="18" s="48" customFormat="1" ht="24.95" customHeight="1" spans="1:4">
      <c r="A18" s="186" t="s">
        <v>78</v>
      </c>
      <c r="B18" s="50">
        <v>13820</v>
      </c>
      <c r="C18" s="50">
        <v>15000</v>
      </c>
      <c r="D18" s="194">
        <f t="shared" si="0"/>
        <v>8.5383502170767</v>
      </c>
    </row>
    <row r="19" s="48" customFormat="1" ht="24.95" customHeight="1" spans="1:4">
      <c r="A19" s="186" t="s">
        <v>79</v>
      </c>
      <c r="B19" s="50">
        <f>B20+B23+B24+B25+B26+B27</f>
        <v>11591</v>
      </c>
      <c r="C19" s="50">
        <f>C20+C23+C24+C25+C26+C27</f>
        <v>6000</v>
      </c>
      <c r="D19" s="194">
        <f t="shared" si="0"/>
        <v>-48.235700112156</v>
      </c>
    </row>
    <row r="20" s="48" customFormat="1" ht="24.95" customHeight="1" spans="1:4">
      <c r="A20" s="186" t="s">
        <v>80</v>
      </c>
      <c r="B20" s="50">
        <v>1424</v>
      </c>
      <c r="C20" s="50">
        <v>1200</v>
      </c>
      <c r="D20" s="194">
        <f t="shared" si="0"/>
        <v>-15.7303370786517</v>
      </c>
    </row>
    <row r="21" s="48" customFormat="1" ht="24.95" customHeight="1" spans="1:4">
      <c r="A21" s="188" t="s">
        <v>81</v>
      </c>
      <c r="B21" s="50"/>
      <c r="C21" s="50"/>
      <c r="D21" s="194"/>
    </row>
    <row r="22" s="48" customFormat="1" ht="24.95" customHeight="1" spans="1:4">
      <c r="A22" s="188" t="s">
        <v>82</v>
      </c>
      <c r="B22" s="50">
        <v>993</v>
      </c>
      <c r="C22" s="50">
        <v>1200</v>
      </c>
      <c r="D22" s="194">
        <f t="shared" ref="D22:D27" si="1">(C22/B22-1)*100</f>
        <v>20.845921450151</v>
      </c>
    </row>
    <row r="23" s="48" customFormat="1" ht="24.95" customHeight="1" spans="1:4">
      <c r="A23" s="186" t="s">
        <v>83</v>
      </c>
      <c r="B23" s="50">
        <v>102</v>
      </c>
      <c r="C23" s="50"/>
      <c r="D23" s="194">
        <f t="shared" si="1"/>
        <v>-100</v>
      </c>
    </row>
    <row r="24" s="48" customFormat="1" ht="24.95" customHeight="1" spans="1:4">
      <c r="A24" s="186" t="s">
        <v>84</v>
      </c>
      <c r="B24" s="50"/>
      <c r="C24" s="50"/>
      <c r="D24" s="194"/>
    </row>
    <row r="25" s="48" customFormat="1" ht="24.95" customHeight="1" spans="1:4">
      <c r="A25" s="186" t="s">
        <v>85</v>
      </c>
      <c r="B25" s="50"/>
      <c r="C25" s="50"/>
      <c r="D25" s="194"/>
    </row>
    <row r="26" s="48" customFormat="1" ht="24.95" customHeight="1" spans="1:4">
      <c r="A26" s="186" t="s">
        <v>86</v>
      </c>
      <c r="B26" s="50">
        <v>559</v>
      </c>
      <c r="C26" s="50">
        <v>1800</v>
      </c>
      <c r="D26" s="194">
        <f t="shared" si="1"/>
        <v>222.003577817531</v>
      </c>
    </row>
    <row r="27" s="48" customFormat="1" ht="24.95" customHeight="1" spans="1:4">
      <c r="A27" s="195" t="s">
        <v>87</v>
      </c>
      <c r="B27" s="196">
        <v>9506</v>
      </c>
      <c r="C27" s="196">
        <v>3000</v>
      </c>
      <c r="D27" s="197">
        <f t="shared" si="1"/>
        <v>-68.4409846412792</v>
      </c>
    </row>
    <row r="28" s="48" customFormat="1" spans="4:4">
      <c r="D28" s="117"/>
    </row>
  </sheetData>
  <mergeCells count="1">
    <mergeCell ref="A1:D1"/>
  </mergeCells>
  <pageMargins left="1.17916666666667"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24"/>
  <sheetViews>
    <sheetView workbookViewId="0">
      <selection activeCell="A1" sqref="$A1:$XFD1048576"/>
    </sheetView>
  </sheetViews>
  <sheetFormatPr defaultColWidth="9" defaultRowHeight="13.5" outlineLevelCol="1"/>
  <cols>
    <col min="1" max="1" width="46.375" style="48" customWidth="1"/>
    <col min="2" max="2" width="31.25" style="48" customWidth="1"/>
    <col min="3" max="16384" width="9" style="48"/>
  </cols>
  <sheetData>
    <row r="1" ht="31" customHeight="1" spans="1:2">
      <c r="A1" s="132" t="s">
        <v>88</v>
      </c>
      <c r="B1" s="132"/>
    </row>
    <row r="2" ht="21.75" customHeight="1" spans="2:2">
      <c r="B2" s="183" t="s">
        <v>1</v>
      </c>
    </row>
    <row r="3" ht="20.1" customHeight="1" spans="1:2">
      <c r="A3" s="184" t="s">
        <v>2</v>
      </c>
      <c r="B3" s="185" t="s">
        <v>89</v>
      </c>
    </row>
    <row r="4" ht="20.1" customHeight="1" spans="1:2">
      <c r="A4" s="186" t="s">
        <v>90</v>
      </c>
      <c r="B4" s="187">
        <f>B5+B9+B17+B18+B19-B20-B21-B24</f>
        <v>56104</v>
      </c>
    </row>
    <row r="5" ht="20.1" customHeight="1" spans="1:2">
      <c r="A5" s="186" t="s">
        <v>91</v>
      </c>
      <c r="B5" s="187">
        <f>SUM(B6:B8)</f>
        <v>74000</v>
      </c>
    </row>
    <row r="6" ht="20.1" customHeight="1" spans="1:2">
      <c r="A6" s="188" t="s">
        <v>92</v>
      </c>
      <c r="B6" s="187">
        <v>68000</v>
      </c>
    </row>
    <row r="7" ht="20.1" hidden="1" customHeight="1" spans="1:2">
      <c r="A7" s="186" t="s">
        <v>93</v>
      </c>
      <c r="B7" s="187"/>
    </row>
    <row r="8" ht="20.1" customHeight="1" spans="1:2">
      <c r="A8" s="188" t="s">
        <v>94</v>
      </c>
      <c r="B8" s="187">
        <v>6000</v>
      </c>
    </row>
    <row r="9" ht="20.1" customHeight="1" spans="1:2">
      <c r="A9" s="186" t="s">
        <v>23</v>
      </c>
      <c r="B9" s="187">
        <f>B10+B14</f>
        <v>12393</v>
      </c>
    </row>
    <row r="10" ht="20.1" customHeight="1" spans="1:2">
      <c r="A10" s="186" t="s">
        <v>25</v>
      </c>
      <c r="B10" s="187">
        <f>B11+B12+B13</f>
        <v>12393</v>
      </c>
    </row>
    <row r="11" ht="20.1" customHeight="1" spans="1:2">
      <c r="A11" s="186" t="s">
        <v>27</v>
      </c>
      <c r="B11" s="187">
        <v>619</v>
      </c>
    </row>
    <row r="12" ht="20.1" customHeight="1" spans="1:2">
      <c r="A12" s="186" t="s">
        <v>29</v>
      </c>
      <c r="B12" s="187">
        <v>11774</v>
      </c>
    </row>
    <row r="13" ht="20.1" customHeight="1" spans="1:2">
      <c r="A13" s="186" t="s">
        <v>31</v>
      </c>
      <c r="B13" s="187">
        <v>0</v>
      </c>
    </row>
    <row r="14" ht="20.1" customHeight="1" spans="1:2">
      <c r="A14" s="186" t="s">
        <v>33</v>
      </c>
      <c r="B14" s="187"/>
    </row>
    <row r="15" ht="20.1" customHeight="1" spans="1:2">
      <c r="A15" s="186" t="s">
        <v>35</v>
      </c>
      <c r="B15" s="187"/>
    </row>
    <row r="16" ht="20.1" customHeight="1" spans="1:2">
      <c r="A16" s="186" t="s">
        <v>37</v>
      </c>
      <c r="B16" s="187"/>
    </row>
    <row r="17" ht="20.1" customHeight="1" spans="1:2">
      <c r="A17" s="186" t="s">
        <v>95</v>
      </c>
      <c r="B17" s="187">
        <v>3</v>
      </c>
    </row>
    <row r="18" ht="20.1" customHeight="1" spans="1:2">
      <c r="A18" s="186" t="s">
        <v>96</v>
      </c>
      <c r="B18" s="187">
        <v>6000</v>
      </c>
    </row>
    <row r="19" ht="20.1" customHeight="1" spans="1:2">
      <c r="A19" s="186" t="s">
        <v>97</v>
      </c>
      <c r="B19" s="187">
        <v>9209</v>
      </c>
    </row>
    <row r="20" ht="20.1" customHeight="1" spans="1:2">
      <c r="A20" s="186" t="s">
        <v>98</v>
      </c>
      <c r="B20" s="187">
        <v>45401</v>
      </c>
    </row>
    <row r="21" ht="20.1" customHeight="1" spans="1:2">
      <c r="A21" s="186" t="s">
        <v>99</v>
      </c>
      <c r="B21" s="187"/>
    </row>
    <row r="22" ht="20.1" customHeight="1" spans="1:2">
      <c r="A22" s="186" t="s">
        <v>44</v>
      </c>
      <c r="B22" s="187"/>
    </row>
    <row r="23" ht="20.1" customHeight="1" spans="1:2">
      <c r="A23" s="186" t="s">
        <v>100</v>
      </c>
      <c r="B23" s="187"/>
    </row>
    <row r="24" ht="20.1" customHeight="1" spans="1:2">
      <c r="A24" s="189" t="s">
        <v>101</v>
      </c>
      <c r="B24" s="190">
        <v>100</v>
      </c>
    </row>
  </sheetData>
  <mergeCells count="1">
    <mergeCell ref="A1:B1"/>
  </mergeCells>
  <pageMargins left="1.30902777777778"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
  <sheetViews>
    <sheetView workbookViewId="0">
      <pane xSplit="2" ySplit="3" topLeftCell="D4" activePane="bottomRight" state="frozen"/>
      <selection/>
      <selection pane="topRight"/>
      <selection pane="bottomLeft"/>
      <selection pane="bottomRight" activeCell="L23" sqref="L23"/>
    </sheetView>
  </sheetViews>
  <sheetFormatPr defaultColWidth="9" defaultRowHeight="13.5"/>
  <cols>
    <col min="2" max="2" width="33.75" customWidth="1"/>
    <col min="3" max="3" width="9" hidden="1" customWidth="1"/>
    <col min="7" max="7" width="9" hidden="1" customWidth="1"/>
    <col min="10" max="10" width="9" customWidth="1"/>
  </cols>
  <sheetData>
    <row r="1" ht="25.5" spans="1:9">
      <c r="A1" s="173" t="s">
        <v>102</v>
      </c>
      <c r="B1" s="173"/>
      <c r="C1" s="173"/>
      <c r="D1" s="173"/>
      <c r="E1" s="173"/>
      <c r="F1" s="173"/>
      <c r="G1" s="173"/>
      <c r="H1" s="173"/>
      <c r="I1" s="173"/>
    </row>
    <row r="2" ht="14.25" spans="1:1">
      <c r="A2" s="17"/>
    </row>
    <row r="3" ht="24" spans="1:10">
      <c r="A3" s="174" t="s">
        <v>103</v>
      </c>
      <c r="B3" s="175" t="s">
        <v>104</v>
      </c>
      <c r="C3" s="175" t="s">
        <v>105</v>
      </c>
      <c r="D3" s="175" t="s">
        <v>106</v>
      </c>
      <c r="E3" s="175" t="s">
        <v>107</v>
      </c>
      <c r="F3" s="175" t="s">
        <v>108</v>
      </c>
      <c r="G3" s="175" t="s">
        <v>109</v>
      </c>
      <c r="H3" s="175" t="s">
        <v>110</v>
      </c>
      <c r="I3" s="177" t="s">
        <v>111</v>
      </c>
      <c r="J3" s="178" t="s">
        <v>112</v>
      </c>
    </row>
    <row r="4" ht="20.1" customHeight="1" spans="1:10">
      <c r="A4" s="176"/>
      <c r="B4" s="30" t="s">
        <v>113</v>
      </c>
      <c r="C4" s="30">
        <v>19293</v>
      </c>
      <c r="D4" s="30">
        <f>SUM(E4:F4)</f>
        <v>28612</v>
      </c>
      <c r="E4" s="30">
        <v>12060</v>
      </c>
      <c r="F4" s="30">
        <f>16834-282</f>
        <v>16552</v>
      </c>
      <c r="G4" s="30">
        <v>7233</v>
      </c>
      <c r="H4" s="30">
        <v>16077</v>
      </c>
      <c r="I4" s="179">
        <f>ROUND(D4/H4*100-100,1)</f>
        <v>78</v>
      </c>
      <c r="J4">
        <f>SUM(C4:I4)</f>
        <v>99905</v>
      </c>
    </row>
    <row r="5" ht="20.1" customHeight="1" spans="1:10">
      <c r="A5" s="176">
        <v>201</v>
      </c>
      <c r="B5" s="30" t="s">
        <v>114</v>
      </c>
      <c r="C5" s="30">
        <v>84</v>
      </c>
      <c r="D5" s="30">
        <f t="shared" ref="D5:D68" si="0">SUM(E5:F5)</f>
        <v>84</v>
      </c>
      <c r="E5" s="30">
        <v>3</v>
      </c>
      <c r="F5" s="30">
        <v>81</v>
      </c>
      <c r="G5" s="30">
        <v>81</v>
      </c>
      <c r="H5" s="30">
        <v>0</v>
      </c>
      <c r="I5" s="179"/>
      <c r="J5">
        <f t="shared" ref="J5:J68" si="1">SUM(C5:I5)</f>
        <v>333</v>
      </c>
    </row>
    <row r="6" ht="20.1" customHeight="1" spans="1:10">
      <c r="A6" s="176">
        <v>20101</v>
      </c>
      <c r="B6" s="30" t="s">
        <v>115</v>
      </c>
      <c r="C6" s="30">
        <v>4</v>
      </c>
      <c r="D6" s="30">
        <f t="shared" si="0"/>
        <v>4</v>
      </c>
      <c r="E6" s="30">
        <v>3</v>
      </c>
      <c r="F6" s="30">
        <v>1</v>
      </c>
      <c r="G6" s="30">
        <v>1</v>
      </c>
      <c r="H6" s="30">
        <v>0</v>
      </c>
      <c r="I6" s="179"/>
      <c r="J6">
        <f t="shared" si="1"/>
        <v>13</v>
      </c>
    </row>
    <row r="7" ht="20.1" customHeight="1" spans="1:10">
      <c r="A7" s="176">
        <v>2010104</v>
      </c>
      <c r="B7" s="30" t="s">
        <v>116</v>
      </c>
      <c r="C7" s="30">
        <v>1</v>
      </c>
      <c r="D7" s="30">
        <f t="shared" si="0"/>
        <v>1</v>
      </c>
      <c r="E7" s="30">
        <v>0</v>
      </c>
      <c r="F7" s="30">
        <v>1</v>
      </c>
      <c r="G7" s="30">
        <v>1</v>
      </c>
      <c r="H7" s="30">
        <v>0</v>
      </c>
      <c r="I7" s="179"/>
      <c r="J7">
        <f t="shared" si="1"/>
        <v>4</v>
      </c>
    </row>
    <row r="8" ht="20.1" customHeight="1" spans="1:10">
      <c r="A8" s="176">
        <v>2010199</v>
      </c>
      <c r="B8" s="30" t="s">
        <v>117</v>
      </c>
      <c r="C8" s="30">
        <v>3</v>
      </c>
      <c r="D8" s="30">
        <f t="shared" si="0"/>
        <v>3</v>
      </c>
      <c r="E8" s="30">
        <v>3</v>
      </c>
      <c r="F8" s="30">
        <v>0</v>
      </c>
      <c r="G8" s="30"/>
      <c r="H8" s="30">
        <v>0</v>
      </c>
      <c r="I8" s="179"/>
      <c r="J8">
        <f t="shared" si="1"/>
        <v>9</v>
      </c>
    </row>
    <row r="9" ht="20.1" customHeight="1" spans="1:10">
      <c r="A9" s="176">
        <v>20103</v>
      </c>
      <c r="B9" s="30" t="s">
        <v>118</v>
      </c>
      <c r="C9" s="30">
        <v>35</v>
      </c>
      <c r="D9" s="30">
        <f t="shared" si="0"/>
        <v>35</v>
      </c>
      <c r="E9" s="30">
        <v>0</v>
      </c>
      <c r="F9" s="30">
        <v>35</v>
      </c>
      <c r="G9" s="30">
        <v>35</v>
      </c>
      <c r="H9" s="30">
        <v>0</v>
      </c>
      <c r="I9" s="179"/>
      <c r="J9">
        <f t="shared" si="1"/>
        <v>140</v>
      </c>
    </row>
    <row r="10" ht="20.1" customHeight="1" spans="1:10">
      <c r="A10" s="176">
        <v>2010308</v>
      </c>
      <c r="B10" s="30" t="s">
        <v>119</v>
      </c>
      <c r="C10" s="30">
        <v>35</v>
      </c>
      <c r="D10" s="30">
        <f t="shared" si="0"/>
        <v>35</v>
      </c>
      <c r="E10" s="30">
        <v>0</v>
      </c>
      <c r="F10" s="30">
        <v>35</v>
      </c>
      <c r="G10" s="30">
        <v>35</v>
      </c>
      <c r="H10" s="30">
        <v>0</v>
      </c>
      <c r="I10" s="179"/>
      <c r="J10">
        <f t="shared" si="1"/>
        <v>140</v>
      </c>
    </row>
    <row r="11" ht="20.1" customHeight="1" spans="1:10">
      <c r="A11" s="176">
        <v>20107</v>
      </c>
      <c r="B11" s="30" t="s">
        <v>120</v>
      </c>
      <c r="C11" s="30">
        <v>20</v>
      </c>
      <c r="D11" s="30">
        <f t="shared" si="0"/>
        <v>20</v>
      </c>
      <c r="E11" s="30">
        <v>0</v>
      </c>
      <c r="F11" s="30">
        <v>20</v>
      </c>
      <c r="G11" s="30">
        <v>20</v>
      </c>
      <c r="H11" s="30">
        <v>0</v>
      </c>
      <c r="I11" s="179"/>
      <c r="J11">
        <f t="shared" si="1"/>
        <v>80</v>
      </c>
    </row>
    <row r="12" ht="20.1" customHeight="1" spans="1:10">
      <c r="A12" s="176">
        <v>2010799</v>
      </c>
      <c r="B12" s="30" t="s">
        <v>121</v>
      </c>
      <c r="C12" s="30">
        <v>20</v>
      </c>
      <c r="D12" s="30">
        <f t="shared" si="0"/>
        <v>20</v>
      </c>
      <c r="E12" s="30">
        <v>0</v>
      </c>
      <c r="F12" s="30">
        <v>20</v>
      </c>
      <c r="G12" s="30">
        <v>20</v>
      </c>
      <c r="H12" s="30">
        <v>0</v>
      </c>
      <c r="I12" s="179"/>
      <c r="J12">
        <f t="shared" si="1"/>
        <v>80</v>
      </c>
    </row>
    <row r="13" ht="20.1" customHeight="1" spans="1:10">
      <c r="A13" s="176">
        <v>20113</v>
      </c>
      <c r="B13" s="30" t="s">
        <v>122</v>
      </c>
      <c r="C13" s="30">
        <v>25</v>
      </c>
      <c r="D13" s="30">
        <f t="shared" si="0"/>
        <v>25</v>
      </c>
      <c r="E13" s="30">
        <v>0</v>
      </c>
      <c r="F13" s="30">
        <v>25</v>
      </c>
      <c r="G13" s="30">
        <v>25</v>
      </c>
      <c r="H13" s="30">
        <v>0</v>
      </c>
      <c r="I13" s="179"/>
      <c r="J13">
        <f t="shared" si="1"/>
        <v>100</v>
      </c>
    </row>
    <row r="14" ht="20.1" customHeight="1" spans="1:10">
      <c r="A14" s="176">
        <v>2011308</v>
      </c>
      <c r="B14" s="30" t="s">
        <v>123</v>
      </c>
      <c r="C14" s="30">
        <v>25</v>
      </c>
      <c r="D14" s="30">
        <f t="shared" si="0"/>
        <v>25</v>
      </c>
      <c r="E14" s="30">
        <v>0</v>
      </c>
      <c r="F14" s="30">
        <v>25</v>
      </c>
      <c r="G14" s="30">
        <v>25</v>
      </c>
      <c r="H14" s="30">
        <v>0</v>
      </c>
      <c r="I14" s="179"/>
      <c r="J14">
        <f t="shared" si="1"/>
        <v>100</v>
      </c>
    </row>
    <row r="15" ht="20.1" customHeight="1" spans="1:10">
      <c r="A15" s="176">
        <v>204</v>
      </c>
      <c r="B15" s="30" t="s">
        <v>124</v>
      </c>
      <c r="C15" s="30">
        <v>15</v>
      </c>
      <c r="D15" s="30">
        <f t="shared" si="0"/>
        <v>15</v>
      </c>
      <c r="E15" s="30">
        <v>0</v>
      </c>
      <c r="F15" s="30">
        <v>15</v>
      </c>
      <c r="G15" s="30">
        <v>15</v>
      </c>
      <c r="H15" s="30">
        <v>0</v>
      </c>
      <c r="I15" s="179"/>
      <c r="J15">
        <f t="shared" si="1"/>
        <v>60</v>
      </c>
    </row>
    <row r="16" ht="20.1" customHeight="1" spans="1:10">
      <c r="A16" s="176">
        <v>20402</v>
      </c>
      <c r="B16" s="30" t="s">
        <v>125</v>
      </c>
      <c r="C16" s="30">
        <v>15</v>
      </c>
      <c r="D16" s="30">
        <f t="shared" si="0"/>
        <v>15</v>
      </c>
      <c r="E16" s="30">
        <v>0</v>
      </c>
      <c r="F16" s="30">
        <v>15</v>
      </c>
      <c r="G16" s="30">
        <v>15</v>
      </c>
      <c r="H16" s="30">
        <v>0</v>
      </c>
      <c r="I16" s="179"/>
      <c r="J16">
        <f t="shared" si="1"/>
        <v>60</v>
      </c>
    </row>
    <row r="17" ht="20.1" customHeight="1" spans="1:10">
      <c r="A17" s="176">
        <v>2040204</v>
      </c>
      <c r="B17" s="30" t="s">
        <v>126</v>
      </c>
      <c r="C17" s="30">
        <v>15</v>
      </c>
      <c r="D17" s="30">
        <f t="shared" si="0"/>
        <v>15</v>
      </c>
      <c r="E17" s="30">
        <v>0</v>
      </c>
      <c r="F17" s="30">
        <v>15</v>
      </c>
      <c r="G17" s="30">
        <v>15</v>
      </c>
      <c r="H17" s="30">
        <v>0</v>
      </c>
      <c r="I17" s="179"/>
      <c r="J17">
        <f t="shared" si="1"/>
        <v>60</v>
      </c>
    </row>
    <row r="18" ht="20.1" customHeight="1" spans="1:10">
      <c r="A18" s="176">
        <v>205</v>
      </c>
      <c r="B18" s="30" t="s">
        <v>127</v>
      </c>
      <c r="C18" s="30">
        <v>3877</v>
      </c>
      <c r="D18" s="30">
        <f t="shared" si="0"/>
        <v>3877</v>
      </c>
      <c r="E18" s="30">
        <v>3870</v>
      </c>
      <c r="F18" s="30">
        <v>7</v>
      </c>
      <c r="G18" s="30">
        <v>7</v>
      </c>
      <c r="H18" s="30">
        <v>4701</v>
      </c>
      <c r="I18" s="179">
        <f>ROUND(D18/H18*100-100,1)</f>
        <v>-17.5</v>
      </c>
      <c r="J18">
        <f t="shared" si="1"/>
        <v>16321.5</v>
      </c>
    </row>
    <row r="19" ht="20.1" customHeight="1" spans="1:10">
      <c r="A19" s="176">
        <v>20501</v>
      </c>
      <c r="B19" s="30" t="s">
        <v>128</v>
      </c>
      <c r="C19" s="30">
        <v>9</v>
      </c>
      <c r="D19" s="30">
        <f t="shared" si="0"/>
        <v>9</v>
      </c>
      <c r="E19" s="30">
        <v>9</v>
      </c>
      <c r="F19" s="30">
        <v>0</v>
      </c>
      <c r="G19" s="30">
        <v>0</v>
      </c>
      <c r="H19" s="30">
        <v>0</v>
      </c>
      <c r="I19" s="179"/>
      <c r="J19">
        <f t="shared" si="1"/>
        <v>27</v>
      </c>
    </row>
    <row r="20" ht="20.1" customHeight="1" spans="1:10">
      <c r="A20" s="176">
        <v>2050199</v>
      </c>
      <c r="B20" s="30" t="s">
        <v>129</v>
      </c>
      <c r="C20" s="30">
        <v>9</v>
      </c>
      <c r="D20" s="30">
        <f t="shared" si="0"/>
        <v>9</v>
      </c>
      <c r="E20" s="30">
        <v>9</v>
      </c>
      <c r="F20" s="30">
        <v>0</v>
      </c>
      <c r="G20" s="30"/>
      <c r="H20" s="30">
        <v>0</v>
      </c>
      <c r="I20" s="179"/>
      <c r="J20">
        <f t="shared" si="1"/>
        <v>27</v>
      </c>
    </row>
    <row r="21" ht="20.1" customHeight="1" spans="1:10">
      <c r="A21" s="176">
        <v>20502</v>
      </c>
      <c r="B21" s="30" t="s">
        <v>130</v>
      </c>
      <c r="C21" s="30">
        <v>3796</v>
      </c>
      <c r="D21" s="30">
        <f t="shared" si="0"/>
        <v>3796</v>
      </c>
      <c r="E21" s="30">
        <v>3796</v>
      </c>
      <c r="F21" s="30">
        <v>0</v>
      </c>
      <c r="G21" s="30">
        <v>0</v>
      </c>
      <c r="H21" s="30">
        <v>4701</v>
      </c>
      <c r="I21" s="179">
        <f>ROUND(D21/H21*100-100,1)</f>
        <v>-19.3</v>
      </c>
      <c r="J21">
        <f t="shared" si="1"/>
        <v>16069.7</v>
      </c>
    </row>
    <row r="22" ht="20.1" customHeight="1" spans="1:10">
      <c r="A22" s="176">
        <v>2050202</v>
      </c>
      <c r="B22" s="30" t="s">
        <v>131</v>
      </c>
      <c r="C22" s="30">
        <v>3796</v>
      </c>
      <c r="D22" s="30">
        <f t="shared" si="0"/>
        <v>3796</v>
      </c>
      <c r="E22" s="30">
        <v>3796</v>
      </c>
      <c r="F22" s="30">
        <v>0</v>
      </c>
      <c r="G22" s="30"/>
      <c r="H22" s="30">
        <v>3493</v>
      </c>
      <c r="I22" s="179">
        <f>ROUND(D22/H22*100-100,1)</f>
        <v>8.7</v>
      </c>
      <c r="J22">
        <f t="shared" si="1"/>
        <v>14889.7</v>
      </c>
    </row>
    <row r="23" ht="20.1" customHeight="1" spans="1:10">
      <c r="A23" s="176">
        <v>2050203</v>
      </c>
      <c r="B23" s="30" t="s">
        <v>132</v>
      </c>
      <c r="C23" s="30"/>
      <c r="D23" s="30">
        <f t="shared" si="0"/>
        <v>0</v>
      </c>
      <c r="E23" s="30"/>
      <c r="F23" s="30"/>
      <c r="G23" s="30"/>
      <c r="H23" s="30"/>
      <c r="I23" s="179"/>
      <c r="J23">
        <f t="shared" si="1"/>
        <v>0</v>
      </c>
    </row>
    <row r="24" ht="20.1" customHeight="1" spans="1:10">
      <c r="A24" s="176">
        <v>2050299</v>
      </c>
      <c r="B24" s="30" t="s">
        <v>133</v>
      </c>
      <c r="C24" s="30"/>
      <c r="D24" s="30">
        <f t="shared" si="0"/>
        <v>0</v>
      </c>
      <c r="E24" s="30"/>
      <c r="F24" s="30"/>
      <c r="G24" s="30"/>
      <c r="H24" s="30"/>
      <c r="I24" s="179"/>
      <c r="J24">
        <f t="shared" si="1"/>
        <v>0</v>
      </c>
    </row>
    <row r="25" ht="20.1" customHeight="1" spans="1:10">
      <c r="A25" s="176">
        <v>20508</v>
      </c>
      <c r="B25" s="30" t="s">
        <v>134</v>
      </c>
      <c r="C25" s="30">
        <v>45</v>
      </c>
      <c r="D25" s="30">
        <f t="shared" si="0"/>
        <v>45</v>
      </c>
      <c r="E25" s="30">
        <v>45</v>
      </c>
      <c r="F25" s="30">
        <v>0</v>
      </c>
      <c r="G25" s="30">
        <v>0</v>
      </c>
      <c r="H25" s="30">
        <v>0</v>
      </c>
      <c r="I25" s="179"/>
      <c r="J25">
        <f t="shared" si="1"/>
        <v>135</v>
      </c>
    </row>
    <row r="26" ht="20.1" customHeight="1" spans="1:10">
      <c r="A26" s="176">
        <v>2050803</v>
      </c>
      <c r="B26" s="30" t="s">
        <v>135</v>
      </c>
      <c r="C26" s="30">
        <v>45</v>
      </c>
      <c r="D26" s="30">
        <f t="shared" si="0"/>
        <v>45</v>
      </c>
      <c r="E26" s="30">
        <v>45</v>
      </c>
      <c r="F26" s="30">
        <v>0</v>
      </c>
      <c r="G26" s="30"/>
      <c r="H26" s="30">
        <v>0</v>
      </c>
      <c r="I26" s="179"/>
      <c r="J26">
        <f t="shared" si="1"/>
        <v>135</v>
      </c>
    </row>
    <row r="27" ht="20.1" customHeight="1" spans="1:10">
      <c r="A27" s="176">
        <v>20599</v>
      </c>
      <c r="B27" s="30" t="s">
        <v>136</v>
      </c>
      <c r="C27" s="30">
        <v>27</v>
      </c>
      <c r="D27" s="30">
        <f t="shared" si="0"/>
        <v>27</v>
      </c>
      <c r="E27" s="30">
        <v>20</v>
      </c>
      <c r="F27" s="30">
        <v>7</v>
      </c>
      <c r="G27" s="30">
        <v>7</v>
      </c>
      <c r="H27" s="30">
        <v>0</v>
      </c>
      <c r="I27" s="179"/>
      <c r="J27">
        <f t="shared" si="1"/>
        <v>88</v>
      </c>
    </row>
    <row r="28" ht="20.1" customHeight="1" spans="1:10">
      <c r="A28" s="176">
        <v>2059999</v>
      </c>
      <c r="B28" s="30" t="s">
        <v>137</v>
      </c>
      <c r="C28" s="30">
        <v>27</v>
      </c>
      <c r="D28" s="30">
        <f t="shared" si="0"/>
        <v>27</v>
      </c>
      <c r="E28" s="30">
        <v>20</v>
      </c>
      <c r="F28" s="30">
        <v>7</v>
      </c>
      <c r="G28" s="30">
        <v>7</v>
      </c>
      <c r="H28" s="30">
        <v>0</v>
      </c>
      <c r="I28" s="179"/>
      <c r="J28">
        <f t="shared" si="1"/>
        <v>88</v>
      </c>
    </row>
    <row r="29" ht="20.1" customHeight="1" spans="1:10">
      <c r="A29" s="176">
        <v>206</v>
      </c>
      <c r="B29" s="30" t="s">
        <v>138</v>
      </c>
      <c r="C29" s="30">
        <v>0</v>
      </c>
      <c r="D29" s="30">
        <f t="shared" si="0"/>
        <v>0</v>
      </c>
      <c r="E29" s="30">
        <v>0</v>
      </c>
      <c r="F29" s="30"/>
      <c r="G29" s="30">
        <v>0</v>
      </c>
      <c r="H29" s="30">
        <v>0</v>
      </c>
      <c r="I29" s="179"/>
      <c r="J29">
        <f t="shared" si="1"/>
        <v>0</v>
      </c>
    </row>
    <row r="30" ht="20.1" customHeight="1" spans="1:10">
      <c r="A30" s="176">
        <v>20699</v>
      </c>
      <c r="B30" s="30" t="s">
        <v>139</v>
      </c>
      <c r="C30" s="30">
        <v>0</v>
      </c>
      <c r="D30" s="30">
        <f t="shared" si="0"/>
        <v>0</v>
      </c>
      <c r="E30" s="30">
        <v>0</v>
      </c>
      <c r="F30" s="30"/>
      <c r="G30" s="30">
        <v>0</v>
      </c>
      <c r="H30" s="30">
        <v>0</v>
      </c>
      <c r="I30" s="179"/>
      <c r="J30">
        <f t="shared" si="1"/>
        <v>0</v>
      </c>
    </row>
    <row r="31" ht="20.1" customHeight="1" spans="1:10">
      <c r="A31" s="176">
        <v>2069999</v>
      </c>
      <c r="B31" s="30" t="s">
        <v>140</v>
      </c>
      <c r="C31" s="30"/>
      <c r="D31" s="30">
        <f t="shared" si="0"/>
        <v>0</v>
      </c>
      <c r="E31" s="30"/>
      <c r="F31" s="30"/>
      <c r="G31" s="30"/>
      <c r="H31" s="30"/>
      <c r="I31" s="179"/>
      <c r="J31">
        <f t="shared" si="1"/>
        <v>0</v>
      </c>
    </row>
    <row r="32" ht="20.1" customHeight="1" spans="1:10">
      <c r="A32" s="176">
        <v>207</v>
      </c>
      <c r="B32" s="30" t="s">
        <v>141</v>
      </c>
      <c r="C32" s="30">
        <v>0</v>
      </c>
      <c r="D32" s="30">
        <f t="shared" si="0"/>
        <v>63</v>
      </c>
      <c r="E32" s="30">
        <v>0</v>
      </c>
      <c r="F32" s="30">
        <v>63</v>
      </c>
      <c r="G32" s="30">
        <v>0</v>
      </c>
      <c r="H32" s="30">
        <v>0</v>
      </c>
      <c r="I32" s="179"/>
      <c r="J32">
        <f t="shared" si="1"/>
        <v>126</v>
      </c>
    </row>
    <row r="33" ht="20.1" customHeight="1" spans="1:10">
      <c r="A33" s="176">
        <v>20701</v>
      </c>
      <c r="B33" s="30" t="s">
        <v>142</v>
      </c>
      <c r="C33" s="30">
        <v>0</v>
      </c>
      <c r="D33" s="30">
        <f t="shared" si="0"/>
        <v>63</v>
      </c>
      <c r="E33" s="30">
        <v>0</v>
      </c>
      <c r="F33" s="30">
        <v>63</v>
      </c>
      <c r="G33" s="30">
        <v>0</v>
      </c>
      <c r="H33" s="30">
        <v>0</v>
      </c>
      <c r="I33" s="179"/>
      <c r="J33">
        <f t="shared" si="1"/>
        <v>126</v>
      </c>
    </row>
    <row r="34" ht="20.1" customHeight="1" spans="1:10">
      <c r="A34" s="176">
        <v>2070199</v>
      </c>
      <c r="B34" s="30" t="s">
        <v>143</v>
      </c>
      <c r="C34" s="30"/>
      <c r="D34" s="30">
        <f t="shared" si="0"/>
        <v>63</v>
      </c>
      <c r="E34" s="30">
        <v>0</v>
      </c>
      <c r="F34" s="30">
        <v>63</v>
      </c>
      <c r="G34" s="30"/>
      <c r="H34" s="30">
        <v>0</v>
      </c>
      <c r="I34" s="179"/>
      <c r="J34">
        <f t="shared" si="1"/>
        <v>126</v>
      </c>
    </row>
    <row r="35" ht="20.1" customHeight="1" spans="1:10">
      <c r="A35" s="176">
        <v>208</v>
      </c>
      <c r="B35" s="30" t="s">
        <v>144</v>
      </c>
      <c r="C35" s="30">
        <v>2226</v>
      </c>
      <c r="D35" s="30">
        <f t="shared" si="0"/>
        <v>3287</v>
      </c>
      <c r="E35" s="30">
        <v>1833</v>
      </c>
      <c r="F35" s="30">
        <v>1454</v>
      </c>
      <c r="G35" s="30">
        <v>393</v>
      </c>
      <c r="H35" s="30">
        <v>3189</v>
      </c>
      <c r="I35" s="179">
        <f>ROUND(D35/H35*100-100,1)</f>
        <v>3.1</v>
      </c>
      <c r="J35">
        <f t="shared" si="1"/>
        <v>12385.1</v>
      </c>
    </row>
    <row r="36" ht="20.1" customHeight="1" spans="1:10">
      <c r="A36" s="176">
        <v>20802</v>
      </c>
      <c r="B36" s="30" t="s">
        <v>145</v>
      </c>
      <c r="C36" s="30">
        <v>10</v>
      </c>
      <c r="D36" s="30">
        <f t="shared" si="0"/>
        <v>10</v>
      </c>
      <c r="E36" s="30">
        <v>0</v>
      </c>
      <c r="F36" s="30">
        <v>10</v>
      </c>
      <c r="G36" s="30">
        <v>10</v>
      </c>
      <c r="H36" s="30">
        <v>0</v>
      </c>
      <c r="I36" s="179"/>
      <c r="J36">
        <f t="shared" si="1"/>
        <v>40</v>
      </c>
    </row>
    <row r="37" ht="20.1" customHeight="1" spans="1:10">
      <c r="A37" s="176">
        <v>2080299</v>
      </c>
      <c r="B37" s="30" t="s">
        <v>146</v>
      </c>
      <c r="C37" s="30">
        <v>10</v>
      </c>
      <c r="D37" s="30">
        <f t="shared" si="0"/>
        <v>10</v>
      </c>
      <c r="E37" s="30">
        <v>0</v>
      </c>
      <c r="F37" s="30">
        <v>10</v>
      </c>
      <c r="G37" s="30">
        <v>10</v>
      </c>
      <c r="H37" s="30">
        <v>0</v>
      </c>
      <c r="I37" s="179"/>
      <c r="J37">
        <f t="shared" si="1"/>
        <v>40</v>
      </c>
    </row>
    <row r="38" ht="20.1" customHeight="1" spans="1:10">
      <c r="A38" s="176">
        <v>20803</v>
      </c>
      <c r="B38" s="30" t="s">
        <v>147</v>
      </c>
      <c r="C38" s="30">
        <v>291</v>
      </c>
      <c r="D38" s="30">
        <f t="shared" si="0"/>
        <v>1255</v>
      </c>
      <c r="E38" s="30">
        <v>146</v>
      </c>
      <c r="F38" s="30">
        <v>1109</v>
      </c>
      <c r="G38" s="30">
        <v>145</v>
      </c>
      <c r="H38" s="30">
        <v>1170</v>
      </c>
      <c r="I38" s="179">
        <f>ROUND(D38/H38*100-100,1)</f>
        <v>7.3</v>
      </c>
      <c r="J38">
        <f t="shared" si="1"/>
        <v>4123.3</v>
      </c>
    </row>
    <row r="39" ht="20.1" customHeight="1" spans="1:10">
      <c r="A39" s="176">
        <v>2080308</v>
      </c>
      <c r="B39" s="30" t="s">
        <v>148</v>
      </c>
      <c r="C39" s="30">
        <v>291</v>
      </c>
      <c r="D39" s="30">
        <f t="shared" si="0"/>
        <v>1255</v>
      </c>
      <c r="E39" s="30">
        <v>146</v>
      </c>
      <c r="F39" s="30">
        <v>1109</v>
      </c>
      <c r="G39" s="30">
        <v>145</v>
      </c>
      <c r="H39" s="30">
        <v>970</v>
      </c>
      <c r="I39" s="179">
        <f>ROUND(D39/H39*100-100,1)</f>
        <v>29.4</v>
      </c>
      <c r="J39">
        <f t="shared" si="1"/>
        <v>3945.4</v>
      </c>
    </row>
    <row r="40" ht="20.1" customHeight="1" spans="1:10">
      <c r="A40" s="176">
        <v>2080399</v>
      </c>
      <c r="B40" s="30" t="s">
        <v>149</v>
      </c>
      <c r="C40" s="30"/>
      <c r="D40" s="30">
        <f t="shared" si="0"/>
        <v>0</v>
      </c>
      <c r="E40" s="30"/>
      <c r="F40" s="30"/>
      <c r="G40" s="30"/>
      <c r="H40" s="30"/>
      <c r="I40" s="179"/>
      <c r="J40">
        <f t="shared" si="1"/>
        <v>0</v>
      </c>
    </row>
    <row r="41" ht="20.1" customHeight="1" spans="1:10">
      <c r="A41" s="176">
        <v>20805</v>
      </c>
      <c r="B41" s="30" t="s">
        <v>150</v>
      </c>
      <c r="C41" s="30">
        <v>1565</v>
      </c>
      <c r="D41" s="30">
        <f t="shared" si="0"/>
        <v>1565</v>
      </c>
      <c r="E41" s="30">
        <v>1565</v>
      </c>
      <c r="F41" s="30">
        <v>0</v>
      </c>
      <c r="G41" s="30">
        <v>0</v>
      </c>
      <c r="H41" s="30">
        <v>1358</v>
      </c>
      <c r="I41" s="179">
        <f>ROUND(D41/H41*100-100,1)</f>
        <v>15.2</v>
      </c>
      <c r="J41">
        <f t="shared" si="1"/>
        <v>6068.2</v>
      </c>
    </row>
    <row r="42" ht="20.1" customHeight="1" spans="1:10">
      <c r="A42" s="176">
        <v>2080599</v>
      </c>
      <c r="B42" s="30" t="s">
        <v>151</v>
      </c>
      <c r="C42" s="30">
        <v>1565</v>
      </c>
      <c r="D42" s="30">
        <f t="shared" si="0"/>
        <v>1565</v>
      </c>
      <c r="E42" s="30">
        <v>1565</v>
      </c>
      <c r="F42" s="30">
        <v>0</v>
      </c>
      <c r="G42" s="30"/>
      <c r="H42" s="30">
        <v>1358</v>
      </c>
      <c r="I42" s="179">
        <f>ROUND(D42/H42*100-100,1)</f>
        <v>15.2</v>
      </c>
      <c r="J42">
        <f t="shared" si="1"/>
        <v>6068.2</v>
      </c>
    </row>
    <row r="43" ht="20.1" customHeight="1" spans="1:10">
      <c r="A43" s="176">
        <v>20808</v>
      </c>
      <c r="B43" s="30" t="s">
        <v>152</v>
      </c>
      <c r="C43" s="30">
        <v>0</v>
      </c>
      <c r="D43" s="30">
        <f t="shared" si="0"/>
        <v>97</v>
      </c>
      <c r="E43" s="30">
        <v>0</v>
      </c>
      <c r="F43" s="30">
        <v>97</v>
      </c>
      <c r="G43" s="30">
        <v>0</v>
      </c>
      <c r="H43" s="30">
        <v>146</v>
      </c>
      <c r="I43" s="179">
        <f>ROUND(D43/H43*100-100,1)</f>
        <v>-33.6</v>
      </c>
      <c r="J43">
        <f t="shared" si="1"/>
        <v>306.4</v>
      </c>
    </row>
    <row r="44" ht="20.1" customHeight="1" spans="1:10">
      <c r="A44" s="176">
        <v>2080805</v>
      </c>
      <c r="B44" s="30" t="s">
        <v>153</v>
      </c>
      <c r="C44" s="30"/>
      <c r="D44" s="30">
        <f t="shared" si="0"/>
        <v>0</v>
      </c>
      <c r="E44" s="30"/>
      <c r="F44" s="30"/>
      <c r="G44" s="30"/>
      <c r="H44" s="30"/>
      <c r="I44" s="179"/>
      <c r="J44">
        <f t="shared" si="1"/>
        <v>0</v>
      </c>
    </row>
    <row r="45" ht="20.1" customHeight="1" spans="1:10">
      <c r="A45" s="176">
        <v>2080806</v>
      </c>
      <c r="B45" s="30" t="s">
        <v>154</v>
      </c>
      <c r="C45" s="30"/>
      <c r="D45" s="30">
        <f t="shared" si="0"/>
        <v>97</v>
      </c>
      <c r="E45" s="30">
        <v>0</v>
      </c>
      <c r="F45" s="30">
        <v>97</v>
      </c>
      <c r="G45" s="30"/>
      <c r="H45" s="30">
        <v>0</v>
      </c>
      <c r="I45" s="179"/>
      <c r="J45">
        <f t="shared" si="1"/>
        <v>194</v>
      </c>
    </row>
    <row r="46" ht="20.1" customHeight="1" spans="1:10">
      <c r="A46" s="176">
        <v>2080899</v>
      </c>
      <c r="B46" s="30" t="s">
        <v>155</v>
      </c>
      <c r="C46" s="30"/>
      <c r="D46" s="30">
        <f t="shared" si="0"/>
        <v>0</v>
      </c>
      <c r="E46" s="30"/>
      <c r="F46" s="30"/>
      <c r="G46" s="30"/>
      <c r="H46" s="30"/>
      <c r="I46" s="179"/>
      <c r="J46">
        <f t="shared" si="1"/>
        <v>0</v>
      </c>
    </row>
    <row r="47" ht="20.1" customHeight="1" spans="1:10">
      <c r="A47" s="176">
        <v>20809</v>
      </c>
      <c r="B47" s="30" t="s">
        <v>156</v>
      </c>
      <c r="C47" s="30">
        <v>180</v>
      </c>
      <c r="D47" s="30">
        <f t="shared" si="0"/>
        <v>180</v>
      </c>
      <c r="E47" s="30">
        <v>90</v>
      </c>
      <c r="F47" s="30">
        <v>90</v>
      </c>
      <c r="G47" s="30">
        <v>90</v>
      </c>
      <c r="H47" s="30">
        <v>16</v>
      </c>
      <c r="I47" s="179">
        <f>ROUND(D47/H47*100-100,1)</f>
        <v>1025</v>
      </c>
      <c r="J47">
        <f t="shared" si="1"/>
        <v>1671</v>
      </c>
    </row>
    <row r="48" ht="20.1" customHeight="1" spans="1:10">
      <c r="A48" s="176">
        <v>2080901</v>
      </c>
      <c r="B48" s="30" t="s">
        <v>157</v>
      </c>
      <c r="C48" s="30">
        <v>180</v>
      </c>
      <c r="D48" s="30">
        <f t="shared" si="0"/>
        <v>180</v>
      </c>
      <c r="E48" s="30">
        <v>90</v>
      </c>
      <c r="F48" s="30">
        <v>90</v>
      </c>
      <c r="G48" s="30">
        <v>90</v>
      </c>
      <c r="H48" s="30">
        <v>16</v>
      </c>
      <c r="I48" s="179">
        <f>ROUND(D48/H48*100-100,1)</f>
        <v>1025</v>
      </c>
      <c r="J48">
        <f t="shared" si="1"/>
        <v>1671</v>
      </c>
    </row>
    <row r="49" ht="20.1" customHeight="1" spans="1:10">
      <c r="A49" s="176">
        <v>20810</v>
      </c>
      <c r="B49" s="30" t="s">
        <v>158</v>
      </c>
      <c r="C49" s="30">
        <v>102</v>
      </c>
      <c r="D49" s="30">
        <f t="shared" si="0"/>
        <v>102</v>
      </c>
      <c r="E49" s="30">
        <v>31</v>
      </c>
      <c r="F49" s="30">
        <v>71</v>
      </c>
      <c r="G49" s="30">
        <v>71</v>
      </c>
      <c r="H49" s="30">
        <v>13</v>
      </c>
      <c r="I49" s="179">
        <f>ROUND(D49/H49*100-100,1)</f>
        <v>684.6</v>
      </c>
      <c r="J49">
        <f t="shared" si="1"/>
        <v>1074.6</v>
      </c>
    </row>
    <row r="50" ht="20.1" customHeight="1" spans="1:10">
      <c r="A50" s="176">
        <v>2081001</v>
      </c>
      <c r="B50" s="30" t="s">
        <v>159</v>
      </c>
      <c r="C50" s="30">
        <v>4</v>
      </c>
      <c r="D50" s="30">
        <f t="shared" si="0"/>
        <v>4</v>
      </c>
      <c r="E50" s="30">
        <v>0</v>
      </c>
      <c r="F50" s="30">
        <v>4</v>
      </c>
      <c r="G50" s="30">
        <v>4</v>
      </c>
      <c r="H50" s="30">
        <v>4</v>
      </c>
      <c r="I50" s="179">
        <f>ROUND(D50/H50*100-100,1)</f>
        <v>0</v>
      </c>
      <c r="J50">
        <f t="shared" si="1"/>
        <v>20</v>
      </c>
    </row>
    <row r="51" ht="20.1" customHeight="1" spans="1:10">
      <c r="A51" s="176">
        <v>2081002</v>
      </c>
      <c r="B51" s="30" t="s">
        <v>160</v>
      </c>
      <c r="C51" s="30">
        <v>36</v>
      </c>
      <c r="D51" s="30">
        <f t="shared" si="0"/>
        <v>36</v>
      </c>
      <c r="E51" s="30">
        <v>0</v>
      </c>
      <c r="F51" s="30">
        <v>36</v>
      </c>
      <c r="G51" s="30">
        <v>36</v>
      </c>
      <c r="H51" s="30">
        <v>9</v>
      </c>
      <c r="I51" s="179">
        <f>ROUND(D51/H51*100-100,1)</f>
        <v>300</v>
      </c>
      <c r="J51">
        <f t="shared" si="1"/>
        <v>453</v>
      </c>
    </row>
    <row r="52" ht="20.1" customHeight="1" spans="1:10">
      <c r="A52" s="176">
        <v>2081004</v>
      </c>
      <c r="B52" s="30" t="s">
        <v>161</v>
      </c>
      <c r="C52" s="30">
        <v>62</v>
      </c>
      <c r="D52" s="30">
        <f t="shared" si="0"/>
        <v>62</v>
      </c>
      <c r="E52" s="30">
        <v>31</v>
      </c>
      <c r="F52" s="30">
        <v>31</v>
      </c>
      <c r="G52" s="30">
        <v>31</v>
      </c>
      <c r="H52" s="30">
        <v>0</v>
      </c>
      <c r="I52" s="179"/>
      <c r="J52">
        <f t="shared" si="1"/>
        <v>217</v>
      </c>
    </row>
    <row r="53" ht="20.1" customHeight="1" spans="1:10">
      <c r="A53" s="176">
        <v>20811</v>
      </c>
      <c r="B53" s="30" t="s">
        <v>162</v>
      </c>
      <c r="C53" s="30">
        <v>3</v>
      </c>
      <c r="D53" s="30">
        <f t="shared" si="0"/>
        <v>3</v>
      </c>
      <c r="E53" s="30">
        <v>1</v>
      </c>
      <c r="F53" s="30">
        <v>2</v>
      </c>
      <c r="G53" s="30">
        <v>2</v>
      </c>
      <c r="H53" s="30">
        <v>0</v>
      </c>
      <c r="I53" s="179"/>
      <c r="J53">
        <f t="shared" si="1"/>
        <v>11</v>
      </c>
    </row>
    <row r="54" ht="20.1" customHeight="1" spans="1:10">
      <c r="A54" s="176">
        <v>2081199</v>
      </c>
      <c r="B54" s="30" t="s">
        <v>163</v>
      </c>
      <c r="C54" s="30">
        <v>3</v>
      </c>
      <c r="D54" s="30">
        <f t="shared" si="0"/>
        <v>3</v>
      </c>
      <c r="E54" s="30">
        <v>1</v>
      </c>
      <c r="F54" s="30">
        <v>2</v>
      </c>
      <c r="G54" s="30">
        <v>2</v>
      </c>
      <c r="H54" s="30">
        <v>0</v>
      </c>
      <c r="I54" s="179"/>
      <c r="J54">
        <f t="shared" si="1"/>
        <v>11</v>
      </c>
    </row>
    <row r="55" ht="20.1" customHeight="1" spans="1:10">
      <c r="A55" s="176">
        <v>20812</v>
      </c>
      <c r="B55" s="30" t="s">
        <v>164</v>
      </c>
      <c r="C55" s="30">
        <v>0</v>
      </c>
      <c r="D55" s="30">
        <f t="shared" si="0"/>
        <v>0</v>
      </c>
      <c r="E55" s="30">
        <v>0</v>
      </c>
      <c r="F55" s="30"/>
      <c r="G55" s="30">
        <v>0</v>
      </c>
      <c r="H55" s="30">
        <v>0</v>
      </c>
      <c r="I55" s="179"/>
      <c r="J55">
        <f t="shared" si="1"/>
        <v>0</v>
      </c>
    </row>
    <row r="56" ht="20.1" customHeight="1" spans="1:10">
      <c r="A56" s="176">
        <v>2081201</v>
      </c>
      <c r="B56" s="30" t="s">
        <v>165</v>
      </c>
      <c r="C56" s="30"/>
      <c r="D56" s="30">
        <f t="shared" si="0"/>
        <v>0</v>
      </c>
      <c r="E56" s="30"/>
      <c r="F56" s="30"/>
      <c r="G56" s="30"/>
      <c r="H56" s="30"/>
      <c r="I56" s="179"/>
      <c r="J56">
        <f t="shared" si="1"/>
        <v>0</v>
      </c>
    </row>
    <row r="57" ht="20.1" customHeight="1" spans="1:10">
      <c r="A57" s="176">
        <v>20821</v>
      </c>
      <c r="B57" s="30" t="s">
        <v>166</v>
      </c>
      <c r="C57" s="30">
        <v>52</v>
      </c>
      <c r="D57" s="30">
        <f t="shared" si="0"/>
        <v>52</v>
      </c>
      <c r="E57" s="30">
        <v>0</v>
      </c>
      <c r="F57" s="30">
        <v>52</v>
      </c>
      <c r="G57" s="30">
        <v>52</v>
      </c>
      <c r="H57" s="30">
        <v>23</v>
      </c>
      <c r="I57" s="179">
        <f>ROUND(D57/H57*100-100,1)</f>
        <v>126.1</v>
      </c>
      <c r="J57">
        <f t="shared" si="1"/>
        <v>357.1</v>
      </c>
    </row>
    <row r="58" ht="20.1" customHeight="1" spans="1:10">
      <c r="A58" s="176">
        <v>2082102</v>
      </c>
      <c r="B58" s="30" t="s">
        <v>167</v>
      </c>
      <c r="C58" s="30">
        <v>52</v>
      </c>
      <c r="D58" s="30">
        <f t="shared" si="0"/>
        <v>52</v>
      </c>
      <c r="E58" s="30">
        <v>0</v>
      </c>
      <c r="F58" s="30">
        <v>52</v>
      </c>
      <c r="G58" s="30">
        <v>52</v>
      </c>
      <c r="H58" s="30">
        <v>23</v>
      </c>
      <c r="I58" s="179">
        <f>ROUND(D58/H58*100-100,1)</f>
        <v>126.1</v>
      </c>
      <c r="J58">
        <f t="shared" si="1"/>
        <v>357.1</v>
      </c>
    </row>
    <row r="59" ht="20.1" customHeight="1" spans="1:10">
      <c r="A59" s="176">
        <v>20817</v>
      </c>
      <c r="B59" s="30" t="s">
        <v>168</v>
      </c>
      <c r="C59" s="30">
        <v>0</v>
      </c>
      <c r="D59" s="30">
        <f t="shared" si="0"/>
        <v>0</v>
      </c>
      <c r="E59" s="30">
        <v>0</v>
      </c>
      <c r="F59" s="30"/>
      <c r="G59" s="30">
        <v>0</v>
      </c>
      <c r="H59" s="30">
        <v>0</v>
      </c>
      <c r="I59" s="179"/>
      <c r="J59">
        <f t="shared" si="1"/>
        <v>0</v>
      </c>
    </row>
    <row r="60" ht="20.1" customHeight="1" spans="1:10">
      <c r="A60" s="176">
        <v>2081701</v>
      </c>
      <c r="B60" s="30" t="s">
        <v>169</v>
      </c>
      <c r="C60" s="30"/>
      <c r="D60" s="30">
        <f t="shared" si="0"/>
        <v>0</v>
      </c>
      <c r="E60" s="30"/>
      <c r="F60" s="30"/>
      <c r="G60" s="30"/>
      <c r="H60" s="30"/>
      <c r="I60" s="179"/>
      <c r="J60">
        <f t="shared" si="1"/>
        <v>0</v>
      </c>
    </row>
    <row r="61" ht="20.1" customHeight="1" spans="1:10">
      <c r="A61" s="176">
        <v>20820</v>
      </c>
      <c r="B61" s="30" t="s">
        <v>170</v>
      </c>
      <c r="C61" s="30">
        <v>20</v>
      </c>
      <c r="D61" s="30">
        <f t="shared" si="0"/>
        <v>20</v>
      </c>
      <c r="E61" s="30">
        <v>0</v>
      </c>
      <c r="F61" s="30">
        <v>20</v>
      </c>
      <c r="G61" s="30">
        <v>20</v>
      </c>
      <c r="H61" s="30">
        <v>0</v>
      </c>
      <c r="I61" s="179"/>
      <c r="J61">
        <f t="shared" si="1"/>
        <v>80</v>
      </c>
    </row>
    <row r="62" ht="20.1" customHeight="1" spans="1:10">
      <c r="A62" s="176">
        <v>2082001</v>
      </c>
      <c r="B62" s="30" t="s">
        <v>171</v>
      </c>
      <c r="C62" s="30">
        <v>20</v>
      </c>
      <c r="D62" s="30">
        <f t="shared" si="0"/>
        <v>20</v>
      </c>
      <c r="E62" s="30">
        <v>0</v>
      </c>
      <c r="F62" s="30">
        <v>20</v>
      </c>
      <c r="G62" s="30">
        <v>20</v>
      </c>
      <c r="H62" s="30">
        <v>0</v>
      </c>
      <c r="I62" s="179"/>
      <c r="J62">
        <f t="shared" si="1"/>
        <v>80</v>
      </c>
    </row>
    <row r="63" ht="20.1" customHeight="1" spans="1:10">
      <c r="A63" s="176">
        <v>20899</v>
      </c>
      <c r="B63" s="30" t="s">
        <v>172</v>
      </c>
      <c r="C63" s="30">
        <v>3</v>
      </c>
      <c r="D63" s="30">
        <f t="shared" si="0"/>
        <v>3</v>
      </c>
      <c r="E63" s="30">
        <v>0</v>
      </c>
      <c r="F63" s="30">
        <v>3</v>
      </c>
      <c r="G63" s="30">
        <v>3</v>
      </c>
      <c r="H63" s="30">
        <v>12</v>
      </c>
      <c r="I63" s="179">
        <f t="shared" ref="I63:I69" si="2">ROUND(D63/H63*100-100,1)</f>
        <v>-75</v>
      </c>
      <c r="J63">
        <f t="shared" si="1"/>
        <v>-51</v>
      </c>
    </row>
    <row r="64" ht="20.1" customHeight="1" spans="1:10">
      <c r="A64" s="176">
        <v>2089901</v>
      </c>
      <c r="B64" s="30" t="s">
        <v>173</v>
      </c>
      <c r="C64" s="30">
        <v>3</v>
      </c>
      <c r="D64" s="30">
        <f t="shared" si="0"/>
        <v>3</v>
      </c>
      <c r="E64" s="30">
        <v>0</v>
      </c>
      <c r="F64" s="30">
        <v>3</v>
      </c>
      <c r="G64" s="30">
        <v>3</v>
      </c>
      <c r="H64" s="30">
        <v>12</v>
      </c>
      <c r="I64" s="179">
        <f t="shared" si="2"/>
        <v>-75</v>
      </c>
      <c r="J64">
        <f t="shared" si="1"/>
        <v>-51</v>
      </c>
    </row>
    <row r="65" ht="20.1" customHeight="1" spans="1:10">
      <c r="A65" s="176">
        <v>210</v>
      </c>
      <c r="B65" s="30" t="s">
        <v>174</v>
      </c>
      <c r="C65" s="30">
        <v>2483</v>
      </c>
      <c r="D65" s="30">
        <f t="shared" si="0"/>
        <v>6358</v>
      </c>
      <c r="E65" s="30">
        <v>1190</v>
      </c>
      <c r="F65" s="30">
        <v>5168</v>
      </c>
      <c r="G65" s="30">
        <v>1293</v>
      </c>
      <c r="H65" s="30">
        <v>4250</v>
      </c>
      <c r="I65" s="179">
        <f t="shared" si="2"/>
        <v>49.6</v>
      </c>
      <c r="J65">
        <f t="shared" si="1"/>
        <v>20791.6</v>
      </c>
    </row>
    <row r="66" ht="20.1" customHeight="1" spans="1:10">
      <c r="A66" s="176">
        <v>21003</v>
      </c>
      <c r="B66" s="30" t="s">
        <v>175</v>
      </c>
      <c r="C66" s="30">
        <v>34</v>
      </c>
      <c r="D66" s="30">
        <f t="shared" si="0"/>
        <v>180</v>
      </c>
      <c r="E66" s="30">
        <v>0</v>
      </c>
      <c r="F66" s="30">
        <v>180</v>
      </c>
      <c r="G66" s="30">
        <v>34</v>
      </c>
      <c r="H66" s="30">
        <v>45</v>
      </c>
      <c r="I66" s="179">
        <f t="shared" si="2"/>
        <v>300</v>
      </c>
      <c r="J66">
        <f t="shared" si="1"/>
        <v>773</v>
      </c>
    </row>
    <row r="67" ht="20.1" customHeight="1" spans="1:10">
      <c r="A67" s="176">
        <v>2100399</v>
      </c>
      <c r="B67" s="30" t="s">
        <v>176</v>
      </c>
      <c r="C67" s="30">
        <v>34</v>
      </c>
      <c r="D67" s="30">
        <f t="shared" si="0"/>
        <v>180</v>
      </c>
      <c r="E67" s="30">
        <v>0</v>
      </c>
      <c r="F67" s="30">
        <v>180</v>
      </c>
      <c r="G67" s="30">
        <v>34</v>
      </c>
      <c r="H67" s="30">
        <v>45</v>
      </c>
      <c r="I67" s="179">
        <f t="shared" si="2"/>
        <v>300</v>
      </c>
      <c r="J67">
        <f t="shared" si="1"/>
        <v>773</v>
      </c>
    </row>
    <row r="68" ht="20.1" customHeight="1" spans="1:10">
      <c r="A68" s="176">
        <v>21004</v>
      </c>
      <c r="B68" s="30" t="s">
        <v>177</v>
      </c>
      <c r="C68" s="30">
        <v>126</v>
      </c>
      <c r="D68" s="30">
        <f t="shared" si="0"/>
        <v>517</v>
      </c>
      <c r="E68" s="30">
        <v>63</v>
      </c>
      <c r="F68" s="30">
        <v>454</v>
      </c>
      <c r="G68" s="30">
        <v>63</v>
      </c>
      <c r="H68" s="30">
        <v>73</v>
      </c>
      <c r="I68" s="179">
        <f t="shared" si="2"/>
        <v>608.2</v>
      </c>
      <c r="J68">
        <f t="shared" si="1"/>
        <v>1904.2</v>
      </c>
    </row>
    <row r="69" ht="20.1" customHeight="1" spans="1:10">
      <c r="A69" s="176">
        <v>2100408</v>
      </c>
      <c r="B69" s="30" t="s">
        <v>178</v>
      </c>
      <c r="C69" s="30">
        <v>126</v>
      </c>
      <c r="D69" s="30">
        <f t="shared" ref="D69:D131" si="3">SUM(E69:F69)</f>
        <v>517</v>
      </c>
      <c r="E69" s="30">
        <v>63</v>
      </c>
      <c r="F69" s="30">
        <v>454</v>
      </c>
      <c r="G69" s="30">
        <v>63</v>
      </c>
      <c r="H69" s="30">
        <v>22</v>
      </c>
      <c r="I69" s="179">
        <f t="shared" si="2"/>
        <v>2250</v>
      </c>
      <c r="J69">
        <f t="shared" ref="J69:J131" si="4">SUM(C69:I69)</f>
        <v>3495</v>
      </c>
    </row>
    <row r="70" ht="20.1" customHeight="1" spans="1:10">
      <c r="A70" s="176">
        <v>2100499</v>
      </c>
      <c r="B70" s="30" t="s">
        <v>179</v>
      </c>
      <c r="C70" s="30"/>
      <c r="D70" s="30">
        <f t="shared" si="3"/>
        <v>0</v>
      </c>
      <c r="E70" s="30"/>
      <c r="F70" s="30"/>
      <c r="G70" s="30"/>
      <c r="H70" s="30"/>
      <c r="I70" s="179"/>
      <c r="J70">
        <f t="shared" si="4"/>
        <v>0</v>
      </c>
    </row>
    <row r="71" ht="20.1" customHeight="1" spans="1:10">
      <c r="A71" s="176">
        <v>21005</v>
      </c>
      <c r="B71" s="30" t="s">
        <v>180</v>
      </c>
      <c r="C71" s="30">
        <v>1971</v>
      </c>
      <c r="D71" s="30">
        <f t="shared" si="3"/>
        <v>5309</v>
      </c>
      <c r="E71" s="30">
        <v>1062</v>
      </c>
      <c r="F71" s="30">
        <v>4247</v>
      </c>
      <c r="G71" s="30">
        <v>909</v>
      </c>
      <c r="H71" s="30">
        <v>4132</v>
      </c>
      <c r="I71" s="179">
        <f t="shared" ref="I71:I77" si="5">ROUND(D71/H71*100-100,1)</f>
        <v>28.5</v>
      </c>
      <c r="J71">
        <f t="shared" si="4"/>
        <v>17658.5</v>
      </c>
    </row>
    <row r="72" ht="20.1" customHeight="1" spans="1:10">
      <c r="A72" s="176">
        <v>2100501</v>
      </c>
      <c r="B72" s="30" t="s">
        <v>181</v>
      </c>
      <c r="C72" s="30">
        <v>231</v>
      </c>
      <c r="D72" s="30">
        <f t="shared" si="3"/>
        <v>231</v>
      </c>
      <c r="E72" s="30">
        <v>171</v>
      </c>
      <c r="F72" s="30">
        <v>60</v>
      </c>
      <c r="G72" s="30">
        <v>60</v>
      </c>
      <c r="H72" s="30">
        <v>150</v>
      </c>
      <c r="I72" s="179">
        <f t="shared" si="5"/>
        <v>54</v>
      </c>
      <c r="J72">
        <f t="shared" si="4"/>
        <v>957</v>
      </c>
    </row>
    <row r="73" ht="20.1" customHeight="1" spans="1:10">
      <c r="A73" s="176">
        <v>2100502</v>
      </c>
      <c r="B73" s="30" t="s">
        <v>182</v>
      </c>
      <c r="C73" s="30">
        <v>870</v>
      </c>
      <c r="D73" s="30">
        <f t="shared" si="3"/>
        <v>870</v>
      </c>
      <c r="E73" s="30">
        <v>870</v>
      </c>
      <c r="F73" s="30">
        <v>0</v>
      </c>
      <c r="G73" s="30"/>
      <c r="H73" s="30">
        <v>606</v>
      </c>
      <c r="I73" s="179">
        <f t="shared" si="5"/>
        <v>43.6</v>
      </c>
      <c r="J73">
        <f t="shared" si="4"/>
        <v>3259.6</v>
      </c>
    </row>
    <row r="74" ht="20.1" customHeight="1" spans="1:10">
      <c r="A74" s="176">
        <v>2100504</v>
      </c>
      <c r="B74" s="30" t="s">
        <v>183</v>
      </c>
      <c r="C74" s="30"/>
      <c r="D74" s="30">
        <f t="shared" si="3"/>
        <v>6</v>
      </c>
      <c r="E74" s="30">
        <v>0</v>
      </c>
      <c r="F74" s="30">
        <v>6</v>
      </c>
      <c r="G74" s="30"/>
      <c r="H74" s="30">
        <v>9</v>
      </c>
      <c r="I74" s="179">
        <f t="shared" si="5"/>
        <v>-33.3</v>
      </c>
      <c r="J74">
        <f t="shared" si="4"/>
        <v>-12.3</v>
      </c>
    </row>
    <row r="75" ht="20.1" customHeight="1" spans="1:10">
      <c r="A75" s="176">
        <v>2100506</v>
      </c>
      <c r="B75" s="30" t="s">
        <v>184</v>
      </c>
      <c r="C75" s="30">
        <v>738</v>
      </c>
      <c r="D75" s="30">
        <f t="shared" si="3"/>
        <v>4064</v>
      </c>
      <c r="E75" s="30">
        <v>0</v>
      </c>
      <c r="F75" s="30">
        <v>4064</v>
      </c>
      <c r="G75" s="30">
        <v>738</v>
      </c>
      <c r="H75" s="30">
        <v>3319</v>
      </c>
      <c r="I75" s="179">
        <f t="shared" si="5"/>
        <v>22.4</v>
      </c>
      <c r="J75">
        <f t="shared" si="4"/>
        <v>12945.4</v>
      </c>
    </row>
    <row r="76" ht="20.1" customHeight="1" spans="1:10">
      <c r="A76" s="176">
        <v>2100508</v>
      </c>
      <c r="B76" s="30" t="s">
        <v>185</v>
      </c>
      <c r="C76" s="30">
        <v>42</v>
      </c>
      <c r="D76" s="30">
        <f t="shared" si="3"/>
        <v>48</v>
      </c>
      <c r="E76" s="30">
        <v>21</v>
      </c>
      <c r="F76" s="30">
        <v>27</v>
      </c>
      <c r="G76" s="30">
        <v>21</v>
      </c>
      <c r="H76" s="30">
        <v>28</v>
      </c>
      <c r="I76" s="179">
        <f t="shared" si="5"/>
        <v>71.4</v>
      </c>
      <c r="J76">
        <f t="shared" si="4"/>
        <v>258.4</v>
      </c>
    </row>
    <row r="77" ht="20.1" customHeight="1" spans="1:10">
      <c r="A77" s="176">
        <v>2100509</v>
      </c>
      <c r="B77" s="30" t="s">
        <v>186</v>
      </c>
      <c r="C77" s="30">
        <v>90</v>
      </c>
      <c r="D77" s="30">
        <f t="shared" si="3"/>
        <v>90</v>
      </c>
      <c r="E77" s="30">
        <v>0</v>
      </c>
      <c r="F77" s="30">
        <v>90</v>
      </c>
      <c r="G77" s="30">
        <v>90</v>
      </c>
      <c r="H77" s="30">
        <v>20</v>
      </c>
      <c r="I77" s="179">
        <f t="shared" si="5"/>
        <v>350</v>
      </c>
      <c r="J77">
        <f t="shared" si="4"/>
        <v>730</v>
      </c>
    </row>
    <row r="78" ht="20.1" customHeight="1" spans="1:10">
      <c r="A78" s="176">
        <v>21007</v>
      </c>
      <c r="B78" s="30" t="s">
        <v>187</v>
      </c>
      <c r="C78" s="30">
        <v>352</v>
      </c>
      <c r="D78" s="30">
        <f t="shared" si="3"/>
        <v>352</v>
      </c>
      <c r="E78" s="30">
        <v>65</v>
      </c>
      <c r="F78" s="30">
        <v>287</v>
      </c>
      <c r="G78" s="30">
        <v>287</v>
      </c>
      <c r="H78" s="30">
        <v>0</v>
      </c>
      <c r="I78" s="179"/>
      <c r="J78">
        <f t="shared" si="4"/>
        <v>1343</v>
      </c>
    </row>
    <row r="79" ht="20.1" customHeight="1" spans="1:10">
      <c r="A79" s="176">
        <v>2100717</v>
      </c>
      <c r="B79" s="30" t="s">
        <v>188</v>
      </c>
      <c r="C79" s="30">
        <v>25</v>
      </c>
      <c r="D79" s="30">
        <f t="shared" si="3"/>
        <v>25</v>
      </c>
      <c r="E79" s="30">
        <v>12</v>
      </c>
      <c r="F79" s="30">
        <v>13</v>
      </c>
      <c r="G79" s="30">
        <v>13</v>
      </c>
      <c r="H79" s="30">
        <v>0</v>
      </c>
      <c r="I79" s="179"/>
      <c r="J79">
        <f t="shared" si="4"/>
        <v>88</v>
      </c>
    </row>
    <row r="80" ht="20.1" customHeight="1" spans="1:10">
      <c r="A80" s="176">
        <v>2100799</v>
      </c>
      <c r="B80" s="30" t="s">
        <v>189</v>
      </c>
      <c r="C80" s="30">
        <v>327</v>
      </c>
      <c r="D80" s="30">
        <f t="shared" si="3"/>
        <v>327</v>
      </c>
      <c r="E80" s="30">
        <v>53</v>
      </c>
      <c r="F80" s="30">
        <v>274</v>
      </c>
      <c r="G80" s="30">
        <v>274</v>
      </c>
      <c r="H80" s="30">
        <v>0</v>
      </c>
      <c r="I80" s="179"/>
      <c r="J80">
        <f t="shared" si="4"/>
        <v>1255</v>
      </c>
    </row>
    <row r="81" ht="20.1" customHeight="1" spans="1:10">
      <c r="A81" s="176">
        <v>211</v>
      </c>
      <c r="B81" s="30" t="s">
        <v>190</v>
      </c>
      <c r="C81" s="30">
        <v>754</v>
      </c>
      <c r="D81" s="30">
        <f t="shared" si="3"/>
        <v>754</v>
      </c>
      <c r="E81" s="30">
        <v>0</v>
      </c>
      <c r="F81" s="30">
        <v>754</v>
      </c>
      <c r="G81" s="30">
        <v>754</v>
      </c>
      <c r="H81" s="30">
        <v>2</v>
      </c>
      <c r="I81" s="179">
        <f>ROUND(D81/H81*100-100,1)</f>
        <v>37600</v>
      </c>
      <c r="J81">
        <f t="shared" si="4"/>
        <v>40618</v>
      </c>
    </row>
    <row r="82" ht="20.1" customHeight="1" spans="1:10">
      <c r="A82" s="176">
        <v>21103</v>
      </c>
      <c r="B82" s="30" t="s">
        <v>191</v>
      </c>
      <c r="C82" s="30">
        <v>754</v>
      </c>
      <c r="D82" s="30">
        <f t="shared" si="3"/>
        <v>754</v>
      </c>
      <c r="E82" s="30">
        <v>0</v>
      </c>
      <c r="F82" s="30">
        <v>754</v>
      </c>
      <c r="G82" s="30">
        <v>754</v>
      </c>
      <c r="H82" s="30">
        <v>0</v>
      </c>
      <c r="I82" s="179"/>
      <c r="J82">
        <f t="shared" si="4"/>
        <v>3016</v>
      </c>
    </row>
    <row r="83" ht="20.1" customHeight="1" spans="1:10">
      <c r="A83" s="176">
        <v>2110302</v>
      </c>
      <c r="B83" s="30" t="s">
        <v>192</v>
      </c>
      <c r="C83" s="30">
        <v>754</v>
      </c>
      <c r="D83" s="30">
        <f t="shared" si="3"/>
        <v>754</v>
      </c>
      <c r="E83" s="30">
        <v>0</v>
      </c>
      <c r="F83" s="30">
        <v>754</v>
      </c>
      <c r="G83" s="30">
        <v>754</v>
      </c>
      <c r="H83" s="30">
        <v>0</v>
      </c>
      <c r="I83" s="179"/>
      <c r="J83">
        <f t="shared" si="4"/>
        <v>3016</v>
      </c>
    </row>
    <row r="84" ht="20.1" customHeight="1" spans="1:10">
      <c r="A84" s="176">
        <v>21104</v>
      </c>
      <c r="B84" s="30" t="s">
        <v>193</v>
      </c>
      <c r="C84" s="30">
        <v>0</v>
      </c>
      <c r="D84" s="30">
        <f t="shared" si="3"/>
        <v>0</v>
      </c>
      <c r="E84" s="30">
        <v>0</v>
      </c>
      <c r="F84" s="30"/>
      <c r="G84" s="30">
        <v>0</v>
      </c>
      <c r="H84" s="30">
        <v>0</v>
      </c>
      <c r="I84" s="179"/>
      <c r="J84">
        <f t="shared" si="4"/>
        <v>0</v>
      </c>
    </row>
    <row r="85" ht="20.1" customHeight="1" spans="1:10">
      <c r="A85" s="176">
        <v>2110401</v>
      </c>
      <c r="B85" s="30" t="s">
        <v>194</v>
      </c>
      <c r="C85" s="30"/>
      <c r="D85" s="30">
        <f t="shared" si="3"/>
        <v>0</v>
      </c>
      <c r="E85" s="30"/>
      <c r="F85" s="30"/>
      <c r="G85" s="30"/>
      <c r="H85" s="30"/>
      <c r="I85" s="179"/>
      <c r="J85">
        <f t="shared" si="4"/>
        <v>0</v>
      </c>
    </row>
    <row r="86" ht="20.1" customHeight="1" spans="1:10">
      <c r="A86" s="176">
        <v>212</v>
      </c>
      <c r="B86" s="30" t="s">
        <v>195</v>
      </c>
      <c r="C86" s="30">
        <v>7619</v>
      </c>
      <c r="D86" s="30">
        <f t="shared" si="3"/>
        <v>7619</v>
      </c>
      <c r="E86" s="30">
        <v>4297</v>
      </c>
      <c r="F86" s="30">
        <v>3322</v>
      </c>
      <c r="G86" s="30">
        <v>3322</v>
      </c>
      <c r="H86" s="30">
        <v>2013</v>
      </c>
      <c r="I86" s="179">
        <f>ROUND(D86/H86*100-100,1)</f>
        <v>278.5</v>
      </c>
      <c r="J86">
        <f t="shared" si="4"/>
        <v>28470.5</v>
      </c>
    </row>
    <row r="87" ht="20.1" customHeight="1" spans="1:10">
      <c r="A87" s="176">
        <v>21201</v>
      </c>
      <c r="B87" s="30" t="s">
        <v>196</v>
      </c>
      <c r="C87" s="30">
        <v>6373</v>
      </c>
      <c r="D87" s="30">
        <f t="shared" si="3"/>
        <v>6373</v>
      </c>
      <c r="E87" s="30">
        <v>4297</v>
      </c>
      <c r="F87" s="30">
        <v>2076</v>
      </c>
      <c r="G87" s="30">
        <v>2076</v>
      </c>
      <c r="H87" s="30">
        <v>2011</v>
      </c>
      <c r="I87" s="179">
        <f>ROUND(D87/H87*100-100,1)</f>
        <v>216.9</v>
      </c>
      <c r="J87">
        <f t="shared" si="4"/>
        <v>23422.9</v>
      </c>
    </row>
    <row r="88" ht="20.1" customHeight="1" spans="1:10">
      <c r="A88" s="176">
        <v>2120199</v>
      </c>
      <c r="B88" s="30" t="s">
        <v>197</v>
      </c>
      <c r="C88" s="30">
        <v>6373</v>
      </c>
      <c r="D88" s="30">
        <f t="shared" si="3"/>
        <v>6373</v>
      </c>
      <c r="E88" s="30">
        <v>4297</v>
      </c>
      <c r="F88" s="30">
        <v>2076</v>
      </c>
      <c r="G88" s="30">
        <v>2076</v>
      </c>
      <c r="H88" s="30">
        <v>2011</v>
      </c>
      <c r="I88" s="179">
        <f>ROUND(D88/H88*100-100,1)</f>
        <v>216.9</v>
      </c>
      <c r="J88">
        <f t="shared" si="4"/>
        <v>23422.9</v>
      </c>
    </row>
    <row r="89" ht="20.1" customHeight="1" spans="1:10">
      <c r="A89" s="176">
        <v>21203</v>
      </c>
      <c r="B89" s="30" t="s">
        <v>198</v>
      </c>
      <c r="C89" s="30">
        <v>846</v>
      </c>
      <c r="D89" s="30">
        <f t="shared" si="3"/>
        <v>846</v>
      </c>
      <c r="E89" s="30">
        <v>0</v>
      </c>
      <c r="F89" s="30">
        <v>846</v>
      </c>
      <c r="G89" s="30">
        <v>846</v>
      </c>
      <c r="H89" s="30">
        <v>0</v>
      </c>
      <c r="I89" s="179"/>
      <c r="J89">
        <f t="shared" si="4"/>
        <v>3384</v>
      </c>
    </row>
    <row r="90" ht="20.1" customHeight="1" spans="1:10">
      <c r="A90" s="176">
        <v>2120303</v>
      </c>
      <c r="B90" s="30" t="s">
        <v>199</v>
      </c>
      <c r="C90" s="30">
        <v>300</v>
      </c>
      <c r="D90" s="30">
        <f t="shared" si="3"/>
        <v>300</v>
      </c>
      <c r="E90" s="30">
        <v>0</v>
      </c>
      <c r="F90" s="30">
        <v>300</v>
      </c>
      <c r="G90" s="30">
        <v>300</v>
      </c>
      <c r="H90" s="30">
        <v>0</v>
      </c>
      <c r="I90" s="179"/>
      <c r="J90">
        <f t="shared" si="4"/>
        <v>1200</v>
      </c>
    </row>
    <row r="91" ht="20.1" customHeight="1" spans="1:10">
      <c r="A91" s="176">
        <v>2120399</v>
      </c>
      <c r="B91" s="30" t="s">
        <v>200</v>
      </c>
      <c r="C91" s="30">
        <v>546</v>
      </c>
      <c r="D91" s="30">
        <f t="shared" si="3"/>
        <v>546</v>
      </c>
      <c r="E91" s="30">
        <v>0</v>
      </c>
      <c r="F91" s="30">
        <v>546</v>
      </c>
      <c r="G91" s="30">
        <v>546</v>
      </c>
      <c r="H91" s="30">
        <v>0</v>
      </c>
      <c r="I91" s="179"/>
      <c r="J91">
        <f t="shared" si="4"/>
        <v>2184</v>
      </c>
    </row>
    <row r="92" ht="20.1" customHeight="1" spans="1:10">
      <c r="A92" s="176">
        <v>21205</v>
      </c>
      <c r="B92" s="30" t="s">
        <v>201</v>
      </c>
      <c r="C92" s="30">
        <v>400</v>
      </c>
      <c r="D92" s="30">
        <f t="shared" si="3"/>
        <v>400</v>
      </c>
      <c r="E92" s="30">
        <v>0</v>
      </c>
      <c r="F92" s="30">
        <v>400</v>
      </c>
      <c r="G92" s="30">
        <v>400</v>
      </c>
      <c r="H92" s="30">
        <v>0</v>
      </c>
      <c r="I92" s="179"/>
      <c r="J92">
        <f t="shared" si="4"/>
        <v>1600</v>
      </c>
    </row>
    <row r="93" ht="20.1" customHeight="1" spans="1:10">
      <c r="A93" s="176">
        <v>2120501</v>
      </c>
      <c r="B93" s="30" t="s">
        <v>202</v>
      </c>
      <c r="C93" s="30">
        <v>400</v>
      </c>
      <c r="D93" s="30">
        <f t="shared" si="3"/>
        <v>400</v>
      </c>
      <c r="E93" s="30">
        <v>0</v>
      </c>
      <c r="F93" s="30">
        <v>400</v>
      </c>
      <c r="G93" s="30">
        <v>400</v>
      </c>
      <c r="H93" s="30">
        <v>0</v>
      </c>
      <c r="I93" s="179"/>
      <c r="J93">
        <f t="shared" si="4"/>
        <v>1600</v>
      </c>
    </row>
    <row r="94" ht="20.1" customHeight="1" spans="1:10">
      <c r="A94" s="176">
        <v>21299</v>
      </c>
      <c r="B94" s="30" t="s">
        <v>203</v>
      </c>
      <c r="C94" s="30">
        <v>0</v>
      </c>
      <c r="D94" s="30">
        <f t="shared" si="3"/>
        <v>0</v>
      </c>
      <c r="E94" s="30">
        <v>0</v>
      </c>
      <c r="F94" s="30"/>
      <c r="G94" s="30">
        <v>0</v>
      </c>
      <c r="H94" s="30">
        <v>0</v>
      </c>
      <c r="I94" s="179"/>
      <c r="J94">
        <f t="shared" si="4"/>
        <v>0</v>
      </c>
    </row>
    <row r="95" ht="20.1" customHeight="1" spans="1:10">
      <c r="A95" s="176">
        <v>2129999</v>
      </c>
      <c r="B95" s="30" t="s">
        <v>204</v>
      </c>
      <c r="C95" s="30"/>
      <c r="D95" s="30">
        <f t="shared" si="3"/>
        <v>0</v>
      </c>
      <c r="E95" s="30"/>
      <c r="F95" s="30"/>
      <c r="G95" s="30"/>
      <c r="H95" s="30"/>
      <c r="I95" s="179"/>
      <c r="J95">
        <f t="shared" si="4"/>
        <v>0</v>
      </c>
    </row>
    <row r="96" ht="20.1" customHeight="1" spans="1:10">
      <c r="A96" s="176">
        <v>213</v>
      </c>
      <c r="B96" s="30" t="s">
        <v>205</v>
      </c>
      <c r="C96" s="30">
        <v>1116</v>
      </c>
      <c r="D96" s="30">
        <f t="shared" si="3"/>
        <v>1486</v>
      </c>
      <c r="E96" s="30">
        <v>230</v>
      </c>
      <c r="F96" s="30">
        <v>1256</v>
      </c>
      <c r="G96" s="30">
        <v>886</v>
      </c>
      <c r="H96" s="30">
        <v>1050</v>
      </c>
      <c r="I96" s="179">
        <f>ROUND(D96/H96*100-100,1)</f>
        <v>41.5</v>
      </c>
      <c r="J96">
        <f t="shared" si="4"/>
        <v>6065.5</v>
      </c>
    </row>
    <row r="97" ht="20.1" customHeight="1" spans="1:10">
      <c r="A97" s="176">
        <v>21301</v>
      </c>
      <c r="B97" s="30" t="s">
        <v>206</v>
      </c>
      <c r="C97" s="30">
        <v>179</v>
      </c>
      <c r="D97" s="30">
        <f t="shared" si="3"/>
        <v>186</v>
      </c>
      <c r="E97" s="30">
        <v>30</v>
      </c>
      <c r="F97" s="30">
        <v>156</v>
      </c>
      <c r="G97" s="30">
        <v>149</v>
      </c>
      <c r="H97" s="30">
        <v>571</v>
      </c>
      <c r="I97" s="179">
        <f>ROUND(D97/H97*100-100,1)</f>
        <v>-67.4</v>
      </c>
      <c r="J97">
        <f t="shared" si="4"/>
        <v>1203.6</v>
      </c>
    </row>
    <row r="98" ht="20.1" customHeight="1" spans="1:10">
      <c r="A98" s="176">
        <v>2130108</v>
      </c>
      <c r="B98" s="30" t="s">
        <v>207</v>
      </c>
      <c r="C98" s="30">
        <v>12</v>
      </c>
      <c r="D98" s="30">
        <f t="shared" si="3"/>
        <v>19</v>
      </c>
      <c r="E98" s="30">
        <v>0</v>
      </c>
      <c r="F98" s="30">
        <v>19</v>
      </c>
      <c r="G98" s="30">
        <v>12</v>
      </c>
      <c r="H98" s="30">
        <v>280</v>
      </c>
      <c r="I98" s="179">
        <f>ROUND(D98/H98*100-100,1)</f>
        <v>-93.2</v>
      </c>
      <c r="J98">
        <f t="shared" si="4"/>
        <v>248.8</v>
      </c>
    </row>
    <row r="99" ht="20.1" customHeight="1" spans="1:10">
      <c r="A99" s="176">
        <v>2130122</v>
      </c>
      <c r="B99" s="30" t="s">
        <v>208</v>
      </c>
      <c r="C99" s="30"/>
      <c r="D99" s="30">
        <f t="shared" si="3"/>
        <v>0</v>
      </c>
      <c r="E99" s="30"/>
      <c r="F99" s="30"/>
      <c r="G99" s="30"/>
      <c r="H99" s="30"/>
      <c r="I99" s="179"/>
      <c r="J99">
        <f t="shared" si="4"/>
        <v>0</v>
      </c>
    </row>
    <row r="100" ht="20.1" customHeight="1" spans="1:10">
      <c r="A100" s="176">
        <v>2130126</v>
      </c>
      <c r="B100" s="30" t="s">
        <v>209</v>
      </c>
      <c r="C100" s="30">
        <v>7</v>
      </c>
      <c r="D100" s="30">
        <f t="shared" si="3"/>
        <v>7</v>
      </c>
      <c r="E100" s="30">
        <v>0</v>
      </c>
      <c r="F100" s="30">
        <v>7</v>
      </c>
      <c r="G100" s="30">
        <v>7</v>
      </c>
      <c r="H100" s="30">
        <v>0</v>
      </c>
      <c r="I100" s="179"/>
      <c r="J100">
        <f t="shared" si="4"/>
        <v>28</v>
      </c>
    </row>
    <row r="101" ht="20.1" customHeight="1" spans="1:10">
      <c r="A101" s="176">
        <v>2130142</v>
      </c>
      <c r="B101" s="30" t="s">
        <v>210</v>
      </c>
      <c r="C101" s="30">
        <v>100</v>
      </c>
      <c r="D101" s="30">
        <f t="shared" si="3"/>
        <v>100</v>
      </c>
      <c r="E101" s="30">
        <v>0</v>
      </c>
      <c r="F101" s="30">
        <v>100</v>
      </c>
      <c r="G101" s="30">
        <v>100</v>
      </c>
      <c r="H101" s="30">
        <v>0</v>
      </c>
      <c r="I101" s="179"/>
      <c r="J101">
        <f t="shared" si="4"/>
        <v>400</v>
      </c>
    </row>
    <row r="102" ht="20.1" customHeight="1" spans="1:10">
      <c r="A102" s="176">
        <v>2130152</v>
      </c>
      <c r="B102" s="30" t="s">
        <v>211</v>
      </c>
      <c r="C102" s="30">
        <v>60</v>
      </c>
      <c r="D102" s="30">
        <f t="shared" si="3"/>
        <v>60</v>
      </c>
      <c r="E102" s="30">
        <v>30</v>
      </c>
      <c r="F102" s="30">
        <v>30</v>
      </c>
      <c r="G102" s="30">
        <v>30</v>
      </c>
      <c r="H102" s="30">
        <v>70</v>
      </c>
      <c r="I102" s="179">
        <f>ROUND(D102/H102*100-100,1)</f>
        <v>-14.3</v>
      </c>
      <c r="J102">
        <f t="shared" si="4"/>
        <v>265.7</v>
      </c>
    </row>
    <row r="103" ht="20.1" customHeight="1" spans="1:10">
      <c r="A103" s="176">
        <v>21302</v>
      </c>
      <c r="B103" s="30" t="s">
        <v>212</v>
      </c>
      <c r="C103" s="30">
        <v>7</v>
      </c>
      <c r="D103" s="30">
        <f t="shared" si="3"/>
        <v>7</v>
      </c>
      <c r="E103" s="30">
        <v>0</v>
      </c>
      <c r="F103" s="30">
        <v>7</v>
      </c>
      <c r="G103" s="30">
        <v>7</v>
      </c>
      <c r="H103" s="30">
        <v>299</v>
      </c>
      <c r="I103" s="179">
        <f>ROUND(D103/H103*100-100,1)</f>
        <v>-97.7</v>
      </c>
      <c r="J103">
        <f t="shared" si="4"/>
        <v>229.3</v>
      </c>
    </row>
    <row r="104" ht="20.1" customHeight="1" spans="1:10">
      <c r="A104" s="176">
        <v>2130205</v>
      </c>
      <c r="B104" s="30" t="s">
        <v>213</v>
      </c>
      <c r="C104" s="30">
        <v>7</v>
      </c>
      <c r="D104" s="30">
        <f t="shared" si="3"/>
        <v>7</v>
      </c>
      <c r="E104" s="30">
        <v>0</v>
      </c>
      <c r="F104" s="30">
        <v>7</v>
      </c>
      <c r="G104" s="30">
        <v>7</v>
      </c>
      <c r="H104" s="30">
        <v>174</v>
      </c>
      <c r="I104" s="179">
        <f>ROUND(D104/H104*100-100,1)</f>
        <v>-96</v>
      </c>
      <c r="J104">
        <f t="shared" si="4"/>
        <v>106</v>
      </c>
    </row>
    <row r="105" ht="20.1" customHeight="1" spans="1:10">
      <c r="A105" s="176">
        <v>2130208</v>
      </c>
      <c r="B105" s="30" t="s">
        <v>214</v>
      </c>
      <c r="C105" s="30"/>
      <c r="D105" s="30">
        <f t="shared" si="3"/>
        <v>0</v>
      </c>
      <c r="E105" s="30"/>
      <c r="F105" s="30"/>
      <c r="G105" s="30"/>
      <c r="H105" s="30"/>
      <c r="I105" s="179"/>
      <c r="J105">
        <f t="shared" si="4"/>
        <v>0</v>
      </c>
    </row>
    <row r="106" ht="20.1" customHeight="1" spans="1:10">
      <c r="A106" s="176">
        <v>2130299</v>
      </c>
      <c r="B106" s="30" t="s">
        <v>215</v>
      </c>
      <c r="C106" s="30"/>
      <c r="D106" s="30">
        <f t="shared" si="3"/>
        <v>0</v>
      </c>
      <c r="E106" s="30"/>
      <c r="F106" s="30"/>
      <c r="G106" s="30"/>
      <c r="H106" s="30"/>
      <c r="I106" s="179"/>
      <c r="J106">
        <f t="shared" si="4"/>
        <v>0</v>
      </c>
    </row>
    <row r="107" ht="20.1" customHeight="1" spans="1:10">
      <c r="A107" s="176">
        <v>21303</v>
      </c>
      <c r="B107" s="30" t="s">
        <v>216</v>
      </c>
      <c r="C107" s="30">
        <v>516</v>
      </c>
      <c r="D107" s="30">
        <f t="shared" si="3"/>
        <v>516</v>
      </c>
      <c r="E107" s="30">
        <v>0</v>
      </c>
      <c r="F107" s="30">
        <v>516</v>
      </c>
      <c r="G107" s="30">
        <v>516</v>
      </c>
      <c r="H107" s="30">
        <v>0</v>
      </c>
      <c r="I107" s="179"/>
      <c r="J107">
        <f t="shared" si="4"/>
        <v>2064</v>
      </c>
    </row>
    <row r="108" ht="20.1" customHeight="1" spans="1:10">
      <c r="A108" s="176">
        <v>2130314</v>
      </c>
      <c r="B108" s="30" t="s">
        <v>217</v>
      </c>
      <c r="C108" s="30">
        <v>216</v>
      </c>
      <c r="D108" s="30">
        <f t="shared" si="3"/>
        <v>216</v>
      </c>
      <c r="E108" s="30">
        <v>0</v>
      </c>
      <c r="F108" s="30">
        <v>216</v>
      </c>
      <c r="G108" s="30">
        <v>216</v>
      </c>
      <c r="H108" s="30">
        <v>0</v>
      </c>
      <c r="I108" s="179"/>
      <c r="J108">
        <f t="shared" si="4"/>
        <v>864</v>
      </c>
    </row>
    <row r="109" ht="20.1" customHeight="1" spans="1:10">
      <c r="A109" s="176">
        <v>2130316</v>
      </c>
      <c r="B109" s="30" t="s">
        <v>218</v>
      </c>
      <c r="C109" s="30">
        <v>300</v>
      </c>
      <c r="D109" s="30">
        <f t="shared" si="3"/>
        <v>300</v>
      </c>
      <c r="E109" s="30">
        <v>0</v>
      </c>
      <c r="F109" s="30">
        <v>300</v>
      </c>
      <c r="G109" s="30">
        <v>300</v>
      </c>
      <c r="H109" s="30">
        <v>0</v>
      </c>
      <c r="I109" s="179"/>
      <c r="J109">
        <f t="shared" si="4"/>
        <v>1200</v>
      </c>
    </row>
    <row r="110" ht="20.1" customHeight="1" spans="1:10">
      <c r="A110" s="176">
        <v>21305</v>
      </c>
      <c r="B110" s="30" t="s">
        <v>219</v>
      </c>
      <c r="C110" s="30">
        <v>0</v>
      </c>
      <c r="D110" s="30">
        <f t="shared" si="3"/>
        <v>106</v>
      </c>
      <c r="E110" s="30">
        <v>0</v>
      </c>
      <c r="F110" s="30">
        <v>106</v>
      </c>
      <c r="G110" s="30">
        <v>0</v>
      </c>
      <c r="H110" s="30">
        <v>0</v>
      </c>
      <c r="I110" s="179"/>
      <c r="J110">
        <f t="shared" si="4"/>
        <v>212</v>
      </c>
    </row>
    <row r="111" ht="20.1" customHeight="1" spans="1:10">
      <c r="A111" s="176">
        <v>2130502</v>
      </c>
      <c r="B111" s="30" t="s">
        <v>220</v>
      </c>
      <c r="C111" s="30"/>
      <c r="D111" s="30">
        <f t="shared" si="3"/>
        <v>1</v>
      </c>
      <c r="E111" s="30">
        <v>0</v>
      </c>
      <c r="F111" s="30">
        <v>1</v>
      </c>
      <c r="G111" s="30"/>
      <c r="H111" s="30">
        <v>0</v>
      </c>
      <c r="I111" s="179"/>
      <c r="J111">
        <f t="shared" si="4"/>
        <v>2</v>
      </c>
    </row>
    <row r="112" ht="20.1" customHeight="1" spans="1:10">
      <c r="A112" s="176">
        <v>2130599</v>
      </c>
      <c r="B112" s="30" t="s">
        <v>221</v>
      </c>
      <c r="C112" s="30"/>
      <c r="D112" s="30">
        <f t="shared" si="3"/>
        <v>105</v>
      </c>
      <c r="E112" s="30">
        <v>0</v>
      </c>
      <c r="F112" s="30">
        <v>105</v>
      </c>
      <c r="G112" s="30"/>
      <c r="H112" s="30">
        <v>0</v>
      </c>
      <c r="I112" s="179"/>
      <c r="J112">
        <f t="shared" si="4"/>
        <v>210</v>
      </c>
    </row>
    <row r="113" ht="20.1" customHeight="1" spans="1:10">
      <c r="A113" s="176">
        <v>21307</v>
      </c>
      <c r="B113" s="30" t="s">
        <v>222</v>
      </c>
      <c r="C113" s="30">
        <v>414</v>
      </c>
      <c r="D113" s="30">
        <f t="shared" si="3"/>
        <v>671</v>
      </c>
      <c r="E113" s="30">
        <v>200</v>
      </c>
      <c r="F113" s="30">
        <v>471</v>
      </c>
      <c r="G113" s="30">
        <v>214</v>
      </c>
      <c r="H113" s="30">
        <v>180</v>
      </c>
      <c r="I113" s="179">
        <f>ROUND(D113/H113*100-100,1)</f>
        <v>272.8</v>
      </c>
      <c r="J113">
        <f t="shared" si="4"/>
        <v>2422.8</v>
      </c>
    </row>
    <row r="114" ht="20.1" customHeight="1" spans="1:10">
      <c r="A114" s="176">
        <v>2130701</v>
      </c>
      <c r="B114" s="30" t="s">
        <v>223</v>
      </c>
      <c r="C114" s="30">
        <v>74</v>
      </c>
      <c r="D114" s="30">
        <f t="shared" si="3"/>
        <v>331</v>
      </c>
      <c r="E114" s="30">
        <v>0</v>
      </c>
      <c r="F114" s="30">
        <v>331</v>
      </c>
      <c r="G114" s="30">
        <v>74</v>
      </c>
      <c r="H114" s="30">
        <v>180</v>
      </c>
      <c r="I114" s="179">
        <f>ROUND(D114/H114*100-100,1)</f>
        <v>83.9</v>
      </c>
      <c r="J114">
        <f t="shared" si="4"/>
        <v>1073.9</v>
      </c>
    </row>
    <row r="115" ht="20.1" customHeight="1" spans="1:10">
      <c r="A115" s="176">
        <v>2130705</v>
      </c>
      <c r="B115" s="30" t="s">
        <v>224</v>
      </c>
      <c r="C115" s="30">
        <v>340</v>
      </c>
      <c r="D115" s="30">
        <f t="shared" si="3"/>
        <v>340</v>
      </c>
      <c r="E115" s="30">
        <v>200</v>
      </c>
      <c r="F115" s="30">
        <v>140</v>
      </c>
      <c r="G115" s="30">
        <v>140</v>
      </c>
      <c r="H115" s="30">
        <v>0</v>
      </c>
      <c r="I115" s="179"/>
      <c r="J115">
        <f t="shared" si="4"/>
        <v>1160</v>
      </c>
    </row>
    <row r="116" ht="20.1" customHeight="1" spans="1:10">
      <c r="A116" s="176">
        <v>214</v>
      </c>
      <c r="B116" s="30" t="s">
        <v>225</v>
      </c>
      <c r="C116" s="30">
        <v>10</v>
      </c>
      <c r="D116" s="30">
        <f t="shared" si="3"/>
        <v>10</v>
      </c>
      <c r="E116" s="30">
        <v>0</v>
      </c>
      <c r="F116" s="30">
        <v>10</v>
      </c>
      <c r="G116" s="30">
        <v>10</v>
      </c>
      <c r="H116" s="30">
        <v>0</v>
      </c>
      <c r="I116" s="179"/>
      <c r="J116">
        <f t="shared" si="4"/>
        <v>40</v>
      </c>
    </row>
    <row r="117" ht="20.1" customHeight="1" spans="1:10">
      <c r="A117" s="176">
        <v>21401</v>
      </c>
      <c r="B117" s="30" t="s">
        <v>226</v>
      </c>
      <c r="C117" s="30">
        <v>10</v>
      </c>
      <c r="D117" s="30">
        <f t="shared" si="3"/>
        <v>10</v>
      </c>
      <c r="E117" s="30">
        <v>0</v>
      </c>
      <c r="F117" s="30">
        <v>10</v>
      </c>
      <c r="G117" s="30">
        <v>10</v>
      </c>
      <c r="H117" s="30">
        <v>0</v>
      </c>
      <c r="I117" s="179"/>
      <c r="J117">
        <f t="shared" si="4"/>
        <v>40</v>
      </c>
    </row>
    <row r="118" ht="20.1" customHeight="1" spans="1:10">
      <c r="A118" s="176">
        <v>2140106</v>
      </c>
      <c r="B118" s="30" t="s">
        <v>227</v>
      </c>
      <c r="C118" s="30">
        <v>10</v>
      </c>
      <c r="D118" s="30">
        <f t="shared" si="3"/>
        <v>10</v>
      </c>
      <c r="E118" s="30">
        <v>0</v>
      </c>
      <c r="F118" s="30">
        <v>10</v>
      </c>
      <c r="G118" s="30">
        <v>10</v>
      </c>
      <c r="H118" s="30">
        <v>0</v>
      </c>
      <c r="I118" s="179"/>
      <c r="J118">
        <f t="shared" si="4"/>
        <v>40</v>
      </c>
    </row>
    <row r="119" ht="20.1" customHeight="1" spans="1:10">
      <c r="A119" s="176">
        <v>220</v>
      </c>
      <c r="B119" s="30" t="s">
        <v>228</v>
      </c>
      <c r="C119" s="30">
        <v>279</v>
      </c>
      <c r="D119" s="30">
        <f t="shared" si="3"/>
        <v>279</v>
      </c>
      <c r="E119" s="30">
        <v>0</v>
      </c>
      <c r="F119" s="30">
        <v>279</v>
      </c>
      <c r="G119" s="30">
        <v>279</v>
      </c>
      <c r="H119" s="30">
        <v>0</v>
      </c>
      <c r="I119" s="179"/>
      <c r="J119">
        <f t="shared" si="4"/>
        <v>1116</v>
      </c>
    </row>
    <row r="120" ht="20.1" customHeight="1" spans="1:10">
      <c r="A120" s="176">
        <v>22001</v>
      </c>
      <c r="B120" s="30" t="s">
        <v>229</v>
      </c>
      <c r="C120" s="30">
        <v>279</v>
      </c>
      <c r="D120" s="30">
        <f t="shared" si="3"/>
        <v>279</v>
      </c>
      <c r="E120" s="30">
        <v>0</v>
      </c>
      <c r="F120" s="30">
        <v>279</v>
      </c>
      <c r="G120" s="30">
        <v>279</v>
      </c>
      <c r="H120" s="30">
        <v>0</v>
      </c>
      <c r="I120" s="179"/>
      <c r="J120">
        <f t="shared" si="4"/>
        <v>1116</v>
      </c>
    </row>
    <row r="121" ht="20.1" customHeight="1" spans="1:10">
      <c r="A121" s="176">
        <v>2200199</v>
      </c>
      <c r="B121" s="30" t="s">
        <v>230</v>
      </c>
      <c r="C121" s="30">
        <v>279</v>
      </c>
      <c r="D121" s="30">
        <f t="shared" si="3"/>
        <v>279</v>
      </c>
      <c r="E121" s="30">
        <v>0</v>
      </c>
      <c r="F121" s="30">
        <v>279</v>
      </c>
      <c r="G121" s="30">
        <v>279</v>
      </c>
      <c r="H121" s="30">
        <v>0</v>
      </c>
      <c r="I121" s="179"/>
      <c r="J121">
        <f t="shared" si="4"/>
        <v>1116</v>
      </c>
    </row>
    <row r="122" ht="20.1" customHeight="1" spans="1:10">
      <c r="A122" s="176">
        <v>221</v>
      </c>
      <c r="B122" s="30" t="s">
        <v>231</v>
      </c>
      <c r="C122" s="30">
        <v>637</v>
      </c>
      <c r="D122" s="30">
        <f t="shared" si="3"/>
        <v>637</v>
      </c>
      <c r="E122" s="30">
        <v>637</v>
      </c>
      <c r="F122" s="30">
        <v>0</v>
      </c>
      <c r="G122" s="30">
        <v>0</v>
      </c>
      <c r="H122" s="30">
        <v>580</v>
      </c>
      <c r="I122" s="179">
        <f>ROUND(D122/H122*100-100,1)</f>
        <v>9.8</v>
      </c>
      <c r="J122">
        <f t="shared" si="4"/>
        <v>2500.8</v>
      </c>
    </row>
    <row r="123" ht="20.1" customHeight="1" spans="1:10">
      <c r="A123" s="176">
        <v>22102</v>
      </c>
      <c r="B123" s="30" t="s">
        <v>232</v>
      </c>
      <c r="C123" s="30">
        <v>637</v>
      </c>
      <c r="D123" s="30">
        <f t="shared" si="3"/>
        <v>637</v>
      </c>
      <c r="E123" s="30">
        <v>637</v>
      </c>
      <c r="F123" s="30">
        <v>0</v>
      </c>
      <c r="G123" s="30">
        <v>0</v>
      </c>
      <c r="H123" s="30">
        <v>580</v>
      </c>
      <c r="I123" s="179">
        <f>ROUND(D123/H123*100-100,1)</f>
        <v>9.8</v>
      </c>
      <c r="J123">
        <f t="shared" si="4"/>
        <v>2500.8</v>
      </c>
    </row>
    <row r="124" ht="20.1" customHeight="1" spans="1:10">
      <c r="A124" s="176">
        <v>2210201</v>
      </c>
      <c r="B124" s="30" t="s">
        <v>233</v>
      </c>
      <c r="C124" s="30">
        <v>637</v>
      </c>
      <c r="D124" s="30">
        <f t="shared" si="3"/>
        <v>637</v>
      </c>
      <c r="E124" s="30">
        <v>637</v>
      </c>
      <c r="F124" s="30">
        <v>0</v>
      </c>
      <c r="G124" s="30"/>
      <c r="H124" s="30">
        <v>580</v>
      </c>
      <c r="I124" s="179">
        <f>ROUND(D124/H124*100-100,1)</f>
        <v>9.8</v>
      </c>
      <c r="J124">
        <f t="shared" si="4"/>
        <v>2500.8</v>
      </c>
    </row>
    <row r="125" ht="20.1" customHeight="1" spans="1:10">
      <c r="A125" s="176">
        <v>227</v>
      </c>
      <c r="B125" s="30" t="s">
        <v>234</v>
      </c>
      <c r="C125" s="30"/>
      <c r="D125" s="30">
        <f t="shared" si="3"/>
        <v>840</v>
      </c>
      <c r="E125" s="30">
        <v>0</v>
      </c>
      <c r="F125" s="30">
        <v>840</v>
      </c>
      <c r="G125" s="30">
        <v>0</v>
      </c>
      <c r="H125" s="30">
        <v>200</v>
      </c>
      <c r="I125" s="179">
        <f>ROUND(D125/H125*100-100,1)</f>
        <v>320</v>
      </c>
      <c r="J125">
        <f t="shared" si="4"/>
        <v>2200</v>
      </c>
    </row>
    <row r="126" ht="20.1" customHeight="1" spans="1:10">
      <c r="A126" s="176"/>
      <c r="B126" s="30" t="s">
        <v>235</v>
      </c>
      <c r="C126" s="30">
        <v>0</v>
      </c>
      <c r="D126" s="30">
        <f>D127</f>
        <v>71</v>
      </c>
      <c r="E126" s="30">
        <v>0</v>
      </c>
      <c r="F126" s="30"/>
      <c r="G126" s="30">
        <v>0</v>
      </c>
      <c r="H126" s="30">
        <v>0</v>
      </c>
      <c r="I126" s="179"/>
      <c r="J126">
        <f t="shared" si="4"/>
        <v>71</v>
      </c>
    </row>
    <row r="127" ht="20.1" customHeight="1" spans="1:10">
      <c r="A127" s="176">
        <v>22813</v>
      </c>
      <c r="B127" s="30" t="s">
        <v>236</v>
      </c>
      <c r="C127" s="30"/>
      <c r="D127" s="30">
        <f t="shared" si="3"/>
        <v>71</v>
      </c>
      <c r="E127" s="30"/>
      <c r="F127" s="30">
        <v>71</v>
      </c>
      <c r="G127" s="30"/>
      <c r="H127" s="30"/>
      <c r="I127" s="179"/>
      <c r="J127">
        <f t="shared" si="4"/>
        <v>142</v>
      </c>
    </row>
    <row r="128" ht="20.1" customHeight="1" spans="1:10">
      <c r="A128" s="176">
        <v>229</v>
      </c>
      <c r="B128" s="30" t="s">
        <v>237</v>
      </c>
      <c r="C128" s="30">
        <v>193</v>
      </c>
      <c r="D128" s="30">
        <f t="shared" si="3"/>
        <v>3232</v>
      </c>
      <c r="E128" s="30">
        <v>0</v>
      </c>
      <c r="F128" s="30">
        <f>3514-282</f>
        <v>3232</v>
      </c>
      <c r="G128" s="30">
        <v>193</v>
      </c>
      <c r="H128" s="30">
        <v>0</v>
      </c>
      <c r="I128" s="179"/>
      <c r="J128">
        <f t="shared" si="4"/>
        <v>6850</v>
      </c>
    </row>
    <row r="129" ht="20.1" customHeight="1" spans="1:10">
      <c r="A129" s="176">
        <v>22999</v>
      </c>
      <c r="B129" s="30" t="s">
        <v>238</v>
      </c>
      <c r="C129" s="30">
        <v>193</v>
      </c>
      <c r="D129" s="30">
        <f t="shared" si="3"/>
        <v>193</v>
      </c>
      <c r="E129" s="30">
        <v>0</v>
      </c>
      <c r="F129" s="30">
        <v>193</v>
      </c>
      <c r="G129" s="30">
        <v>193</v>
      </c>
      <c r="H129" s="30">
        <v>0</v>
      </c>
      <c r="I129" s="179"/>
      <c r="J129">
        <f t="shared" si="4"/>
        <v>772</v>
      </c>
    </row>
    <row r="130" ht="20.1" customHeight="1" spans="1:10">
      <c r="A130" s="176">
        <v>2299901</v>
      </c>
      <c r="B130" s="30" t="s">
        <v>239</v>
      </c>
      <c r="C130" s="30">
        <v>193</v>
      </c>
      <c r="D130" s="30">
        <f t="shared" si="3"/>
        <v>193</v>
      </c>
      <c r="E130" s="30">
        <v>0</v>
      </c>
      <c r="F130" s="30">
        <v>193</v>
      </c>
      <c r="G130" s="30">
        <v>193</v>
      </c>
      <c r="H130" s="30">
        <v>0</v>
      </c>
      <c r="I130" s="179"/>
      <c r="J130">
        <f t="shared" si="4"/>
        <v>772</v>
      </c>
    </row>
    <row r="131" ht="20.1" customHeight="1" spans="1:10">
      <c r="A131" s="180">
        <v>22902</v>
      </c>
      <c r="B131" s="181" t="s">
        <v>240</v>
      </c>
      <c r="C131" s="181"/>
      <c r="D131" s="181">
        <f t="shared" si="3"/>
        <v>3039</v>
      </c>
      <c r="E131" s="181"/>
      <c r="F131" s="181">
        <f>3321-282</f>
        <v>3039</v>
      </c>
      <c r="G131" s="181"/>
      <c r="H131" s="181">
        <v>0</v>
      </c>
      <c r="I131" s="182"/>
      <c r="J131">
        <f t="shared" si="4"/>
        <v>6078</v>
      </c>
    </row>
  </sheetData>
  <autoFilter ref="A3:J131">
    <extLst/>
  </autoFilter>
  <mergeCells count="1">
    <mergeCell ref="A1:I1"/>
  </mergeCells>
  <pageMargins left="0.709027777777778" right="0.709027777777778" top="0.75" bottom="0.75" header="0.309027777777778" footer="0.3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B12" sqref="B12"/>
    </sheetView>
  </sheetViews>
  <sheetFormatPr defaultColWidth="9" defaultRowHeight="13.5" outlineLevelRow="3" outlineLevelCol="2"/>
  <cols>
    <col min="1" max="1" width="25.625" customWidth="1"/>
    <col min="2" max="2" width="18.125" customWidth="1"/>
    <col min="3" max="3" width="22.5" customWidth="1"/>
  </cols>
  <sheetData>
    <row r="1" ht="27" spans="1:3">
      <c r="A1" s="4" t="s">
        <v>241</v>
      </c>
      <c r="B1" s="4"/>
      <c r="C1" s="4"/>
    </row>
    <row r="2" ht="14.25" spans="1:3">
      <c r="A2" s="169"/>
      <c r="B2" s="169"/>
      <c r="C2" s="169"/>
    </row>
    <row r="3" ht="30" customHeight="1" spans="1:3">
      <c r="A3" s="6" t="s">
        <v>242</v>
      </c>
      <c r="B3" s="6" t="s">
        <v>64</v>
      </c>
      <c r="C3" s="6" t="s">
        <v>243</v>
      </c>
    </row>
    <row r="4" ht="37" customHeight="1" spans="1:3">
      <c r="A4" s="6" t="s">
        <v>89</v>
      </c>
      <c r="B4" s="6">
        <v>619</v>
      </c>
      <c r="C4" s="6">
        <v>619</v>
      </c>
    </row>
  </sheetData>
  <mergeCells count="1">
    <mergeCell ref="A1:C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B5" sqref="B5"/>
    </sheetView>
  </sheetViews>
  <sheetFormatPr defaultColWidth="9" defaultRowHeight="13.5" outlineLevelRow="3" outlineLevelCol="4"/>
  <cols>
    <col min="1" max="1" width="13.25" customWidth="1"/>
    <col min="2" max="2" width="12.625" customWidth="1"/>
    <col min="3" max="3" width="14" customWidth="1"/>
    <col min="4" max="4" width="21.25" customWidth="1"/>
    <col min="5" max="5" width="21.125" customWidth="1"/>
  </cols>
  <sheetData>
    <row r="1" ht="25" customHeight="1" spans="1:5">
      <c r="A1" s="4" t="s">
        <v>244</v>
      </c>
      <c r="B1" s="4"/>
      <c r="C1" s="4"/>
      <c r="D1" s="4"/>
      <c r="E1" s="4"/>
    </row>
    <row r="2" ht="17" customHeight="1" spans="1:5">
      <c r="A2" s="169"/>
      <c r="B2" s="169"/>
      <c r="C2" s="169"/>
      <c r="D2" s="169"/>
      <c r="E2" s="169" t="s">
        <v>1</v>
      </c>
    </row>
    <row r="3" ht="32" customHeight="1" spans="1:5">
      <c r="A3" s="6" t="s">
        <v>242</v>
      </c>
      <c r="B3" s="6" t="s">
        <v>64</v>
      </c>
      <c r="C3" s="6" t="s">
        <v>243</v>
      </c>
      <c r="D3" s="6" t="s">
        <v>245</v>
      </c>
      <c r="E3" s="6" t="s">
        <v>246</v>
      </c>
    </row>
    <row r="4" ht="33" customHeight="1" spans="1:5">
      <c r="A4" s="6" t="s">
        <v>89</v>
      </c>
      <c r="B4" s="6">
        <v>12393</v>
      </c>
      <c r="C4" s="6">
        <v>619</v>
      </c>
      <c r="D4" s="6">
        <v>11774</v>
      </c>
      <c r="E4" s="6">
        <v>0</v>
      </c>
    </row>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B2" sqref="B2"/>
    </sheetView>
  </sheetViews>
  <sheetFormatPr defaultColWidth="9" defaultRowHeight="13.5" outlineLevelRow="6" outlineLevelCol="5"/>
  <cols>
    <col min="2" max="2" width="67.625" customWidth="1"/>
    <col min="3" max="3" width="26.25" customWidth="1"/>
    <col min="6" max="6" width="40.5" customWidth="1"/>
  </cols>
  <sheetData>
    <row r="1" ht="27" spans="2:6">
      <c r="B1" s="4" t="s">
        <v>247</v>
      </c>
      <c r="C1" s="4"/>
      <c r="D1" s="4"/>
      <c r="E1" s="4"/>
      <c r="F1" s="4"/>
    </row>
    <row r="2" ht="14.25" spans="2:6">
      <c r="B2" s="169"/>
      <c r="C2" s="169"/>
      <c r="D2" s="169"/>
      <c r="E2" s="169"/>
      <c r="F2" s="169" t="s">
        <v>1</v>
      </c>
    </row>
    <row r="4" ht="14.25"/>
    <row r="5" ht="27" customHeight="1" spans="1:6">
      <c r="A5" s="30" t="s">
        <v>242</v>
      </c>
      <c r="B5" s="170" t="s">
        <v>248</v>
      </c>
      <c r="C5" s="103" t="s">
        <v>249</v>
      </c>
      <c r="D5" s="103" t="s">
        <v>250</v>
      </c>
      <c r="E5" s="103" t="s">
        <v>251</v>
      </c>
      <c r="F5" s="104" t="s">
        <v>104</v>
      </c>
    </row>
    <row r="6" ht="20" customHeight="1" spans="1:6">
      <c r="A6" s="30"/>
      <c r="B6" s="171" t="s">
        <v>64</v>
      </c>
      <c r="C6" s="106"/>
      <c r="D6" s="172">
        <v>0</v>
      </c>
      <c r="E6" s="106"/>
      <c r="F6" s="108"/>
    </row>
    <row r="7" ht="18" customHeight="1" spans="1:6">
      <c r="A7" s="30" t="s">
        <v>89</v>
      </c>
      <c r="B7" s="109"/>
      <c r="C7" s="109"/>
      <c r="D7" s="110"/>
      <c r="E7" s="111"/>
      <c r="F7" s="112"/>
    </row>
  </sheetData>
  <mergeCells count="1">
    <mergeCell ref="B1:F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P220"/>
  <sheetViews>
    <sheetView workbookViewId="0">
      <pane xSplit="1" ySplit="1" topLeftCell="B149" activePane="bottomRight" state="frozen"/>
      <selection/>
      <selection pane="topRight"/>
      <selection pane="bottomLeft"/>
      <selection pane="bottomRight" activeCell="A1" sqref="$A1:$XFD1048576"/>
    </sheetView>
  </sheetViews>
  <sheetFormatPr defaultColWidth="9" defaultRowHeight="13.5"/>
  <cols>
    <col min="1" max="1" width="9" style="153"/>
    <col min="2" max="2" width="30.875" style="153" customWidth="1"/>
    <col min="3" max="3" width="10.25" style="153" customWidth="1"/>
    <col min="4" max="4" width="9.125" style="153" customWidth="1"/>
    <col min="5" max="5" width="9.375" style="153" customWidth="1"/>
    <col min="6" max="6" width="9.375" style="157" customWidth="1"/>
    <col min="7" max="7" width="9" style="158"/>
    <col min="8" max="16384" width="9" style="153"/>
  </cols>
  <sheetData>
    <row r="1" s="153" customFormat="1" ht="27.75" customHeight="1" spans="1:7">
      <c r="A1" s="154" t="s">
        <v>252</v>
      </c>
      <c r="B1" s="154"/>
      <c r="C1" s="154"/>
      <c r="D1" s="154"/>
      <c r="E1" s="154"/>
      <c r="F1" s="159"/>
      <c r="G1" s="154"/>
    </row>
    <row r="2" s="153" customFormat="1" ht="29.25" customHeight="1" spans="1:7">
      <c r="A2" s="155"/>
      <c r="B2" s="155"/>
      <c r="C2" s="160"/>
      <c r="D2" s="160"/>
      <c r="E2" s="160"/>
      <c r="F2" s="161" t="s">
        <v>1</v>
      </c>
      <c r="G2" s="162"/>
    </row>
    <row r="3" s="153" customFormat="1" ht="21.75" customHeight="1" spans="1:7">
      <c r="A3" s="135" t="s">
        <v>103</v>
      </c>
      <c r="B3" s="136" t="s">
        <v>104</v>
      </c>
      <c r="C3" s="135" t="s">
        <v>253</v>
      </c>
      <c r="D3" s="135" t="s">
        <v>254</v>
      </c>
      <c r="E3" s="135"/>
      <c r="F3" s="163"/>
      <c r="G3" s="164" t="s">
        <v>255</v>
      </c>
    </row>
    <row r="4" s="153" customFormat="1" ht="19.5" customHeight="1" spans="1:7">
      <c r="A4" s="135"/>
      <c r="B4" s="136"/>
      <c r="C4" s="135"/>
      <c r="D4" s="135" t="s">
        <v>107</v>
      </c>
      <c r="E4" s="165" t="s">
        <v>108</v>
      </c>
      <c r="F4" s="163" t="s">
        <v>256</v>
      </c>
      <c r="G4" s="164"/>
    </row>
    <row r="5" s="153" customFormat="1" ht="19.5" customHeight="1" spans="1:7">
      <c r="A5" s="139"/>
      <c r="B5" s="140" t="s">
        <v>113</v>
      </c>
      <c r="C5" s="141">
        <v>69095</v>
      </c>
      <c r="D5" s="141">
        <v>12523</v>
      </c>
      <c r="E5" s="141">
        <f>E6+E20+E23+E37+E40+E46+E96+E121+E127+E141+E166+E170+E176+E179+E195+E187+E188</f>
        <v>48033</v>
      </c>
      <c r="F5" s="166">
        <f>D5+E5</f>
        <v>60556</v>
      </c>
      <c r="G5" s="167">
        <f>(F5/C5-1)*100</f>
        <v>-12.3583472031261</v>
      </c>
    </row>
    <row r="6" s="153" customFormat="1" ht="19.5" customHeight="1" spans="1:7">
      <c r="A6" s="139">
        <v>201</v>
      </c>
      <c r="B6" s="140" t="s">
        <v>114</v>
      </c>
      <c r="C6" s="141">
        <v>350</v>
      </c>
      <c r="D6" s="142">
        <f>D7+D10+D12+D16+D18</f>
        <v>26.77</v>
      </c>
      <c r="E6" s="142">
        <f>E7+E10+E12+E16+E18</f>
        <v>190</v>
      </c>
      <c r="F6" s="166">
        <f>D6+E6</f>
        <v>216.77</v>
      </c>
      <c r="G6" s="167">
        <f>(F6/C6-1)*100</f>
        <v>-38.0657142857143</v>
      </c>
    </row>
    <row r="7" s="153" customFormat="1" ht="19.5" customHeight="1" spans="1:7">
      <c r="A7" s="139">
        <v>20101</v>
      </c>
      <c r="B7" s="143" t="s">
        <v>115</v>
      </c>
      <c r="C7" s="142"/>
      <c r="D7" s="142"/>
      <c r="E7" s="142"/>
      <c r="F7" s="142"/>
      <c r="G7" s="167"/>
    </row>
    <row r="8" s="153" customFormat="1" ht="19.5" customHeight="1" spans="1:7">
      <c r="A8" s="139">
        <v>2010104</v>
      </c>
      <c r="B8" s="139" t="s">
        <v>116</v>
      </c>
      <c r="C8" s="142"/>
      <c r="D8" s="142"/>
      <c r="E8" s="142"/>
      <c r="F8" s="142"/>
      <c r="G8" s="167"/>
    </row>
    <row r="9" s="153" customFormat="1" ht="19.5" customHeight="1" spans="1:7">
      <c r="A9" s="139">
        <v>2010199</v>
      </c>
      <c r="B9" s="139" t="s">
        <v>117</v>
      </c>
      <c r="C9" s="142"/>
      <c r="D9" s="142"/>
      <c r="E9" s="142"/>
      <c r="F9" s="142"/>
      <c r="G9" s="167"/>
    </row>
    <row r="10" s="153" customFormat="1" ht="19.5" customHeight="1" spans="1:7">
      <c r="A10" s="139">
        <v>20103</v>
      </c>
      <c r="B10" s="143" t="s">
        <v>118</v>
      </c>
      <c r="C10" s="142"/>
      <c r="D10" s="142"/>
      <c r="E10" s="142"/>
      <c r="F10" s="142"/>
      <c r="G10" s="167"/>
    </row>
    <row r="11" s="153" customFormat="1" ht="19.5" customHeight="1" spans="1:7">
      <c r="A11" s="139">
        <v>2010308</v>
      </c>
      <c r="B11" s="139" t="s">
        <v>119</v>
      </c>
      <c r="C11" s="142"/>
      <c r="D11" s="142"/>
      <c r="E11" s="142"/>
      <c r="F11" s="142"/>
      <c r="G11" s="167"/>
    </row>
    <row r="12" s="153" customFormat="1" ht="19.5" customHeight="1" spans="1:7">
      <c r="A12" s="139">
        <v>20104</v>
      </c>
      <c r="B12" s="140" t="s">
        <v>257</v>
      </c>
      <c r="C12" s="142"/>
      <c r="D12" s="142"/>
      <c r="E12" s="142"/>
      <c r="F12" s="142"/>
      <c r="G12" s="167"/>
    </row>
    <row r="13" s="153" customFormat="1" ht="19.5" customHeight="1" spans="1:7">
      <c r="A13" s="139">
        <v>2010407</v>
      </c>
      <c r="B13" s="144" t="s">
        <v>258</v>
      </c>
      <c r="C13" s="142"/>
      <c r="D13" s="142"/>
      <c r="E13" s="142"/>
      <c r="F13" s="142"/>
      <c r="G13" s="167"/>
    </row>
    <row r="14" s="153" customFormat="1" ht="19.5" customHeight="1" spans="1:7">
      <c r="A14" s="139">
        <v>2010408</v>
      </c>
      <c r="B14" s="144" t="s">
        <v>259</v>
      </c>
      <c r="C14" s="142"/>
      <c r="D14" s="142"/>
      <c r="E14" s="142"/>
      <c r="F14" s="142"/>
      <c r="G14" s="167"/>
    </row>
    <row r="15" s="153" customFormat="1" ht="19.5" customHeight="1" spans="1:7">
      <c r="A15" s="139">
        <v>2010499</v>
      </c>
      <c r="B15" s="144" t="s">
        <v>260</v>
      </c>
      <c r="C15" s="142"/>
      <c r="D15" s="142"/>
      <c r="E15" s="142"/>
      <c r="F15" s="142"/>
      <c r="G15" s="167"/>
    </row>
    <row r="16" s="153" customFormat="1" ht="19.5" customHeight="1" spans="1:7">
      <c r="A16" s="139">
        <v>20111</v>
      </c>
      <c r="B16" s="143" t="s">
        <v>261</v>
      </c>
      <c r="C16" s="142"/>
      <c r="D16" s="142">
        <f>D17</f>
        <v>26.77</v>
      </c>
      <c r="E16" s="142"/>
      <c r="F16" s="142">
        <f t="shared" ref="F16:F19" si="0">D16+E16</f>
        <v>26.77</v>
      </c>
      <c r="G16" s="167"/>
    </row>
    <row r="17" s="153" customFormat="1" ht="19.5" customHeight="1" spans="1:7">
      <c r="A17" s="139">
        <v>2011199</v>
      </c>
      <c r="B17" s="139" t="s">
        <v>262</v>
      </c>
      <c r="C17" s="142"/>
      <c r="D17" s="142">
        <v>26.77</v>
      </c>
      <c r="E17" s="142"/>
      <c r="F17" s="142">
        <f t="shared" si="0"/>
        <v>26.77</v>
      </c>
      <c r="G17" s="167"/>
    </row>
    <row r="18" s="153" customFormat="1" ht="19.5" customHeight="1" spans="1:7">
      <c r="A18" s="139">
        <v>20113</v>
      </c>
      <c r="B18" s="143" t="s">
        <v>122</v>
      </c>
      <c r="C18" s="141">
        <v>350</v>
      </c>
      <c r="D18" s="141"/>
      <c r="E18" s="141">
        <f>E19</f>
        <v>190</v>
      </c>
      <c r="F18" s="166">
        <f t="shared" si="0"/>
        <v>190</v>
      </c>
      <c r="G18" s="167">
        <f t="shared" ref="G18:G23" si="1">(F18/C18-1)*100</f>
        <v>-45.7142857142857</v>
      </c>
    </row>
    <row r="19" s="153" customFormat="1" ht="19.5" customHeight="1" spans="1:7">
      <c r="A19" s="139">
        <v>2011308</v>
      </c>
      <c r="B19" s="139" t="s">
        <v>123</v>
      </c>
      <c r="C19" s="141">
        <v>350</v>
      </c>
      <c r="D19" s="141"/>
      <c r="E19" s="141">
        <v>190</v>
      </c>
      <c r="F19" s="166">
        <f t="shared" si="0"/>
        <v>190</v>
      </c>
      <c r="G19" s="167">
        <f t="shared" si="1"/>
        <v>-45.7142857142857</v>
      </c>
    </row>
    <row r="20" s="153" customFormat="1" ht="19.5" customHeight="1" spans="1:7">
      <c r="A20" s="139">
        <v>204</v>
      </c>
      <c r="B20" s="143" t="s">
        <v>124</v>
      </c>
      <c r="C20" s="142"/>
      <c r="D20" s="142"/>
      <c r="E20" s="142"/>
      <c r="F20" s="142"/>
      <c r="G20" s="167"/>
    </row>
    <row r="21" s="153" customFormat="1" ht="19.5" customHeight="1" spans="1:7">
      <c r="A21" s="139">
        <v>20402</v>
      </c>
      <c r="B21" s="143" t="s">
        <v>125</v>
      </c>
      <c r="C21" s="142"/>
      <c r="D21" s="142"/>
      <c r="E21" s="142"/>
      <c r="F21" s="142"/>
      <c r="G21" s="167"/>
    </row>
    <row r="22" s="153" customFormat="1" ht="19.5" customHeight="1" spans="1:7">
      <c r="A22" s="139">
        <v>2040204</v>
      </c>
      <c r="B22" s="139" t="s">
        <v>126</v>
      </c>
      <c r="C22" s="142"/>
      <c r="D22" s="142"/>
      <c r="E22" s="142"/>
      <c r="F22" s="142"/>
      <c r="G22" s="167"/>
    </row>
    <row r="23" s="153" customFormat="1" ht="19.5" customHeight="1" spans="1:7">
      <c r="A23" s="139">
        <v>205</v>
      </c>
      <c r="B23" s="140" t="s">
        <v>127</v>
      </c>
      <c r="C23" s="141">
        <v>8028</v>
      </c>
      <c r="D23" s="141"/>
      <c r="E23" s="141"/>
      <c r="F23" s="166"/>
      <c r="G23" s="167">
        <f t="shared" si="1"/>
        <v>-100</v>
      </c>
    </row>
    <row r="24" s="153" customFormat="1" ht="19.5" customHeight="1" spans="1:7">
      <c r="A24" s="139">
        <v>20501</v>
      </c>
      <c r="B24" s="143" t="s">
        <v>128</v>
      </c>
      <c r="C24" s="142"/>
      <c r="D24" s="142"/>
      <c r="E24" s="142"/>
      <c r="F24" s="142"/>
      <c r="G24" s="167"/>
    </row>
    <row r="25" s="153" customFormat="1" ht="19.5" customHeight="1" spans="1:7">
      <c r="A25" s="139">
        <v>2050199</v>
      </c>
      <c r="B25" s="139" t="s">
        <v>129</v>
      </c>
      <c r="C25" s="142"/>
      <c r="D25" s="142"/>
      <c r="E25" s="142"/>
      <c r="F25" s="142"/>
      <c r="G25" s="167"/>
    </row>
    <row r="26" s="153" customFormat="1" ht="19.5" customHeight="1" spans="1:7">
      <c r="A26" s="139">
        <v>20502</v>
      </c>
      <c r="B26" s="140" t="s">
        <v>130</v>
      </c>
      <c r="C26" s="141">
        <v>8028</v>
      </c>
      <c r="D26" s="141"/>
      <c r="E26" s="141"/>
      <c r="F26" s="166"/>
      <c r="G26" s="167">
        <f>(F26/C26-1)*100</f>
        <v>-100</v>
      </c>
    </row>
    <row r="27" s="153" customFormat="1" ht="19.5" customHeight="1" spans="1:7">
      <c r="A27" s="139">
        <v>2050201</v>
      </c>
      <c r="B27" s="144" t="s">
        <v>263</v>
      </c>
      <c r="C27" s="142"/>
      <c r="D27" s="142"/>
      <c r="E27" s="142"/>
      <c r="F27" s="142"/>
      <c r="G27" s="167"/>
    </row>
    <row r="28" s="153" customFormat="1" ht="19.5" customHeight="1" spans="1:7">
      <c r="A28" s="139">
        <v>2050202</v>
      </c>
      <c r="B28" s="144" t="s">
        <v>131</v>
      </c>
      <c r="C28" s="141">
        <v>8028</v>
      </c>
      <c r="D28" s="141"/>
      <c r="E28" s="141"/>
      <c r="F28" s="166"/>
      <c r="G28" s="167">
        <f>(F28/C28-1)*100</f>
        <v>-100</v>
      </c>
    </row>
    <row r="29" s="153" customFormat="1" ht="19.5" customHeight="1" spans="1:7">
      <c r="A29" s="139">
        <v>2050203</v>
      </c>
      <c r="B29" s="144" t="s">
        <v>132</v>
      </c>
      <c r="C29" s="142"/>
      <c r="D29" s="142"/>
      <c r="E29" s="142"/>
      <c r="F29" s="142"/>
      <c r="G29" s="167"/>
    </row>
    <row r="30" s="153" customFormat="1" ht="19.5" customHeight="1" spans="1:7">
      <c r="A30" s="139">
        <v>2050299</v>
      </c>
      <c r="B30" s="144" t="s">
        <v>133</v>
      </c>
      <c r="C30" s="142"/>
      <c r="D30" s="142"/>
      <c r="E30" s="142"/>
      <c r="F30" s="142"/>
      <c r="G30" s="167"/>
    </row>
    <row r="31" s="153" customFormat="1" ht="19.5" customHeight="1" spans="1:7">
      <c r="A31" s="139">
        <v>20508</v>
      </c>
      <c r="B31" s="143" t="s">
        <v>134</v>
      </c>
      <c r="C31" s="142"/>
      <c r="D31" s="142"/>
      <c r="E31" s="142"/>
      <c r="F31" s="142"/>
      <c r="G31" s="167"/>
    </row>
    <row r="32" s="153" customFormat="1" ht="19.5" customHeight="1" spans="1:7">
      <c r="A32" s="139">
        <v>2050803</v>
      </c>
      <c r="B32" s="139" t="s">
        <v>135</v>
      </c>
      <c r="C32" s="142"/>
      <c r="D32" s="142"/>
      <c r="E32" s="142"/>
      <c r="F32" s="142"/>
      <c r="G32" s="167"/>
    </row>
    <row r="33" s="153" customFormat="1" ht="19.5" customHeight="1" spans="1:7">
      <c r="A33" s="139">
        <v>20509</v>
      </c>
      <c r="B33" s="140" t="s">
        <v>264</v>
      </c>
      <c r="C33" s="142"/>
      <c r="D33" s="142"/>
      <c r="E33" s="142"/>
      <c r="F33" s="142"/>
      <c r="G33" s="167"/>
    </row>
    <row r="34" s="153" customFormat="1" ht="19.5" customHeight="1" spans="1:7">
      <c r="A34" s="139">
        <v>2050901</v>
      </c>
      <c r="B34" s="144" t="s">
        <v>265</v>
      </c>
      <c r="C34" s="142"/>
      <c r="D34" s="142"/>
      <c r="E34" s="142"/>
      <c r="F34" s="142"/>
      <c r="G34" s="167"/>
    </row>
    <row r="35" s="153" customFormat="1" ht="19.5" customHeight="1" spans="1:7">
      <c r="A35" s="139">
        <v>20599</v>
      </c>
      <c r="B35" s="143" t="s">
        <v>136</v>
      </c>
      <c r="C35" s="142"/>
      <c r="D35" s="142"/>
      <c r="E35" s="142"/>
      <c r="F35" s="142"/>
      <c r="G35" s="167"/>
    </row>
    <row r="36" s="153" customFormat="1" ht="19.5" customHeight="1" spans="1:7">
      <c r="A36" s="139">
        <v>2059999</v>
      </c>
      <c r="B36" s="139" t="s">
        <v>137</v>
      </c>
      <c r="C36" s="142"/>
      <c r="D36" s="142"/>
      <c r="E36" s="142"/>
      <c r="F36" s="142"/>
      <c r="G36" s="167"/>
    </row>
    <row r="37" s="153" customFormat="1" ht="19.5" customHeight="1" spans="1:7">
      <c r="A37" s="139">
        <v>206</v>
      </c>
      <c r="B37" s="140" t="s">
        <v>138</v>
      </c>
      <c r="C37" s="142"/>
      <c r="D37" s="142"/>
      <c r="E37" s="142">
        <f>E38</f>
        <v>104</v>
      </c>
      <c r="F37" s="142">
        <v>104</v>
      </c>
      <c r="G37" s="167"/>
    </row>
    <row r="38" s="153" customFormat="1" ht="19.5" customHeight="1" spans="1:7">
      <c r="A38" s="139">
        <v>20604</v>
      </c>
      <c r="B38" s="140" t="s">
        <v>266</v>
      </c>
      <c r="C38" s="142"/>
      <c r="D38" s="142"/>
      <c r="E38" s="142">
        <f>E39</f>
        <v>104</v>
      </c>
      <c r="F38" s="142">
        <v>104</v>
      </c>
      <c r="G38" s="167"/>
    </row>
    <row r="39" s="153" customFormat="1" ht="19.5" customHeight="1" spans="1:7">
      <c r="A39" s="139">
        <v>2060499</v>
      </c>
      <c r="B39" s="139" t="s">
        <v>267</v>
      </c>
      <c r="C39" s="142"/>
      <c r="D39" s="142"/>
      <c r="E39" s="142">
        <v>104</v>
      </c>
      <c r="F39" s="142">
        <v>104</v>
      </c>
      <c r="G39" s="167"/>
    </row>
    <row r="40" s="153" customFormat="1" ht="19.5" customHeight="1" spans="1:7">
      <c r="A40" s="139">
        <v>207</v>
      </c>
      <c r="B40" s="140" t="s">
        <v>141</v>
      </c>
      <c r="C40" s="142"/>
      <c r="D40" s="142"/>
      <c r="E40" s="142"/>
      <c r="F40" s="142"/>
      <c r="G40" s="167"/>
    </row>
    <row r="41" s="153" customFormat="1" ht="19.5" customHeight="1" spans="1:7">
      <c r="A41" s="139">
        <v>20701</v>
      </c>
      <c r="B41" s="140" t="s">
        <v>142</v>
      </c>
      <c r="C41" s="142"/>
      <c r="D41" s="142"/>
      <c r="E41" s="142"/>
      <c r="F41" s="142"/>
      <c r="G41" s="167"/>
    </row>
    <row r="42" s="153" customFormat="1" ht="19.5" customHeight="1" spans="1:7">
      <c r="A42" s="139">
        <v>2070109</v>
      </c>
      <c r="B42" s="144" t="s">
        <v>268</v>
      </c>
      <c r="C42" s="142"/>
      <c r="D42" s="142"/>
      <c r="E42" s="142"/>
      <c r="F42" s="142"/>
      <c r="G42" s="167"/>
    </row>
    <row r="43" s="153" customFormat="1" ht="19.5" customHeight="1" spans="1:7">
      <c r="A43" s="139">
        <v>2070199</v>
      </c>
      <c r="B43" s="144" t="s">
        <v>143</v>
      </c>
      <c r="C43" s="142"/>
      <c r="D43" s="142"/>
      <c r="E43" s="142"/>
      <c r="F43" s="142"/>
      <c r="G43" s="167"/>
    </row>
    <row r="44" s="153" customFormat="1" ht="19.5" customHeight="1" spans="1:7">
      <c r="A44" s="139">
        <v>20799</v>
      </c>
      <c r="B44" s="140" t="s">
        <v>269</v>
      </c>
      <c r="C44" s="142"/>
      <c r="D44" s="142"/>
      <c r="E44" s="142"/>
      <c r="F44" s="142"/>
      <c r="G44" s="167"/>
    </row>
    <row r="45" s="153" customFormat="1" ht="19.5" customHeight="1" spans="1:7">
      <c r="A45" s="139">
        <v>2079999</v>
      </c>
      <c r="B45" s="144" t="s">
        <v>270</v>
      </c>
      <c r="C45" s="142"/>
      <c r="D45" s="142"/>
      <c r="E45" s="142"/>
      <c r="F45" s="142"/>
      <c r="G45" s="167"/>
    </row>
    <row r="46" s="153" customFormat="1" ht="19.5" customHeight="1" spans="1:7">
      <c r="A46" s="139">
        <v>208</v>
      </c>
      <c r="B46" s="140" t="s">
        <v>144</v>
      </c>
      <c r="C46" s="141">
        <v>5089</v>
      </c>
      <c r="D46" s="141">
        <f>D47+D51+D55+D58+D65+D67+D73+D75+D79+D82+D84+D86+D88+D90+D94</f>
        <v>577</v>
      </c>
      <c r="E46" s="141">
        <f>E47+E51+E55+E58+E65+E67+E73+E75+E79+E82+E84+E86+E88+E90+E94+E92</f>
        <v>5265</v>
      </c>
      <c r="F46" s="166">
        <f>D46+E46</f>
        <v>5842</v>
      </c>
      <c r="G46" s="167">
        <f>(F46/C46-1)*100</f>
        <v>14.7966201611319</v>
      </c>
    </row>
    <row r="47" s="153" customFormat="1" ht="19.5" customHeight="1" spans="1:7">
      <c r="A47" s="139">
        <v>20801</v>
      </c>
      <c r="B47" s="140" t="s">
        <v>271</v>
      </c>
      <c r="C47" s="142"/>
      <c r="D47" s="142"/>
      <c r="E47" s="142"/>
      <c r="F47" s="142"/>
      <c r="G47" s="167"/>
    </row>
    <row r="48" s="153" customFormat="1" ht="19.5" customHeight="1" spans="1:7">
      <c r="A48" s="139">
        <v>2080102</v>
      </c>
      <c r="B48" s="144" t="s">
        <v>220</v>
      </c>
      <c r="C48" s="142"/>
      <c r="D48" s="142"/>
      <c r="E48" s="142"/>
      <c r="F48" s="142"/>
      <c r="G48" s="167"/>
    </row>
    <row r="49" s="153" customFormat="1" ht="19.5" customHeight="1" spans="1:7">
      <c r="A49" s="139">
        <v>2080109</v>
      </c>
      <c r="B49" s="144" t="s">
        <v>272</v>
      </c>
      <c r="C49" s="142"/>
      <c r="D49" s="142"/>
      <c r="E49" s="142"/>
      <c r="F49" s="142"/>
      <c r="G49" s="167"/>
    </row>
    <row r="50" s="153" customFormat="1" ht="19.5" customHeight="1" spans="1:7">
      <c r="A50" s="139">
        <v>2080199</v>
      </c>
      <c r="B50" s="144" t="s">
        <v>273</v>
      </c>
      <c r="C50" s="142"/>
      <c r="D50" s="142"/>
      <c r="E50" s="142"/>
      <c r="F50" s="142"/>
      <c r="G50" s="167"/>
    </row>
    <row r="51" s="153" customFormat="1" ht="19.5" customHeight="1" spans="1:7">
      <c r="A51" s="139">
        <v>20802</v>
      </c>
      <c r="B51" s="140" t="s">
        <v>145</v>
      </c>
      <c r="C51" s="142"/>
      <c r="D51" s="142"/>
      <c r="E51" s="142"/>
      <c r="F51" s="142"/>
      <c r="G51" s="167"/>
    </row>
    <row r="52" s="153" customFormat="1" ht="19.5" customHeight="1" spans="1:7">
      <c r="A52" s="139">
        <v>2080205</v>
      </c>
      <c r="B52" s="144" t="s">
        <v>274</v>
      </c>
      <c r="C52" s="142"/>
      <c r="D52" s="142"/>
      <c r="E52" s="142"/>
      <c r="F52" s="142"/>
      <c r="G52" s="167"/>
    </row>
    <row r="53" s="153" customFormat="1" ht="19.5" customHeight="1" spans="1:7">
      <c r="A53" s="139">
        <v>2080207</v>
      </c>
      <c r="B53" s="144" t="s">
        <v>275</v>
      </c>
      <c r="C53" s="142"/>
      <c r="D53" s="142"/>
      <c r="E53" s="142"/>
      <c r="F53" s="142"/>
      <c r="G53" s="167"/>
    </row>
    <row r="54" s="153" customFormat="1" ht="19.5" customHeight="1" spans="1:7">
      <c r="A54" s="139">
        <v>2080299</v>
      </c>
      <c r="B54" s="139" t="s">
        <v>146</v>
      </c>
      <c r="C54" s="142"/>
      <c r="D54" s="142"/>
      <c r="E54" s="142"/>
      <c r="F54" s="142"/>
      <c r="G54" s="167"/>
    </row>
    <row r="55" s="153" customFormat="1" ht="19.5" customHeight="1" spans="1:7">
      <c r="A55" s="139">
        <v>20803</v>
      </c>
      <c r="B55" s="140" t="s">
        <v>147</v>
      </c>
      <c r="C55" s="142"/>
      <c r="D55" s="142"/>
      <c r="E55" s="142"/>
      <c r="F55" s="142"/>
      <c r="G55" s="167"/>
    </row>
    <row r="56" s="153" customFormat="1" ht="19.5" customHeight="1" spans="1:7">
      <c r="A56" s="139">
        <v>2080308</v>
      </c>
      <c r="B56" s="144" t="s">
        <v>148</v>
      </c>
      <c r="C56" s="142"/>
      <c r="D56" s="142"/>
      <c r="E56" s="142"/>
      <c r="F56" s="142"/>
      <c r="G56" s="167"/>
    </row>
    <row r="57" s="153" customFormat="1" ht="19.5" customHeight="1" spans="1:7">
      <c r="A57" s="139">
        <v>2080399</v>
      </c>
      <c r="B57" s="144" t="s">
        <v>149</v>
      </c>
      <c r="C57" s="142"/>
      <c r="D57" s="142"/>
      <c r="E57" s="142"/>
      <c r="F57" s="142"/>
      <c r="G57" s="167"/>
    </row>
    <row r="58" s="153" customFormat="1" ht="19.5" customHeight="1" spans="1:7">
      <c r="A58" s="139">
        <v>20805</v>
      </c>
      <c r="B58" s="140" t="s">
        <v>150</v>
      </c>
      <c r="C58" s="141">
        <v>5089</v>
      </c>
      <c r="D58" s="141">
        <f>D59+D60+D61+D64</f>
        <v>577</v>
      </c>
      <c r="E58" s="141">
        <f>E59+E60+E61+E62+E63+E64</f>
        <v>5265</v>
      </c>
      <c r="F58" s="166">
        <f t="shared" ref="F58:F64" si="2">D58+E58</f>
        <v>5842</v>
      </c>
      <c r="G58" s="167">
        <f t="shared" ref="G58:G62" si="3">(F58/C58-1)*100</f>
        <v>14.7966201611319</v>
      </c>
    </row>
    <row r="59" s="153" customFormat="1" ht="19.5" customHeight="1" spans="1:7">
      <c r="A59" s="139">
        <v>2080501</v>
      </c>
      <c r="B59" s="144" t="s">
        <v>276</v>
      </c>
      <c r="C59" s="141"/>
      <c r="D59" s="141">
        <v>141</v>
      </c>
      <c r="E59" s="141"/>
      <c r="F59" s="166">
        <f t="shared" si="2"/>
        <v>141</v>
      </c>
      <c r="G59" s="167"/>
    </row>
    <row r="60" s="153" customFormat="1" ht="19.5" customHeight="1" spans="1:7">
      <c r="A60" s="139">
        <v>2080502</v>
      </c>
      <c r="B60" s="144" t="s">
        <v>277</v>
      </c>
      <c r="C60" s="141">
        <v>43</v>
      </c>
      <c r="D60" s="141">
        <v>23</v>
      </c>
      <c r="E60" s="141"/>
      <c r="F60" s="166">
        <f t="shared" si="2"/>
        <v>23</v>
      </c>
      <c r="G60" s="167">
        <f t="shared" si="3"/>
        <v>-46.5116279069767</v>
      </c>
    </row>
    <row r="61" s="153" customFormat="1" ht="19.5" customHeight="1" spans="1:7">
      <c r="A61" s="139">
        <v>2080505</v>
      </c>
      <c r="B61" s="144" t="s">
        <v>278</v>
      </c>
      <c r="C61" s="141">
        <v>1684</v>
      </c>
      <c r="D61" s="141">
        <v>387</v>
      </c>
      <c r="E61" s="141"/>
      <c r="F61" s="166">
        <f t="shared" si="2"/>
        <v>387</v>
      </c>
      <c r="G61" s="167">
        <f t="shared" si="3"/>
        <v>-77.0190023752969</v>
      </c>
    </row>
    <row r="62" s="153" customFormat="1" ht="19.5" customHeight="1" spans="1:7">
      <c r="A62" s="139">
        <v>2080506</v>
      </c>
      <c r="B62" s="144" t="s">
        <v>279</v>
      </c>
      <c r="C62" s="141">
        <v>2000</v>
      </c>
      <c r="D62" s="141"/>
      <c r="E62" s="141">
        <v>2856</v>
      </c>
      <c r="F62" s="166">
        <f t="shared" si="2"/>
        <v>2856</v>
      </c>
      <c r="G62" s="167">
        <f t="shared" si="3"/>
        <v>42.8</v>
      </c>
    </row>
    <row r="63" s="153" customFormat="1" ht="19.5" customHeight="1" spans="1:7">
      <c r="A63" s="139">
        <v>2080507</v>
      </c>
      <c r="B63" s="144" t="s">
        <v>280</v>
      </c>
      <c r="C63" s="141"/>
      <c r="D63" s="141"/>
      <c r="E63" s="141">
        <v>2409</v>
      </c>
      <c r="F63" s="166">
        <f t="shared" si="2"/>
        <v>2409</v>
      </c>
      <c r="G63" s="167"/>
    </row>
    <row r="64" s="153" customFormat="1" ht="19.5" customHeight="1" spans="1:7">
      <c r="A64" s="139">
        <v>2080599</v>
      </c>
      <c r="B64" s="144" t="s">
        <v>281</v>
      </c>
      <c r="C64" s="141">
        <v>399</v>
      </c>
      <c r="D64" s="141">
        <v>26</v>
      </c>
      <c r="E64" s="141"/>
      <c r="F64" s="166">
        <f t="shared" si="2"/>
        <v>26</v>
      </c>
      <c r="G64" s="167">
        <f>(F64/C64-1)*100</f>
        <v>-93.483709273183</v>
      </c>
    </row>
    <row r="65" s="153" customFormat="1" ht="19.5" customHeight="1" spans="1:7">
      <c r="A65" s="139">
        <v>20807</v>
      </c>
      <c r="B65" s="140" t="s">
        <v>282</v>
      </c>
      <c r="C65" s="142"/>
      <c r="D65" s="142"/>
      <c r="E65" s="142"/>
      <c r="F65" s="142"/>
      <c r="G65" s="167"/>
    </row>
    <row r="66" s="153" customFormat="1" ht="19.5" customHeight="1" spans="1:7">
      <c r="A66" s="139">
        <v>2080705</v>
      </c>
      <c r="B66" s="144" t="s">
        <v>283</v>
      </c>
      <c r="C66" s="142"/>
      <c r="D66" s="142"/>
      <c r="E66" s="142"/>
      <c r="F66" s="142"/>
      <c r="G66" s="167"/>
    </row>
    <row r="67" s="153" customFormat="1" ht="19.5" customHeight="1" spans="1:7">
      <c r="A67" s="139">
        <v>20808</v>
      </c>
      <c r="B67" s="140" t="s">
        <v>152</v>
      </c>
      <c r="C67" s="142"/>
      <c r="D67" s="142"/>
      <c r="E67" s="142"/>
      <c r="F67" s="142"/>
      <c r="G67" s="167"/>
    </row>
    <row r="68" s="153" customFormat="1" ht="19.5" customHeight="1" spans="1:7">
      <c r="A68" s="139">
        <v>2080801</v>
      </c>
      <c r="B68" s="144" t="s">
        <v>284</v>
      </c>
      <c r="C68" s="142"/>
      <c r="D68" s="142"/>
      <c r="E68" s="142"/>
      <c r="F68" s="142"/>
      <c r="G68" s="167"/>
    </row>
    <row r="69" s="153" customFormat="1" ht="19.5" customHeight="1" spans="1:7">
      <c r="A69" s="139">
        <v>2080803</v>
      </c>
      <c r="B69" s="144" t="s">
        <v>285</v>
      </c>
      <c r="C69" s="142"/>
      <c r="D69" s="142"/>
      <c r="E69" s="142"/>
      <c r="F69" s="142"/>
      <c r="G69" s="167"/>
    </row>
    <row r="70" s="153" customFormat="1" ht="19.5" customHeight="1" spans="1:7">
      <c r="A70" s="139">
        <v>2080805</v>
      </c>
      <c r="B70" s="144" t="s">
        <v>153</v>
      </c>
      <c r="C70" s="142"/>
      <c r="D70" s="142"/>
      <c r="E70" s="142"/>
      <c r="F70" s="142"/>
      <c r="G70" s="167"/>
    </row>
    <row r="71" s="153" customFormat="1" ht="19.5" customHeight="1" spans="1:7">
      <c r="A71" s="145">
        <v>2080806</v>
      </c>
      <c r="B71" s="145" t="s">
        <v>154</v>
      </c>
      <c r="C71" s="146"/>
      <c r="D71" s="146"/>
      <c r="E71" s="146"/>
      <c r="F71" s="142"/>
      <c r="G71" s="167"/>
    </row>
    <row r="72" s="153" customFormat="1" ht="19.5" customHeight="1" spans="1:7">
      <c r="A72" s="145">
        <v>2080899</v>
      </c>
      <c r="B72" s="147" t="s">
        <v>155</v>
      </c>
      <c r="C72" s="146"/>
      <c r="D72" s="146"/>
      <c r="E72" s="146"/>
      <c r="F72" s="142"/>
      <c r="G72" s="167"/>
    </row>
    <row r="73" s="153" customFormat="1" ht="19.5" customHeight="1" spans="1:7">
      <c r="A73" s="145">
        <v>20809</v>
      </c>
      <c r="B73" s="148" t="s">
        <v>156</v>
      </c>
      <c r="C73" s="146"/>
      <c r="D73" s="146"/>
      <c r="E73" s="146"/>
      <c r="F73" s="142"/>
      <c r="G73" s="167"/>
    </row>
    <row r="74" s="153" customFormat="1" ht="19.5" customHeight="1" spans="1:7">
      <c r="A74" s="145">
        <v>2080901</v>
      </c>
      <c r="B74" s="147" t="s">
        <v>157</v>
      </c>
      <c r="C74" s="146"/>
      <c r="D74" s="146"/>
      <c r="E74" s="146"/>
      <c r="F74" s="142"/>
      <c r="G74" s="167"/>
    </row>
    <row r="75" s="153" customFormat="1" ht="19.5" customHeight="1" spans="1:7">
      <c r="A75" s="145">
        <v>20810</v>
      </c>
      <c r="B75" s="148" t="s">
        <v>158</v>
      </c>
      <c r="C75" s="146"/>
      <c r="D75" s="146"/>
      <c r="E75" s="146"/>
      <c r="F75" s="142"/>
      <c r="G75" s="167"/>
    </row>
    <row r="76" s="153" customFormat="1" ht="19.5" customHeight="1" spans="1:7">
      <c r="A76" s="145">
        <v>2081001</v>
      </c>
      <c r="B76" s="147" t="s">
        <v>159</v>
      </c>
      <c r="C76" s="146"/>
      <c r="D76" s="146"/>
      <c r="E76" s="146"/>
      <c r="F76" s="142"/>
      <c r="G76" s="167"/>
    </row>
    <row r="77" s="153" customFormat="1" ht="19.5" customHeight="1" spans="1:7">
      <c r="A77" s="145">
        <v>2081002</v>
      </c>
      <c r="B77" s="145" t="s">
        <v>160</v>
      </c>
      <c r="C77" s="146"/>
      <c r="D77" s="146"/>
      <c r="E77" s="146"/>
      <c r="F77" s="142"/>
      <c r="G77" s="167"/>
    </row>
    <row r="78" s="153" customFormat="1" ht="19.5" customHeight="1" spans="1:7">
      <c r="A78" s="145">
        <v>2081004</v>
      </c>
      <c r="B78" s="145" t="s">
        <v>161</v>
      </c>
      <c r="C78" s="146"/>
      <c r="D78" s="146"/>
      <c r="E78" s="146"/>
      <c r="F78" s="142"/>
      <c r="G78" s="167"/>
    </row>
    <row r="79" s="153" customFormat="1" ht="19.5" customHeight="1" spans="1:7">
      <c r="A79" s="145">
        <v>20811</v>
      </c>
      <c r="B79" s="149" t="s">
        <v>162</v>
      </c>
      <c r="C79" s="146"/>
      <c r="D79" s="146"/>
      <c r="E79" s="146"/>
      <c r="F79" s="142"/>
      <c r="G79" s="167"/>
    </row>
    <row r="80" s="153" customFormat="1" ht="19.5" customHeight="1" spans="1:7">
      <c r="A80" s="145">
        <v>2081107</v>
      </c>
      <c r="B80" s="145" t="s">
        <v>286</v>
      </c>
      <c r="C80" s="146"/>
      <c r="D80" s="146"/>
      <c r="E80" s="146"/>
      <c r="F80" s="142"/>
      <c r="G80" s="167"/>
    </row>
    <row r="81" s="153" customFormat="1" ht="19.5" customHeight="1" spans="1:7">
      <c r="A81" s="145">
        <v>2081199</v>
      </c>
      <c r="B81" s="145" t="s">
        <v>163</v>
      </c>
      <c r="C81" s="146"/>
      <c r="D81" s="146"/>
      <c r="E81" s="146"/>
      <c r="F81" s="142"/>
      <c r="G81" s="167"/>
    </row>
    <row r="82" s="153" customFormat="1" ht="19.5" customHeight="1" spans="1:7">
      <c r="A82" s="145">
        <v>20821</v>
      </c>
      <c r="B82" s="149" t="s">
        <v>166</v>
      </c>
      <c r="C82" s="146"/>
      <c r="D82" s="146"/>
      <c r="E82" s="146"/>
      <c r="F82" s="142"/>
      <c r="G82" s="167"/>
    </row>
    <row r="83" s="153" customFormat="1" ht="19.5" customHeight="1" spans="1:7">
      <c r="A83" s="145">
        <v>2082102</v>
      </c>
      <c r="B83" s="145" t="s">
        <v>167</v>
      </c>
      <c r="C83" s="146"/>
      <c r="D83" s="146"/>
      <c r="E83" s="146"/>
      <c r="F83" s="142"/>
      <c r="G83" s="167"/>
    </row>
    <row r="84" s="153" customFormat="1" ht="19.5" customHeight="1" spans="1:7">
      <c r="A84" s="145">
        <v>20819</v>
      </c>
      <c r="B84" s="148" t="s">
        <v>287</v>
      </c>
      <c r="C84" s="146"/>
      <c r="D84" s="146"/>
      <c r="E84" s="146"/>
      <c r="F84" s="142"/>
      <c r="G84" s="167"/>
    </row>
    <row r="85" s="153" customFormat="1" ht="19.5" customHeight="1" spans="1:7">
      <c r="A85" s="145">
        <v>2081902</v>
      </c>
      <c r="B85" s="147" t="s">
        <v>169</v>
      </c>
      <c r="C85" s="146"/>
      <c r="D85" s="146"/>
      <c r="E85" s="146"/>
      <c r="F85" s="142"/>
      <c r="G85" s="167"/>
    </row>
    <row r="86" s="153" customFormat="1" ht="19.5" customHeight="1" spans="1:7">
      <c r="A86" s="145">
        <v>20820</v>
      </c>
      <c r="B86" s="148" t="s">
        <v>170</v>
      </c>
      <c r="C86" s="146"/>
      <c r="D86" s="146"/>
      <c r="E86" s="146"/>
      <c r="F86" s="142"/>
      <c r="G86" s="167"/>
    </row>
    <row r="87" s="153" customFormat="1" ht="19.5" customHeight="1" spans="1:7">
      <c r="A87" s="145">
        <v>2082001</v>
      </c>
      <c r="B87" s="147" t="s">
        <v>171</v>
      </c>
      <c r="C87" s="146"/>
      <c r="D87" s="146"/>
      <c r="E87" s="146"/>
      <c r="F87" s="142"/>
      <c r="G87" s="167"/>
    </row>
    <row r="88" s="153" customFormat="1" ht="19.5" customHeight="1" spans="1:7">
      <c r="A88" s="145">
        <v>20821</v>
      </c>
      <c r="B88" s="148" t="s">
        <v>166</v>
      </c>
      <c r="C88" s="146"/>
      <c r="D88" s="146"/>
      <c r="E88" s="146"/>
      <c r="F88" s="142"/>
      <c r="G88" s="167"/>
    </row>
    <row r="89" s="153" customFormat="1" ht="19.5" customHeight="1" spans="1:7">
      <c r="A89" s="145">
        <v>2082102</v>
      </c>
      <c r="B89" s="147" t="s">
        <v>167</v>
      </c>
      <c r="C89" s="146"/>
      <c r="D89" s="146"/>
      <c r="E89" s="146"/>
      <c r="F89" s="142"/>
      <c r="G89" s="167"/>
    </row>
    <row r="90" s="153" customFormat="1" ht="19.5" customHeight="1" spans="1:7">
      <c r="A90" s="145">
        <v>20825</v>
      </c>
      <c r="B90" s="148" t="s">
        <v>288</v>
      </c>
      <c r="C90" s="146"/>
      <c r="D90" s="146"/>
      <c r="E90" s="146"/>
      <c r="F90" s="142"/>
      <c r="G90" s="167"/>
    </row>
    <row r="91" s="153" customFormat="1" ht="19.5" customHeight="1" spans="1:7">
      <c r="A91" s="145">
        <v>2082502</v>
      </c>
      <c r="B91" s="147" t="s">
        <v>289</v>
      </c>
      <c r="C91" s="146"/>
      <c r="D91" s="146"/>
      <c r="E91" s="146"/>
      <c r="F91" s="142"/>
      <c r="G91" s="167"/>
    </row>
    <row r="92" s="153" customFormat="1" ht="19.5" customHeight="1" spans="1:7">
      <c r="A92" s="145">
        <v>20826</v>
      </c>
      <c r="B92" s="148" t="s">
        <v>290</v>
      </c>
      <c r="C92" s="146"/>
      <c r="D92" s="146"/>
      <c r="E92" s="146"/>
      <c r="F92" s="142"/>
      <c r="G92" s="167"/>
    </row>
    <row r="93" s="153" customFormat="1" ht="19.5" customHeight="1" spans="1:7">
      <c r="A93" s="145">
        <v>2082602</v>
      </c>
      <c r="B93" s="147" t="s">
        <v>291</v>
      </c>
      <c r="C93" s="146"/>
      <c r="D93" s="146"/>
      <c r="E93" s="146"/>
      <c r="F93" s="142"/>
      <c r="G93" s="167"/>
    </row>
    <row r="94" s="153" customFormat="1" ht="19.5" customHeight="1" spans="1:7">
      <c r="A94" s="145">
        <v>20899</v>
      </c>
      <c r="B94" s="148" t="s">
        <v>172</v>
      </c>
      <c r="C94" s="146"/>
      <c r="D94" s="146"/>
      <c r="E94" s="146"/>
      <c r="F94" s="142"/>
      <c r="G94" s="167"/>
    </row>
    <row r="95" s="153" customFormat="1" ht="19.5" customHeight="1" spans="1:7">
      <c r="A95" s="145">
        <v>2089901</v>
      </c>
      <c r="B95" s="147" t="s">
        <v>173</v>
      </c>
      <c r="C95" s="146"/>
      <c r="D95" s="146"/>
      <c r="E95" s="146"/>
      <c r="F95" s="142"/>
      <c r="G95" s="167"/>
    </row>
    <row r="96" s="153" customFormat="1" ht="19.5" customHeight="1" spans="1:7">
      <c r="A96" s="145">
        <v>210</v>
      </c>
      <c r="B96" s="148" t="s">
        <v>174</v>
      </c>
      <c r="C96" s="150">
        <v>1157</v>
      </c>
      <c r="D96" s="150">
        <f>D97+D99+D102+D105+D112+D116</f>
        <v>349</v>
      </c>
      <c r="E96" s="150"/>
      <c r="F96" s="166">
        <f>D96+E96</f>
        <v>349</v>
      </c>
      <c r="G96" s="167">
        <f>(F96/C96-1)*100</f>
        <v>-69.8357821953328</v>
      </c>
    </row>
    <row r="97" s="153" customFormat="1" ht="19.5" customHeight="1" spans="1:7">
      <c r="A97" s="145">
        <v>21001</v>
      </c>
      <c r="B97" s="148" t="s">
        <v>292</v>
      </c>
      <c r="C97" s="146"/>
      <c r="D97" s="146"/>
      <c r="E97" s="146"/>
      <c r="F97" s="142"/>
      <c r="G97" s="167"/>
    </row>
    <row r="98" s="153" customFormat="1" ht="19.5" customHeight="1" spans="1:7">
      <c r="A98" s="145">
        <v>2100199</v>
      </c>
      <c r="B98" s="147" t="s">
        <v>293</v>
      </c>
      <c r="C98" s="146"/>
      <c r="D98" s="146"/>
      <c r="E98" s="146"/>
      <c r="F98" s="142"/>
      <c r="G98" s="167"/>
    </row>
    <row r="99" s="153" customFormat="1" ht="19.5" customHeight="1" spans="1:7">
      <c r="A99" s="145">
        <v>21003</v>
      </c>
      <c r="B99" s="148" t="s">
        <v>175</v>
      </c>
      <c r="C99" s="146"/>
      <c r="D99" s="146"/>
      <c r="E99" s="146"/>
      <c r="F99" s="142"/>
      <c r="G99" s="167"/>
    </row>
    <row r="100" s="153" customFormat="1" ht="19.5" customHeight="1" spans="1:7">
      <c r="A100" s="145">
        <v>2100302</v>
      </c>
      <c r="B100" s="147" t="s">
        <v>294</v>
      </c>
      <c r="C100" s="146"/>
      <c r="D100" s="146"/>
      <c r="E100" s="146"/>
      <c r="F100" s="142"/>
      <c r="G100" s="167"/>
    </row>
    <row r="101" s="153" customFormat="1" ht="19.5" customHeight="1" spans="1:7">
      <c r="A101" s="145">
        <v>2100399</v>
      </c>
      <c r="B101" s="147" t="s">
        <v>176</v>
      </c>
      <c r="C101" s="146"/>
      <c r="D101" s="146"/>
      <c r="E101" s="146"/>
      <c r="F101" s="142"/>
      <c r="G101" s="167"/>
    </row>
    <row r="102" s="153" customFormat="1" ht="19.5" customHeight="1" spans="1:7">
      <c r="A102" s="145">
        <v>21004</v>
      </c>
      <c r="B102" s="148" t="s">
        <v>177</v>
      </c>
      <c r="C102" s="146"/>
      <c r="D102" s="146"/>
      <c r="E102" s="146"/>
      <c r="F102" s="142"/>
      <c r="G102" s="167"/>
    </row>
    <row r="103" s="153" customFormat="1" ht="19.5" customHeight="1" spans="1:7">
      <c r="A103" s="145">
        <v>2100408</v>
      </c>
      <c r="B103" s="147" t="s">
        <v>178</v>
      </c>
      <c r="C103" s="146"/>
      <c r="D103" s="146"/>
      <c r="E103" s="146"/>
      <c r="F103" s="142"/>
      <c r="G103" s="167"/>
    </row>
    <row r="104" s="153" customFormat="1" ht="19.5" customHeight="1" spans="1:7">
      <c r="A104" s="145">
        <v>2100409</v>
      </c>
      <c r="B104" s="147" t="s">
        <v>295</v>
      </c>
      <c r="C104" s="146"/>
      <c r="D104" s="146"/>
      <c r="E104" s="146"/>
      <c r="F104" s="142"/>
      <c r="G104" s="167"/>
    </row>
    <row r="105" s="153" customFormat="1" ht="19.5" customHeight="1" spans="1:7">
      <c r="A105" s="145">
        <v>21011</v>
      </c>
      <c r="B105" s="148" t="s">
        <v>180</v>
      </c>
      <c r="C105" s="150">
        <v>1157</v>
      </c>
      <c r="D105" s="150">
        <f>D106+D107+D108+D109</f>
        <v>349</v>
      </c>
      <c r="E105" s="150"/>
      <c r="F105" s="166">
        <f t="shared" ref="F105:F108" si="4">D105+E105</f>
        <v>349</v>
      </c>
      <c r="G105" s="167">
        <f t="shared" ref="G105:G107" si="5">(F105/C105-1)*100</f>
        <v>-69.8357821953328</v>
      </c>
    </row>
    <row r="106" s="153" customFormat="1" ht="19.5" customHeight="1" spans="1:7">
      <c r="A106" s="145">
        <v>2101101</v>
      </c>
      <c r="B106" s="147" t="s">
        <v>181</v>
      </c>
      <c r="C106" s="150">
        <v>277</v>
      </c>
      <c r="D106" s="150">
        <v>171</v>
      </c>
      <c r="E106" s="150"/>
      <c r="F106" s="166">
        <f t="shared" si="4"/>
        <v>171</v>
      </c>
      <c r="G106" s="167">
        <f t="shared" si="5"/>
        <v>-38.2671480144404</v>
      </c>
    </row>
    <row r="107" s="153" customFormat="1" ht="19.5" customHeight="1" spans="1:7">
      <c r="A107" s="145">
        <v>2101102</v>
      </c>
      <c r="B107" s="147" t="s">
        <v>182</v>
      </c>
      <c r="C107" s="150">
        <v>880</v>
      </c>
      <c r="D107" s="150">
        <v>71</v>
      </c>
      <c r="E107" s="150"/>
      <c r="F107" s="166">
        <f t="shared" si="4"/>
        <v>71</v>
      </c>
      <c r="G107" s="167">
        <f t="shared" si="5"/>
        <v>-91.9318181818182</v>
      </c>
    </row>
    <row r="108" s="153" customFormat="1" ht="19.5" customHeight="1" spans="1:7">
      <c r="A108" s="145">
        <v>2101103</v>
      </c>
      <c r="B108" s="147" t="s">
        <v>296</v>
      </c>
      <c r="C108" s="150"/>
      <c r="D108" s="150">
        <v>101</v>
      </c>
      <c r="E108" s="150"/>
      <c r="F108" s="166">
        <f t="shared" si="4"/>
        <v>101</v>
      </c>
      <c r="G108" s="167"/>
    </row>
    <row r="109" s="153" customFormat="1" ht="19.5" customHeight="1" spans="1:7">
      <c r="A109" s="145">
        <v>2101199</v>
      </c>
      <c r="B109" s="147" t="s">
        <v>297</v>
      </c>
      <c r="C109" s="150"/>
      <c r="D109" s="150">
        <v>6</v>
      </c>
      <c r="E109" s="150"/>
      <c r="F109" s="166">
        <v>6</v>
      </c>
      <c r="G109" s="167"/>
    </row>
    <row r="110" s="153" customFormat="1" ht="19.5" customHeight="1" spans="1:7">
      <c r="A110" s="145">
        <v>21013</v>
      </c>
      <c r="B110" s="148" t="s">
        <v>298</v>
      </c>
      <c r="C110" s="146"/>
      <c r="D110" s="146"/>
      <c r="E110" s="146"/>
      <c r="F110" s="142"/>
      <c r="G110" s="167"/>
    </row>
    <row r="111" s="153" customFormat="1" ht="19.5" customHeight="1" spans="1:7">
      <c r="A111" s="145">
        <v>2101301</v>
      </c>
      <c r="B111" s="147" t="s">
        <v>186</v>
      </c>
      <c r="C111" s="146"/>
      <c r="D111" s="146"/>
      <c r="E111" s="146"/>
      <c r="F111" s="142"/>
      <c r="G111" s="167"/>
    </row>
    <row r="112" s="153" customFormat="1" ht="19.5" customHeight="1" spans="1:7">
      <c r="A112" s="145">
        <v>21007</v>
      </c>
      <c r="B112" s="148" t="s">
        <v>187</v>
      </c>
      <c r="C112" s="146"/>
      <c r="D112" s="146"/>
      <c r="E112" s="146"/>
      <c r="F112" s="142"/>
      <c r="G112" s="167"/>
    </row>
    <row r="113" s="153" customFormat="1" ht="19.5" customHeight="1" spans="1:7">
      <c r="A113" s="145">
        <v>2100716</v>
      </c>
      <c r="B113" s="147" t="s">
        <v>299</v>
      </c>
      <c r="C113" s="146"/>
      <c r="D113" s="146"/>
      <c r="E113" s="146"/>
      <c r="F113" s="142"/>
      <c r="G113" s="167"/>
    </row>
    <row r="114" s="153" customFormat="1" ht="19.5" customHeight="1" spans="1:7">
      <c r="A114" s="145">
        <v>2100717</v>
      </c>
      <c r="B114" s="147" t="s">
        <v>188</v>
      </c>
      <c r="C114" s="146"/>
      <c r="D114" s="146"/>
      <c r="E114" s="146"/>
      <c r="F114" s="142"/>
      <c r="G114" s="167"/>
    </row>
    <row r="115" s="153" customFormat="1" ht="19.5" customHeight="1" spans="1:7">
      <c r="A115" s="145">
        <v>2100799</v>
      </c>
      <c r="B115" s="145" t="s">
        <v>189</v>
      </c>
      <c r="C115" s="146"/>
      <c r="D115" s="146"/>
      <c r="E115" s="146"/>
      <c r="F115" s="142"/>
      <c r="G115" s="167"/>
    </row>
    <row r="116" s="153" customFormat="1" ht="19.5" customHeight="1" spans="1:7">
      <c r="A116" s="145">
        <v>21012</v>
      </c>
      <c r="B116" s="148" t="s">
        <v>300</v>
      </c>
      <c r="C116" s="146"/>
      <c r="D116" s="146"/>
      <c r="E116" s="146"/>
      <c r="F116" s="142"/>
      <c r="G116" s="167"/>
    </row>
    <row r="117" s="153" customFormat="1" ht="19.5" customHeight="1" spans="1:7">
      <c r="A117" s="145">
        <v>2101202</v>
      </c>
      <c r="B117" s="145" t="s">
        <v>301</v>
      </c>
      <c r="C117" s="146"/>
      <c r="D117" s="146"/>
      <c r="E117" s="146"/>
      <c r="F117" s="142"/>
      <c r="G117" s="167"/>
    </row>
    <row r="118" s="153" customFormat="1" ht="19.5" customHeight="1" spans="1:7">
      <c r="A118" s="145">
        <v>2101204</v>
      </c>
      <c r="B118" s="145" t="s">
        <v>302</v>
      </c>
      <c r="C118" s="146"/>
      <c r="D118" s="146"/>
      <c r="E118" s="146"/>
      <c r="F118" s="142"/>
      <c r="G118" s="167"/>
    </row>
    <row r="119" s="153" customFormat="1" ht="19.5" customHeight="1" spans="1:7">
      <c r="A119" s="145">
        <v>21014</v>
      </c>
      <c r="B119" s="148" t="s">
        <v>303</v>
      </c>
      <c r="C119" s="146"/>
      <c r="D119" s="146"/>
      <c r="E119" s="146"/>
      <c r="F119" s="142"/>
      <c r="G119" s="167"/>
    </row>
    <row r="120" s="153" customFormat="1" ht="19.5" customHeight="1" spans="1:7">
      <c r="A120" s="145">
        <v>2101401</v>
      </c>
      <c r="B120" s="145" t="s">
        <v>304</v>
      </c>
      <c r="C120" s="146"/>
      <c r="D120" s="146"/>
      <c r="E120" s="146"/>
      <c r="F120" s="142"/>
      <c r="G120" s="167"/>
    </row>
    <row r="121" s="153" customFormat="1" ht="19.5" customHeight="1" spans="1:7">
      <c r="A121" s="145">
        <v>211</v>
      </c>
      <c r="B121" s="148" t="s">
        <v>190</v>
      </c>
      <c r="C121" s="150">
        <v>25</v>
      </c>
      <c r="D121" s="150"/>
      <c r="E121" s="150"/>
      <c r="F121" s="166"/>
      <c r="G121" s="167">
        <f t="shared" ref="G121:G123" si="6">(F121/C121-1)*100</f>
        <v>-100</v>
      </c>
    </row>
    <row r="122" s="153" customFormat="1" ht="19.5" customHeight="1" spans="1:7">
      <c r="A122" s="145">
        <v>21103</v>
      </c>
      <c r="B122" s="148" t="s">
        <v>191</v>
      </c>
      <c r="C122" s="150">
        <v>25</v>
      </c>
      <c r="D122" s="150"/>
      <c r="E122" s="150"/>
      <c r="F122" s="166"/>
      <c r="G122" s="167">
        <f t="shared" si="6"/>
        <v>-100</v>
      </c>
    </row>
    <row r="123" s="153" customFormat="1" ht="19.5" customHeight="1" spans="1:7">
      <c r="A123" s="145">
        <v>2110301</v>
      </c>
      <c r="B123" s="147" t="s">
        <v>305</v>
      </c>
      <c r="C123" s="150">
        <v>25</v>
      </c>
      <c r="D123" s="150"/>
      <c r="E123" s="150"/>
      <c r="F123" s="166"/>
      <c r="G123" s="167">
        <f t="shared" si="6"/>
        <v>-100</v>
      </c>
    </row>
    <row r="124" s="153" customFormat="1" ht="19.5" customHeight="1" spans="1:7">
      <c r="A124" s="145">
        <v>2110302</v>
      </c>
      <c r="B124" s="145" t="s">
        <v>192</v>
      </c>
      <c r="C124" s="146"/>
      <c r="D124" s="146"/>
      <c r="E124" s="146"/>
      <c r="F124" s="142"/>
      <c r="G124" s="167"/>
    </row>
    <row r="125" s="153" customFormat="1" ht="19.5" customHeight="1" spans="1:7">
      <c r="A125" s="145">
        <v>21104</v>
      </c>
      <c r="B125" s="148" t="s">
        <v>193</v>
      </c>
      <c r="C125" s="146"/>
      <c r="D125" s="146"/>
      <c r="E125" s="146"/>
      <c r="F125" s="142"/>
      <c r="G125" s="167"/>
    </row>
    <row r="126" s="153" customFormat="1" ht="19.5" customHeight="1" spans="1:7">
      <c r="A126" s="145">
        <v>2110401</v>
      </c>
      <c r="B126" s="145" t="s">
        <v>194</v>
      </c>
      <c r="C126" s="146"/>
      <c r="D126" s="146"/>
      <c r="E126" s="146"/>
      <c r="F126" s="142"/>
      <c r="G126" s="167"/>
    </row>
    <row r="127" s="153" customFormat="1" ht="19.5" customHeight="1" spans="1:7">
      <c r="A127" s="145">
        <v>212</v>
      </c>
      <c r="B127" s="148" t="s">
        <v>195</v>
      </c>
      <c r="C127" s="150">
        <v>21966</v>
      </c>
      <c r="D127" s="150">
        <f>D128+D134+D137</f>
        <v>11066</v>
      </c>
      <c r="E127" s="150">
        <f>E128+E134+E137+E139+E132</f>
        <v>2404</v>
      </c>
      <c r="F127" s="166">
        <f t="shared" ref="F127:F131" si="7">D127+E127</f>
        <v>13470</v>
      </c>
      <c r="G127" s="167">
        <f t="shared" ref="G127:G131" si="8">(F127/C127-1)*100</f>
        <v>-38.6779568423928</v>
      </c>
    </row>
    <row r="128" s="153" customFormat="1" ht="19.5" customHeight="1" spans="1:7">
      <c r="A128" s="145">
        <v>21201</v>
      </c>
      <c r="B128" s="148" t="s">
        <v>196</v>
      </c>
      <c r="C128" s="150">
        <v>14639</v>
      </c>
      <c r="D128" s="150">
        <f>D130+D131</f>
        <v>11066</v>
      </c>
      <c r="E128" s="150">
        <f>E129+E130+E131</f>
        <v>359</v>
      </c>
      <c r="F128" s="166">
        <f t="shared" si="7"/>
        <v>11425</v>
      </c>
      <c r="G128" s="167">
        <f t="shared" si="8"/>
        <v>-21.9550515745611</v>
      </c>
    </row>
    <row r="129" s="153" customFormat="1" ht="19.5" customHeight="1" spans="1:7">
      <c r="A129" s="145">
        <v>2120101</v>
      </c>
      <c r="B129" s="147" t="s">
        <v>306</v>
      </c>
      <c r="C129" s="146"/>
      <c r="D129" s="146"/>
      <c r="E129" s="146"/>
      <c r="F129" s="142"/>
      <c r="G129" s="167"/>
    </row>
    <row r="130" s="153" customFormat="1" ht="19.5" customHeight="1" spans="1:7">
      <c r="A130" s="145">
        <v>2120104</v>
      </c>
      <c r="B130" s="147" t="s">
        <v>307</v>
      </c>
      <c r="C130" s="146"/>
      <c r="D130" s="146"/>
      <c r="E130" s="146"/>
      <c r="F130" s="142"/>
      <c r="G130" s="167"/>
    </row>
    <row r="131" s="153" customFormat="1" ht="19.5" customHeight="1" spans="1:7">
      <c r="A131" s="145">
        <v>2120199</v>
      </c>
      <c r="B131" s="147" t="s">
        <v>197</v>
      </c>
      <c r="C131" s="150">
        <v>14693</v>
      </c>
      <c r="D131" s="150">
        <v>11066</v>
      </c>
      <c r="E131" s="150">
        <v>359</v>
      </c>
      <c r="F131" s="166">
        <f t="shared" si="7"/>
        <v>11425</v>
      </c>
      <c r="G131" s="167">
        <f t="shared" si="8"/>
        <v>-22.2418838902879</v>
      </c>
    </row>
    <row r="132" s="153" customFormat="1" ht="19.5" customHeight="1" spans="1:7">
      <c r="A132" s="145">
        <v>21202</v>
      </c>
      <c r="B132" s="148" t="s">
        <v>308</v>
      </c>
      <c r="C132" s="146"/>
      <c r="D132" s="146"/>
      <c r="E132" s="146"/>
      <c r="F132" s="142"/>
      <c r="G132" s="167"/>
    </row>
    <row r="133" s="153" customFormat="1" ht="19.5" customHeight="1" spans="1:7">
      <c r="A133" s="145">
        <v>2120201</v>
      </c>
      <c r="B133" s="147" t="s">
        <v>309</v>
      </c>
      <c r="C133" s="146"/>
      <c r="D133" s="146"/>
      <c r="E133" s="146"/>
      <c r="F133" s="142"/>
      <c r="G133" s="167"/>
    </row>
    <row r="134" s="153" customFormat="1" ht="19.5" customHeight="1" spans="1:7">
      <c r="A134" s="145">
        <v>21203</v>
      </c>
      <c r="B134" s="148" t="s">
        <v>198</v>
      </c>
      <c r="C134" s="150">
        <v>1197</v>
      </c>
      <c r="D134" s="150"/>
      <c r="E134" s="150">
        <f>E135+E136</f>
        <v>1905</v>
      </c>
      <c r="F134" s="166">
        <f t="shared" ref="F134:F138" si="9">D134+E134</f>
        <v>1905</v>
      </c>
      <c r="G134" s="167">
        <f t="shared" ref="G134:G138" si="10">(F134/C134-1)*100</f>
        <v>59.1478696741855</v>
      </c>
    </row>
    <row r="135" s="153" customFormat="1" ht="19.5" customHeight="1" spans="1:7">
      <c r="A135" s="145">
        <v>2120303</v>
      </c>
      <c r="B135" s="145" t="s">
        <v>199</v>
      </c>
      <c r="C135" s="150">
        <v>1197</v>
      </c>
      <c r="D135" s="150"/>
      <c r="E135" s="150">
        <v>1905</v>
      </c>
      <c r="F135" s="166">
        <f t="shared" si="9"/>
        <v>1905</v>
      </c>
      <c r="G135" s="167">
        <f t="shared" si="10"/>
        <v>59.1478696741855</v>
      </c>
    </row>
    <row r="136" s="153" customFormat="1" ht="19.5" customHeight="1" spans="1:7">
      <c r="A136" s="145">
        <v>2120399</v>
      </c>
      <c r="B136" s="147" t="s">
        <v>200</v>
      </c>
      <c r="C136" s="150"/>
      <c r="D136" s="150"/>
      <c r="E136" s="150"/>
      <c r="F136" s="166"/>
      <c r="G136" s="167"/>
    </row>
    <row r="137" s="153" customFormat="1" ht="19.5" customHeight="1" spans="1:7">
      <c r="A137" s="145">
        <v>21205</v>
      </c>
      <c r="B137" s="149" t="s">
        <v>201</v>
      </c>
      <c r="C137" s="150">
        <v>6130</v>
      </c>
      <c r="D137" s="150"/>
      <c r="E137" s="150">
        <f>E138</f>
        <v>140</v>
      </c>
      <c r="F137" s="166">
        <f t="shared" si="9"/>
        <v>140</v>
      </c>
      <c r="G137" s="167">
        <f t="shared" si="10"/>
        <v>-97.7161500815661</v>
      </c>
    </row>
    <row r="138" s="153" customFormat="1" ht="19.5" customHeight="1" spans="1:7">
      <c r="A138" s="145">
        <v>2120501</v>
      </c>
      <c r="B138" s="145" t="s">
        <v>202</v>
      </c>
      <c r="C138" s="150">
        <v>6130</v>
      </c>
      <c r="D138" s="150"/>
      <c r="E138" s="150">
        <v>140</v>
      </c>
      <c r="F138" s="166">
        <f t="shared" si="9"/>
        <v>140</v>
      </c>
      <c r="G138" s="167">
        <f t="shared" si="10"/>
        <v>-97.7161500815661</v>
      </c>
    </row>
    <row r="139" s="153" customFormat="1" ht="18" customHeight="1" spans="1:7">
      <c r="A139" s="145">
        <v>21208</v>
      </c>
      <c r="B139" s="149" t="s">
        <v>310</v>
      </c>
      <c r="C139" s="146"/>
      <c r="D139" s="146"/>
      <c r="E139" s="146"/>
      <c r="F139" s="142"/>
      <c r="G139" s="167"/>
    </row>
    <row r="140" s="153" customFormat="1" ht="19.5" customHeight="1" spans="1:7">
      <c r="A140" s="145">
        <v>2120802</v>
      </c>
      <c r="B140" s="145" t="s">
        <v>311</v>
      </c>
      <c r="C140" s="146"/>
      <c r="D140" s="146"/>
      <c r="E140" s="146"/>
      <c r="F140" s="142"/>
      <c r="G140" s="167"/>
    </row>
    <row r="141" s="153" customFormat="1" ht="19.5" customHeight="1" spans="1:7">
      <c r="A141" s="145">
        <v>213</v>
      </c>
      <c r="B141" s="148" t="s">
        <v>205</v>
      </c>
      <c r="C141" s="150"/>
      <c r="D141" s="150"/>
      <c r="E141" s="150"/>
      <c r="F141" s="142"/>
      <c r="G141" s="167"/>
    </row>
    <row r="142" s="153" customFormat="1" ht="19.5" customHeight="1" spans="1:7">
      <c r="A142" s="145">
        <v>21301</v>
      </c>
      <c r="B142" s="148" t="s">
        <v>206</v>
      </c>
      <c r="C142" s="146"/>
      <c r="D142" s="146"/>
      <c r="E142" s="146"/>
      <c r="F142" s="142"/>
      <c r="G142" s="167"/>
    </row>
    <row r="143" s="153" customFormat="1" ht="19.5" customHeight="1" spans="1:7">
      <c r="A143" s="145">
        <v>2130108</v>
      </c>
      <c r="B143" s="147" t="s">
        <v>207</v>
      </c>
      <c r="C143" s="146"/>
      <c r="D143" s="146"/>
      <c r="E143" s="146"/>
      <c r="F143" s="142"/>
      <c r="G143" s="167"/>
    </row>
    <row r="144" s="153" customFormat="1" ht="19.5" customHeight="1" spans="1:7">
      <c r="A144" s="145">
        <v>2130112</v>
      </c>
      <c r="B144" s="147" t="s">
        <v>312</v>
      </c>
      <c r="C144" s="146"/>
      <c r="D144" s="146"/>
      <c r="E144" s="146"/>
      <c r="F144" s="142"/>
      <c r="G144" s="167"/>
    </row>
    <row r="145" s="153" customFormat="1" ht="19.5" customHeight="1" spans="1:7">
      <c r="A145" s="145">
        <v>2130119</v>
      </c>
      <c r="B145" s="147" t="s">
        <v>313</v>
      </c>
      <c r="C145" s="146"/>
      <c r="D145" s="146"/>
      <c r="E145" s="146"/>
      <c r="F145" s="142"/>
      <c r="G145" s="167"/>
    </row>
    <row r="146" s="153" customFormat="1" ht="19.5" customHeight="1" spans="1:7">
      <c r="A146" s="145">
        <v>2130122</v>
      </c>
      <c r="B146" s="147" t="s">
        <v>314</v>
      </c>
      <c r="C146" s="146"/>
      <c r="D146" s="146"/>
      <c r="E146" s="146"/>
      <c r="F146" s="142"/>
      <c r="G146" s="167"/>
    </row>
    <row r="147" s="153" customFormat="1" ht="19.5" customHeight="1" spans="1:7">
      <c r="A147" s="145">
        <v>2130126</v>
      </c>
      <c r="B147" s="147" t="s">
        <v>209</v>
      </c>
      <c r="C147" s="146"/>
      <c r="D147" s="146"/>
      <c r="E147" s="146"/>
      <c r="F147" s="142"/>
      <c r="G147" s="167"/>
    </row>
    <row r="148" s="153" customFormat="1" ht="19.5" customHeight="1" spans="1:7">
      <c r="A148" s="145">
        <v>2130142</v>
      </c>
      <c r="B148" s="145" t="s">
        <v>210</v>
      </c>
      <c r="C148" s="146"/>
      <c r="D148" s="146"/>
      <c r="E148" s="146"/>
      <c r="F148" s="142"/>
      <c r="G148" s="167"/>
    </row>
    <row r="149" s="153" customFormat="1" ht="19.5" customHeight="1" spans="1:7">
      <c r="A149" s="145">
        <v>2130152</v>
      </c>
      <c r="B149" s="147" t="s">
        <v>211</v>
      </c>
      <c r="C149" s="146"/>
      <c r="D149" s="146"/>
      <c r="E149" s="146"/>
      <c r="F149" s="142"/>
      <c r="G149" s="167"/>
    </row>
    <row r="150" s="153" customFormat="1" ht="19.5" customHeight="1" spans="1:7">
      <c r="A150" s="145">
        <v>21302</v>
      </c>
      <c r="B150" s="148" t="s">
        <v>212</v>
      </c>
      <c r="C150" s="150"/>
      <c r="D150" s="150"/>
      <c r="E150" s="150"/>
      <c r="F150" s="142"/>
      <c r="G150" s="167"/>
    </row>
    <row r="151" s="153" customFormat="1" ht="19.5" customHeight="1" spans="1:7">
      <c r="A151" s="145">
        <v>2130205</v>
      </c>
      <c r="B151" s="147" t="s">
        <v>213</v>
      </c>
      <c r="C151" s="150"/>
      <c r="D151" s="150"/>
      <c r="E151" s="150"/>
      <c r="F151" s="142"/>
      <c r="G151" s="167"/>
    </row>
    <row r="152" s="153" customFormat="1" ht="19.5" customHeight="1" spans="1:7">
      <c r="A152" s="145">
        <v>21303</v>
      </c>
      <c r="B152" s="148" t="s">
        <v>216</v>
      </c>
      <c r="C152" s="146"/>
      <c r="D152" s="146"/>
      <c r="E152" s="146"/>
      <c r="F152" s="142"/>
      <c r="G152" s="167"/>
    </row>
    <row r="153" s="153" customFormat="1" ht="19.5" customHeight="1" spans="1:7">
      <c r="A153" s="145">
        <v>2130306</v>
      </c>
      <c r="B153" s="147" t="s">
        <v>315</v>
      </c>
      <c r="C153" s="146"/>
      <c r="D153" s="146"/>
      <c r="E153" s="146"/>
      <c r="F153" s="142"/>
      <c r="G153" s="167"/>
    </row>
    <row r="154" s="153" customFormat="1" ht="19.5" customHeight="1" spans="1:7">
      <c r="A154" s="145">
        <v>2130314</v>
      </c>
      <c r="B154" s="147" t="s">
        <v>217</v>
      </c>
      <c r="C154" s="146"/>
      <c r="D154" s="146"/>
      <c r="E154" s="146"/>
      <c r="F154" s="142"/>
      <c r="G154" s="167"/>
    </row>
    <row r="155" s="153" customFormat="1" ht="19.5" customHeight="1" spans="1:7">
      <c r="A155" s="145">
        <v>2130316</v>
      </c>
      <c r="B155" s="147" t="s">
        <v>218</v>
      </c>
      <c r="C155" s="146"/>
      <c r="D155" s="146"/>
      <c r="E155" s="146"/>
      <c r="F155" s="142"/>
      <c r="G155" s="167"/>
    </row>
    <row r="156" s="153" customFormat="1" ht="19.5" customHeight="1" spans="1:7">
      <c r="A156" s="145">
        <v>2130335</v>
      </c>
      <c r="B156" s="147" t="s">
        <v>316</v>
      </c>
      <c r="C156" s="146"/>
      <c r="D156" s="146"/>
      <c r="E156" s="146"/>
      <c r="F156" s="142"/>
      <c r="G156" s="167"/>
    </row>
    <row r="157" s="153" customFormat="1" ht="19.5" customHeight="1" spans="1:7">
      <c r="A157" s="145">
        <v>21305</v>
      </c>
      <c r="B157" s="148" t="s">
        <v>219</v>
      </c>
      <c r="C157" s="146"/>
      <c r="D157" s="146"/>
      <c r="E157" s="146"/>
      <c r="F157" s="142"/>
      <c r="G157" s="167"/>
    </row>
    <row r="158" s="153" customFormat="1" ht="19.5" customHeight="1" spans="1:7">
      <c r="A158" s="145">
        <v>2130502</v>
      </c>
      <c r="B158" s="145" t="s">
        <v>220</v>
      </c>
      <c r="C158" s="146"/>
      <c r="D158" s="146"/>
      <c r="E158" s="146"/>
      <c r="F158" s="142"/>
      <c r="G158" s="167"/>
    </row>
    <row r="159" s="153" customFormat="1" ht="19.5" customHeight="1" spans="1:7">
      <c r="A159" s="151">
        <v>2130504</v>
      </c>
      <c r="B159" s="145" t="s">
        <v>317</v>
      </c>
      <c r="C159" s="146"/>
      <c r="D159" s="146"/>
      <c r="E159" s="146"/>
      <c r="F159" s="142"/>
      <c r="G159" s="168"/>
    </row>
    <row r="160" s="153" customFormat="1" ht="19.5" customHeight="1" spans="1:7">
      <c r="A160" s="145">
        <v>2130599</v>
      </c>
      <c r="B160" s="147" t="s">
        <v>221</v>
      </c>
      <c r="C160" s="146"/>
      <c r="D160" s="146"/>
      <c r="E160" s="146"/>
      <c r="F160" s="142"/>
      <c r="G160" s="167"/>
    </row>
    <row r="161" s="153" customFormat="1" ht="19.5" customHeight="1" spans="1:7">
      <c r="A161" s="145">
        <v>21307</v>
      </c>
      <c r="B161" s="148" t="s">
        <v>222</v>
      </c>
      <c r="C161" s="150"/>
      <c r="D161" s="150"/>
      <c r="E161" s="150"/>
      <c r="F161" s="166"/>
      <c r="G161" s="167"/>
    </row>
    <row r="162" s="153" customFormat="1" ht="19.5" customHeight="1" spans="1:7">
      <c r="A162" s="145">
        <v>2130701</v>
      </c>
      <c r="B162" s="147" t="s">
        <v>223</v>
      </c>
      <c r="C162" s="146"/>
      <c r="D162" s="146"/>
      <c r="E162" s="146"/>
      <c r="F162" s="142"/>
      <c r="G162" s="167"/>
    </row>
    <row r="163" s="153" customFormat="1" ht="19.5" customHeight="1" spans="1:7">
      <c r="A163" s="145">
        <v>2130705</v>
      </c>
      <c r="B163" s="147" t="s">
        <v>224</v>
      </c>
      <c r="C163" s="150"/>
      <c r="D163" s="150"/>
      <c r="E163" s="150"/>
      <c r="F163" s="166"/>
      <c r="G163" s="167"/>
    </row>
    <row r="164" s="153" customFormat="1" ht="19.5" customHeight="1" spans="1:7">
      <c r="A164" s="145">
        <v>21308</v>
      </c>
      <c r="B164" s="148" t="s">
        <v>318</v>
      </c>
      <c r="C164" s="146"/>
      <c r="D164" s="146"/>
      <c r="E164" s="146"/>
      <c r="F164" s="142"/>
      <c r="G164" s="167"/>
    </row>
    <row r="165" s="153" customFormat="1" ht="19.5" customHeight="1" spans="1:7">
      <c r="A165" s="145">
        <v>2120803</v>
      </c>
      <c r="B165" s="147" t="s">
        <v>319</v>
      </c>
      <c r="C165" s="146"/>
      <c r="D165" s="146"/>
      <c r="E165" s="146"/>
      <c r="F165" s="142"/>
      <c r="G165" s="167"/>
    </row>
    <row r="166" s="153" customFormat="1" ht="19.5" customHeight="1" spans="1:7">
      <c r="A166" s="145">
        <v>214</v>
      </c>
      <c r="B166" s="148" t="s">
        <v>225</v>
      </c>
      <c r="C166" s="146"/>
      <c r="D166" s="146"/>
      <c r="E166" s="146"/>
      <c r="F166" s="142"/>
      <c r="G166" s="167"/>
    </row>
    <row r="167" s="153" customFormat="1" ht="19.5" customHeight="1" spans="1:7">
      <c r="A167" s="145">
        <v>21401</v>
      </c>
      <c r="B167" s="148" t="s">
        <v>226</v>
      </c>
      <c r="C167" s="146"/>
      <c r="D167" s="146"/>
      <c r="E167" s="142"/>
      <c r="F167" s="142"/>
      <c r="G167" s="167"/>
    </row>
    <row r="168" s="153" customFormat="1" ht="19.5" customHeight="1" spans="1:7">
      <c r="A168" s="145">
        <v>2140104</v>
      </c>
      <c r="B168" s="147" t="s">
        <v>320</v>
      </c>
      <c r="C168" s="146"/>
      <c r="D168" s="146"/>
      <c r="E168" s="146"/>
      <c r="F168" s="142"/>
      <c r="G168" s="167"/>
    </row>
    <row r="169" s="153" customFormat="1" ht="19.5" customHeight="1" spans="1:7">
      <c r="A169" s="145">
        <v>2140106</v>
      </c>
      <c r="B169" s="147" t="s">
        <v>227</v>
      </c>
      <c r="C169" s="146"/>
      <c r="D169" s="146"/>
      <c r="E169" s="146"/>
      <c r="F169" s="142"/>
      <c r="G169" s="167"/>
    </row>
    <row r="170" s="153" customFormat="1" ht="19.5" customHeight="1" spans="1:7">
      <c r="A170" s="145">
        <v>215</v>
      </c>
      <c r="B170" s="148" t="s">
        <v>321</v>
      </c>
      <c r="C170" s="150">
        <v>21770</v>
      </c>
      <c r="D170" s="150"/>
      <c r="E170" s="150">
        <f>E171+E173</f>
        <v>35000</v>
      </c>
      <c r="F170" s="166">
        <f t="shared" ref="F170:F174" si="11">D170+E170</f>
        <v>35000</v>
      </c>
      <c r="G170" s="167">
        <f t="shared" ref="G170:G174" si="12">(F170/C170-1)*100</f>
        <v>60.7717041800643</v>
      </c>
    </row>
    <row r="171" s="153" customFormat="1" ht="19.5" customHeight="1" spans="1:7">
      <c r="A171" s="145">
        <v>21506</v>
      </c>
      <c r="B171" s="148" t="s">
        <v>322</v>
      </c>
      <c r="C171" s="146"/>
      <c r="D171" s="146"/>
      <c r="E171" s="146"/>
      <c r="F171" s="142"/>
      <c r="G171" s="167"/>
    </row>
    <row r="172" s="153" customFormat="1" ht="19.5" customHeight="1" spans="1:7">
      <c r="A172" s="145">
        <v>2150699</v>
      </c>
      <c r="B172" s="147" t="s">
        <v>323</v>
      </c>
      <c r="C172" s="146"/>
      <c r="D172" s="146"/>
      <c r="E172" s="146"/>
      <c r="F172" s="142"/>
      <c r="G172" s="167"/>
    </row>
    <row r="173" s="153" customFormat="1" ht="19.5" customHeight="1" spans="1:7">
      <c r="A173" s="145">
        <v>21508</v>
      </c>
      <c r="B173" s="148" t="s">
        <v>324</v>
      </c>
      <c r="C173" s="150">
        <v>21770</v>
      </c>
      <c r="D173" s="150"/>
      <c r="E173" s="150">
        <f>E174+E175</f>
        <v>35000</v>
      </c>
      <c r="F173" s="166">
        <f t="shared" si="11"/>
        <v>35000</v>
      </c>
      <c r="G173" s="167">
        <f t="shared" si="12"/>
        <v>60.7717041800643</v>
      </c>
    </row>
    <row r="174" s="153" customFormat="1" ht="19.5" customHeight="1" spans="1:7">
      <c r="A174" s="145">
        <v>2150805</v>
      </c>
      <c r="B174" s="147" t="s">
        <v>325</v>
      </c>
      <c r="C174" s="150">
        <v>21770</v>
      </c>
      <c r="D174" s="150"/>
      <c r="E174" s="150">
        <v>35000</v>
      </c>
      <c r="F174" s="166">
        <f t="shared" si="11"/>
        <v>35000</v>
      </c>
      <c r="G174" s="167">
        <f t="shared" si="12"/>
        <v>60.7717041800643</v>
      </c>
    </row>
    <row r="175" s="153" customFormat="1" ht="19.5" customHeight="1" spans="1:7">
      <c r="A175" s="145">
        <v>2150899</v>
      </c>
      <c r="B175" s="147" t="s">
        <v>326</v>
      </c>
      <c r="C175" s="150">
        <v>408</v>
      </c>
      <c r="D175" s="150"/>
      <c r="E175" s="150"/>
      <c r="F175" s="166"/>
      <c r="G175" s="167">
        <v>-100</v>
      </c>
    </row>
    <row r="176" s="153" customFormat="1" ht="19.5" customHeight="1" spans="1:7">
      <c r="A176" s="145">
        <v>220</v>
      </c>
      <c r="B176" s="149" t="s">
        <v>228</v>
      </c>
      <c r="C176" s="146"/>
      <c r="D176" s="146"/>
      <c r="E176" s="146"/>
      <c r="F176" s="142"/>
      <c r="G176" s="167"/>
    </row>
    <row r="177" s="153" customFormat="1" ht="19.5" customHeight="1" spans="1:7">
      <c r="A177" s="145">
        <v>22001</v>
      </c>
      <c r="B177" s="149" t="s">
        <v>229</v>
      </c>
      <c r="C177" s="146"/>
      <c r="D177" s="146"/>
      <c r="E177" s="146"/>
      <c r="F177" s="142"/>
      <c r="G177" s="167"/>
    </row>
    <row r="178" s="153" customFormat="1" ht="19.5" customHeight="1" spans="1:7">
      <c r="A178" s="145">
        <v>2200199</v>
      </c>
      <c r="B178" s="145" t="s">
        <v>230</v>
      </c>
      <c r="C178" s="146"/>
      <c r="D178" s="146"/>
      <c r="E178" s="146"/>
      <c r="F178" s="142"/>
      <c r="G178" s="167"/>
    </row>
    <row r="179" s="153" customFormat="1" ht="19.5" customHeight="1" spans="1:7">
      <c r="A179" s="145">
        <v>221</v>
      </c>
      <c r="B179" s="148" t="s">
        <v>231</v>
      </c>
      <c r="C179" s="150">
        <v>5989</v>
      </c>
      <c r="D179" s="150">
        <f>D180+D185</f>
        <v>504</v>
      </c>
      <c r="E179" s="150">
        <f>E180+E185</f>
        <v>2900</v>
      </c>
      <c r="F179" s="166">
        <f t="shared" ref="F179:F182" si="13">D179+E179</f>
        <v>3404</v>
      </c>
      <c r="G179" s="167">
        <f t="shared" ref="G179:G182" si="14">(F179/C179-1)*100</f>
        <v>-43.1624645182835</v>
      </c>
    </row>
    <row r="180" s="153" customFormat="1" ht="19.5" customHeight="1" spans="1:7">
      <c r="A180" s="145">
        <v>22101</v>
      </c>
      <c r="B180" s="148" t="s">
        <v>327</v>
      </c>
      <c r="C180" s="150">
        <v>4474</v>
      </c>
      <c r="D180" s="150"/>
      <c r="E180" s="150">
        <f>E181+E183+E182+E184</f>
        <v>2900</v>
      </c>
      <c r="F180" s="166">
        <f t="shared" si="13"/>
        <v>2900</v>
      </c>
      <c r="G180" s="167">
        <f t="shared" si="14"/>
        <v>-35.1810460438087</v>
      </c>
    </row>
    <row r="181" s="153" customFormat="1" ht="19.5" customHeight="1" spans="1:7">
      <c r="A181" s="145">
        <v>2210103</v>
      </c>
      <c r="B181" s="147" t="s">
        <v>328</v>
      </c>
      <c r="C181" s="150"/>
      <c r="D181" s="150"/>
      <c r="E181" s="150"/>
      <c r="F181" s="166"/>
      <c r="G181" s="167"/>
    </row>
    <row r="182" s="153" customFormat="1" ht="19.5" customHeight="1" spans="1:7">
      <c r="A182" s="145">
        <v>2210106</v>
      </c>
      <c r="B182" s="147" t="s">
        <v>329</v>
      </c>
      <c r="C182" s="150">
        <v>2992</v>
      </c>
      <c r="D182" s="150"/>
      <c r="E182" s="150">
        <v>2900</v>
      </c>
      <c r="F182" s="166">
        <f t="shared" si="13"/>
        <v>2900</v>
      </c>
      <c r="G182" s="167">
        <f t="shared" si="14"/>
        <v>-3.07486631016043</v>
      </c>
    </row>
    <row r="183" s="153" customFormat="1" ht="19.5" customHeight="1" spans="1:7">
      <c r="A183" s="145">
        <v>2210107</v>
      </c>
      <c r="B183" s="147" t="s">
        <v>330</v>
      </c>
      <c r="C183" s="146"/>
      <c r="D183" s="146"/>
      <c r="E183" s="146"/>
      <c r="F183" s="142"/>
      <c r="G183" s="167"/>
    </row>
    <row r="184" s="153" customFormat="1" ht="19.5" customHeight="1" spans="1:7">
      <c r="A184" s="145">
        <v>2210199</v>
      </c>
      <c r="B184" s="147" t="s">
        <v>331</v>
      </c>
      <c r="C184" s="150">
        <v>1482</v>
      </c>
      <c r="D184" s="150"/>
      <c r="E184" s="150"/>
      <c r="F184" s="166"/>
      <c r="G184" s="167"/>
    </row>
    <row r="185" s="153" customFormat="1" ht="19.5" customHeight="1" spans="1:7">
      <c r="A185" s="145">
        <v>22102</v>
      </c>
      <c r="B185" s="148" t="s">
        <v>232</v>
      </c>
      <c r="C185" s="150">
        <v>1515</v>
      </c>
      <c r="D185" s="150">
        <f>D186</f>
        <v>504</v>
      </c>
      <c r="E185" s="150"/>
      <c r="F185" s="166">
        <f t="shared" ref="F185:F187" si="15">D185+E185</f>
        <v>504</v>
      </c>
      <c r="G185" s="167">
        <f t="shared" ref="G185:G188" si="16">(F185/C185-1)*100</f>
        <v>-66.7326732673267</v>
      </c>
    </row>
    <row r="186" s="153" customFormat="1" ht="19.5" customHeight="1" spans="1:7">
      <c r="A186" s="145">
        <v>2210201</v>
      </c>
      <c r="B186" s="147" t="s">
        <v>233</v>
      </c>
      <c r="C186" s="150">
        <v>1515</v>
      </c>
      <c r="D186" s="150">
        <v>504</v>
      </c>
      <c r="E186" s="150"/>
      <c r="F186" s="166">
        <f t="shared" si="15"/>
        <v>504</v>
      </c>
      <c r="G186" s="167">
        <f t="shared" si="16"/>
        <v>-66.7326732673267</v>
      </c>
    </row>
    <row r="187" s="153" customFormat="1" ht="19.5" customHeight="1" spans="1:7">
      <c r="A187" s="145">
        <v>227</v>
      </c>
      <c r="B187" s="148" t="s">
        <v>234</v>
      </c>
      <c r="C187" s="150">
        <v>1500</v>
      </c>
      <c r="D187" s="150"/>
      <c r="E187" s="150">
        <v>1500</v>
      </c>
      <c r="F187" s="166">
        <f t="shared" si="15"/>
        <v>1500</v>
      </c>
      <c r="G187" s="167">
        <f t="shared" si="16"/>
        <v>0</v>
      </c>
    </row>
    <row r="188" s="153" customFormat="1" ht="19.5" customHeight="1" spans="1:7">
      <c r="A188" s="145">
        <v>229</v>
      </c>
      <c r="B188" s="148" t="s">
        <v>237</v>
      </c>
      <c r="C188" s="150">
        <v>3051</v>
      </c>
      <c r="D188" s="150"/>
      <c r="E188" s="150">
        <f>E189+E191</f>
        <v>500</v>
      </c>
      <c r="F188" s="166">
        <f>F189+F191</f>
        <v>500</v>
      </c>
      <c r="G188" s="167">
        <f t="shared" si="16"/>
        <v>-83.6119305145854</v>
      </c>
    </row>
    <row r="189" s="153" customFormat="1" ht="19.5" customHeight="1" spans="1:7">
      <c r="A189" s="145">
        <v>22999</v>
      </c>
      <c r="B189" s="149" t="s">
        <v>238</v>
      </c>
      <c r="C189" s="146"/>
      <c r="D189" s="146"/>
      <c r="E189" s="146"/>
      <c r="F189" s="142"/>
      <c r="G189" s="167"/>
    </row>
    <row r="190" s="153" customFormat="1" ht="19.5" customHeight="1" spans="1:7">
      <c r="A190" s="145">
        <v>2299901</v>
      </c>
      <c r="B190" s="145" t="s">
        <v>239</v>
      </c>
      <c r="C190" s="146"/>
      <c r="D190" s="146"/>
      <c r="E190" s="146"/>
      <c r="F190" s="142"/>
      <c r="G190" s="167"/>
    </row>
    <row r="191" s="153" customFormat="1" ht="19.5" customHeight="1" spans="1:7">
      <c r="A191" s="145">
        <v>22902</v>
      </c>
      <c r="B191" s="149" t="s">
        <v>240</v>
      </c>
      <c r="C191" s="150">
        <v>3051</v>
      </c>
      <c r="D191" s="150"/>
      <c r="E191" s="150">
        <v>500</v>
      </c>
      <c r="F191" s="166">
        <f t="shared" ref="F191:F197" si="17">D191+E191</f>
        <v>500</v>
      </c>
      <c r="G191" s="167">
        <f t="shared" ref="G191:G197" si="18">(F191/C191-1)*100</f>
        <v>-83.6119305145854</v>
      </c>
    </row>
    <row r="192" s="153" customFormat="1" ht="19.5" customHeight="1" spans="1:7">
      <c r="A192" s="145">
        <v>231</v>
      </c>
      <c r="B192" s="148" t="s">
        <v>332</v>
      </c>
      <c r="C192" s="150">
        <v>801</v>
      </c>
      <c r="D192" s="150"/>
      <c r="E192" s="150"/>
      <c r="F192" s="166"/>
      <c r="G192" s="167">
        <f t="shared" si="18"/>
        <v>-100</v>
      </c>
    </row>
    <row r="193" s="153" customFormat="1" ht="19.5" customHeight="1" spans="1:7">
      <c r="A193" s="145">
        <v>23103</v>
      </c>
      <c r="B193" s="148" t="s">
        <v>333</v>
      </c>
      <c r="C193" s="150">
        <v>801</v>
      </c>
      <c r="D193" s="150"/>
      <c r="E193" s="150"/>
      <c r="F193" s="166"/>
      <c r="G193" s="167">
        <f t="shared" si="18"/>
        <v>-100</v>
      </c>
    </row>
    <row r="194" s="153" customFormat="1" ht="19.5" customHeight="1" spans="1:7">
      <c r="A194" s="145">
        <v>2310301</v>
      </c>
      <c r="B194" s="147" t="s">
        <v>334</v>
      </c>
      <c r="C194" s="150">
        <v>801</v>
      </c>
      <c r="D194" s="150"/>
      <c r="E194" s="150"/>
      <c r="F194" s="166"/>
      <c r="G194" s="167">
        <f t="shared" si="18"/>
        <v>-100</v>
      </c>
    </row>
    <row r="195" s="153" customFormat="1" ht="19.5" customHeight="1" spans="1:7">
      <c r="A195" s="145">
        <v>232</v>
      </c>
      <c r="B195" s="148" t="s">
        <v>235</v>
      </c>
      <c r="C195" s="150">
        <v>170</v>
      </c>
      <c r="D195" s="150"/>
      <c r="E195" s="150">
        <f>E196</f>
        <v>170</v>
      </c>
      <c r="F195" s="166">
        <f t="shared" si="17"/>
        <v>170</v>
      </c>
      <c r="G195" s="167">
        <f t="shared" si="18"/>
        <v>0</v>
      </c>
    </row>
    <row r="196" s="153" customFormat="1" ht="19.5" customHeight="1" spans="1:7">
      <c r="A196" s="145">
        <v>23203</v>
      </c>
      <c r="B196" s="148" t="s">
        <v>335</v>
      </c>
      <c r="C196" s="150">
        <v>170</v>
      </c>
      <c r="D196" s="150"/>
      <c r="E196" s="150">
        <f>E197</f>
        <v>170</v>
      </c>
      <c r="F196" s="166">
        <f t="shared" si="17"/>
        <v>170</v>
      </c>
      <c r="G196" s="167">
        <f t="shared" si="18"/>
        <v>0</v>
      </c>
    </row>
    <row r="197" s="153" customFormat="1" ht="19.5" customHeight="1" spans="1:7">
      <c r="A197" s="145">
        <v>2320301</v>
      </c>
      <c r="B197" s="147" t="s">
        <v>336</v>
      </c>
      <c r="C197" s="150">
        <v>170</v>
      </c>
      <c r="D197" s="150"/>
      <c r="E197" s="150">
        <v>170</v>
      </c>
      <c r="F197" s="166">
        <f t="shared" si="17"/>
        <v>170</v>
      </c>
      <c r="G197" s="167">
        <f t="shared" si="18"/>
        <v>0</v>
      </c>
    </row>
    <row r="198" s="153" customFormat="1" spans="6:7">
      <c r="F198" s="157"/>
      <c r="G198" s="158"/>
    </row>
    <row r="199" s="153" customFormat="1" spans="6:7">
      <c r="F199" s="157"/>
      <c r="G199" s="158"/>
    </row>
    <row r="200" s="153" customFormat="1" spans="6:7">
      <c r="F200" s="157"/>
      <c r="G200" s="158"/>
    </row>
    <row r="201" s="153" customFormat="1" spans="6:7">
      <c r="F201" s="157"/>
      <c r="G201" s="158"/>
    </row>
    <row r="202" s="153" customFormat="1" spans="6:7">
      <c r="F202" s="157"/>
      <c r="G202" s="158"/>
    </row>
    <row r="203" s="153" customFormat="1" spans="6:7">
      <c r="F203" s="157"/>
      <c r="G203" s="158"/>
    </row>
    <row r="204" s="153" customFormat="1" spans="6:7">
      <c r="F204" s="157"/>
      <c r="G204" s="158"/>
    </row>
    <row r="205" s="153" customFormat="1" spans="6:7">
      <c r="F205" s="157"/>
      <c r="G205" s="158"/>
    </row>
    <row r="206" s="153" customFormat="1" spans="6:7">
      <c r="F206" s="157"/>
      <c r="G206" s="158"/>
    </row>
    <row r="207" s="153" customFormat="1" spans="6:7">
      <c r="F207" s="157"/>
      <c r="G207" s="158"/>
    </row>
    <row r="208" s="153" customFormat="1" spans="6:7">
      <c r="F208" s="157"/>
      <c r="G208" s="158"/>
    </row>
    <row r="209" s="153" customFormat="1" spans="6:7">
      <c r="F209" s="157"/>
      <c r="G209" s="158"/>
    </row>
    <row r="210" s="153" customFormat="1" spans="6:7">
      <c r="F210" s="157"/>
      <c r="G210" s="158"/>
    </row>
    <row r="211" s="153" customFormat="1" spans="6:7">
      <c r="F211" s="157"/>
      <c r="G211" s="158"/>
    </row>
    <row r="212" s="153" customFormat="1" spans="6:7">
      <c r="F212" s="157"/>
      <c r="G212" s="158"/>
    </row>
    <row r="213" s="153" customFormat="1" spans="6:7">
      <c r="F213" s="157"/>
      <c r="G213" s="158"/>
    </row>
    <row r="214" s="153" customFormat="1" spans="6:7">
      <c r="F214" s="157"/>
      <c r="G214" s="158"/>
    </row>
    <row r="215" s="153" customFormat="1" spans="6:7">
      <c r="F215" s="157"/>
      <c r="G215" s="158"/>
    </row>
    <row r="216" s="153" customFormat="1" spans="6:7">
      <c r="F216" s="157"/>
      <c r="G216" s="158"/>
    </row>
    <row r="217" s="153" customFormat="1" spans="6:7">
      <c r="F217" s="157"/>
      <c r="G217" s="158"/>
    </row>
    <row r="218" s="153" customFormat="1" spans="6:7">
      <c r="F218" s="157"/>
      <c r="G218" s="158"/>
    </row>
    <row r="219" s="153" customFormat="1" spans="6:7">
      <c r="F219" s="157"/>
      <c r="G219" s="158"/>
    </row>
    <row r="220" s="153" customFormat="1" spans="6:16">
      <c r="F220" s="157"/>
      <c r="G220" s="158"/>
      <c r="P220" s="153" t="s">
        <v>337</v>
      </c>
    </row>
  </sheetData>
  <mergeCells count="7">
    <mergeCell ref="A1:G1"/>
    <mergeCell ref="F2:G2"/>
    <mergeCell ref="D3:F3"/>
    <mergeCell ref="A3:A4"/>
    <mergeCell ref="B3:B4"/>
    <mergeCell ref="C3:C4"/>
    <mergeCell ref="G3:G4"/>
  </mergeCells>
  <pageMargins left="0.709027777777778" right="0.709027777777778" top="0.479166666666667" bottom="0.46875" header="0.309027777777778" footer="0.309027777777778"/>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0"/>
  <sheetViews>
    <sheetView workbookViewId="0">
      <pane ySplit="4" topLeftCell="A5" activePane="bottomLeft" state="frozen"/>
      <selection/>
      <selection pane="bottomLeft" activeCell="J9" sqref="J9"/>
    </sheetView>
  </sheetViews>
  <sheetFormatPr defaultColWidth="9" defaultRowHeight="13.5"/>
  <cols>
    <col min="1" max="1" width="20.125" style="153" customWidth="1"/>
    <col min="2" max="3" width="36" style="153" customWidth="1"/>
    <col min="4" max="16384" width="9" style="153"/>
  </cols>
  <sheetData>
    <row r="1" s="153" customFormat="1" ht="27.75" customHeight="1" spans="1:3">
      <c r="A1" s="154" t="s">
        <v>338</v>
      </c>
      <c r="B1" s="154"/>
      <c r="C1" s="154"/>
    </row>
    <row r="2" s="153" customFormat="1" ht="20" customHeight="1" spans="1:3">
      <c r="A2" s="155"/>
      <c r="B2" s="155"/>
      <c r="C2" s="156" t="s">
        <v>1</v>
      </c>
    </row>
    <row r="3" s="153" customFormat="1" ht="21.75" customHeight="1" spans="1:3">
      <c r="A3" s="135" t="s">
        <v>103</v>
      </c>
      <c r="B3" s="136" t="s">
        <v>104</v>
      </c>
      <c r="C3" s="137" t="s">
        <v>107</v>
      </c>
    </row>
    <row r="4" s="153" customFormat="1" ht="19.5" customHeight="1" spans="1:3">
      <c r="A4" s="135"/>
      <c r="B4" s="136"/>
      <c r="C4" s="138"/>
    </row>
    <row r="5" s="153" customFormat="1" ht="19.5" customHeight="1" spans="1:3">
      <c r="A5" s="139"/>
      <c r="B5" s="140" t="s">
        <v>113</v>
      </c>
      <c r="C5" s="141">
        <f>C6+C20+C23+C37+C40+C46+C96+C121+C127+C141+C166+C170+C176+C179+C195+C187+C188</f>
        <v>12543</v>
      </c>
    </row>
    <row r="6" s="153" customFormat="1" ht="19.5" customHeight="1" spans="1:3">
      <c r="A6" s="139">
        <v>201</v>
      </c>
      <c r="B6" s="140" t="s">
        <v>114</v>
      </c>
      <c r="C6" s="142">
        <f>C7+C10+C12+C16+C18</f>
        <v>0</v>
      </c>
    </row>
    <row r="7" s="153" customFormat="1" ht="19.5" customHeight="1" spans="1:3">
      <c r="A7" s="139">
        <v>20101</v>
      </c>
      <c r="B7" s="143" t="s">
        <v>115</v>
      </c>
      <c r="C7" s="142"/>
    </row>
    <row r="8" s="153" customFormat="1" ht="19.5" customHeight="1" spans="1:3">
      <c r="A8" s="139">
        <v>2010104</v>
      </c>
      <c r="B8" s="139" t="s">
        <v>116</v>
      </c>
      <c r="C8" s="142"/>
    </row>
    <row r="9" s="153" customFormat="1" ht="19.5" customHeight="1" spans="1:3">
      <c r="A9" s="139">
        <v>2010199</v>
      </c>
      <c r="B9" s="139" t="s">
        <v>117</v>
      </c>
      <c r="C9" s="142"/>
    </row>
    <row r="10" s="153" customFormat="1" ht="19.5" customHeight="1" spans="1:3">
      <c r="A10" s="139">
        <v>20103</v>
      </c>
      <c r="B10" s="143" t="s">
        <v>118</v>
      </c>
      <c r="C10" s="142"/>
    </row>
    <row r="11" s="153" customFormat="1" ht="19.5" customHeight="1" spans="1:3">
      <c r="A11" s="139">
        <v>2010308</v>
      </c>
      <c r="B11" s="139" t="s">
        <v>119</v>
      </c>
      <c r="C11" s="142"/>
    </row>
    <row r="12" s="153" customFormat="1" ht="19.5" customHeight="1" spans="1:3">
      <c r="A12" s="139">
        <v>20104</v>
      </c>
      <c r="B12" s="140" t="s">
        <v>257</v>
      </c>
      <c r="C12" s="142"/>
    </row>
    <row r="13" s="153" customFormat="1" ht="19.5" customHeight="1" spans="1:3">
      <c r="A13" s="139">
        <v>2010407</v>
      </c>
      <c r="B13" s="144" t="s">
        <v>258</v>
      </c>
      <c r="C13" s="142"/>
    </row>
    <row r="14" s="153" customFormat="1" ht="19.5" customHeight="1" spans="1:3">
      <c r="A14" s="139">
        <v>2010408</v>
      </c>
      <c r="B14" s="144" t="s">
        <v>259</v>
      </c>
      <c r="C14" s="142"/>
    </row>
    <row r="15" s="153" customFormat="1" ht="19.5" customHeight="1" spans="1:3">
      <c r="A15" s="139">
        <v>2010499</v>
      </c>
      <c r="B15" s="144" t="s">
        <v>260</v>
      </c>
      <c r="C15" s="142"/>
    </row>
    <row r="16" s="153" customFormat="1" ht="19.5" customHeight="1" spans="1:3">
      <c r="A16" s="139">
        <v>20111</v>
      </c>
      <c r="B16" s="143" t="s">
        <v>261</v>
      </c>
      <c r="C16" s="142">
        <f>C17</f>
        <v>0</v>
      </c>
    </row>
    <row r="17" s="153" customFormat="1" ht="19.5" customHeight="1" spans="1:3">
      <c r="A17" s="139">
        <v>2011199</v>
      </c>
      <c r="B17" s="139" t="s">
        <v>262</v>
      </c>
      <c r="C17" s="142"/>
    </row>
    <row r="18" s="153" customFormat="1" ht="19.5" customHeight="1" spans="1:3">
      <c r="A18" s="139">
        <v>20113</v>
      </c>
      <c r="B18" s="143" t="s">
        <v>122</v>
      </c>
      <c r="C18" s="141"/>
    </row>
    <row r="19" s="153" customFormat="1" ht="19.5" customHeight="1" spans="1:3">
      <c r="A19" s="139">
        <v>2011308</v>
      </c>
      <c r="B19" s="139" t="s">
        <v>123</v>
      </c>
      <c r="C19" s="141"/>
    </row>
    <row r="20" s="153" customFormat="1" ht="19.5" customHeight="1" spans="1:3">
      <c r="A20" s="139">
        <v>204</v>
      </c>
      <c r="B20" s="143" t="s">
        <v>124</v>
      </c>
      <c r="C20" s="142"/>
    </row>
    <row r="21" s="153" customFormat="1" ht="19.5" customHeight="1" spans="1:3">
      <c r="A21" s="139">
        <v>20402</v>
      </c>
      <c r="B21" s="143" t="s">
        <v>125</v>
      </c>
      <c r="C21" s="142"/>
    </row>
    <row r="22" s="153" customFormat="1" ht="19.5" customHeight="1" spans="1:3">
      <c r="A22" s="139">
        <v>2040204</v>
      </c>
      <c r="B22" s="139" t="s">
        <v>126</v>
      </c>
      <c r="C22" s="142"/>
    </row>
    <row r="23" s="153" customFormat="1" ht="19.5" customHeight="1" spans="1:3">
      <c r="A23" s="139">
        <v>205</v>
      </c>
      <c r="B23" s="140" t="s">
        <v>127</v>
      </c>
      <c r="C23" s="141"/>
    </row>
    <row r="24" s="153" customFormat="1" ht="19.5" customHeight="1" spans="1:3">
      <c r="A24" s="139">
        <v>20501</v>
      </c>
      <c r="B24" s="143" t="s">
        <v>128</v>
      </c>
      <c r="C24" s="142"/>
    </row>
    <row r="25" s="153" customFormat="1" ht="19.5" customHeight="1" spans="1:3">
      <c r="A25" s="139">
        <v>2050199</v>
      </c>
      <c r="B25" s="139" t="s">
        <v>129</v>
      </c>
      <c r="C25" s="142"/>
    </row>
    <row r="26" s="153" customFormat="1" ht="19.5" customHeight="1" spans="1:3">
      <c r="A26" s="139">
        <v>20502</v>
      </c>
      <c r="B26" s="140" t="s">
        <v>130</v>
      </c>
      <c r="C26" s="141"/>
    </row>
    <row r="27" s="153" customFormat="1" ht="19.5" customHeight="1" spans="1:3">
      <c r="A27" s="139">
        <v>2050201</v>
      </c>
      <c r="B27" s="144" t="s">
        <v>263</v>
      </c>
      <c r="C27" s="142"/>
    </row>
    <row r="28" s="153" customFormat="1" ht="19.5" customHeight="1" spans="1:3">
      <c r="A28" s="139">
        <v>2050202</v>
      </c>
      <c r="B28" s="144" t="s">
        <v>131</v>
      </c>
      <c r="C28" s="141"/>
    </row>
    <row r="29" s="153" customFormat="1" ht="19.5" customHeight="1" spans="1:3">
      <c r="A29" s="139">
        <v>2050203</v>
      </c>
      <c r="B29" s="144" t="s">
        <v>132</v>
      </c>
      <c r="C29" s="142"/>
    </row>
    <row r="30" s="153" customFormat="1" ht="19.5" customHeight="1" spans="1:3">
      <c r="A30" s="139">
        <v>2050299</v>
      </c>
      <c r="B30" s="144" t="s">
        <v>133</v>
      </c>
      <c r="C30" s="142"/>
    </row>
    <row r="31" s="153" customFormat="1" ht="19.5" customHeight="1" spans="1:3">
      <c r="A31" s="139">
        <v>20508</v>
      </c>
      <c r="B31" s="143" t="s">
        <v>134</v>
      </c>
      <c r="C31" s="142"/>
    </row>
    <row r="32" s="153" customFormat="1" ht="19.5" customHeight="1" spans="1:3">
      <c r="A32" s="139">
        <v>2050803</v>
      </c>
      <c r="B32" s="139" t="s">
        <v>135</v>
      </c>
      <c r="C32" s="142"/>
    </row>
    <row r="33" s="153" customFormat="1" ht="19.5" customHeight="1" spans="1:3">
      <c r="A33" s="139">
        <v>20509</v>
      </c>
      <c r="B33" s="140" t="s">
        <v>264</v>
      </c>
      <c r="C33" s="142"/>
    </row>
    <row r="34" s="153" customFormat="1" ht="19.5" customHeight="1" spans="1:3">
      <c r="A34" s="139">
        <v>2050901</v>
      </c>
      <c r="B34" s="144" t="s">
        <v>265</v>
      </c>
      <c r="C34" s="142"/>
    </row>
    <row r="35" s="153" customFormat="1" ht="19.5" customHeight="1" spans="1:3">
      <c r="A35" s="139">
        <v>20599</v>
      </c>
      <c r="B35" s="143" t="s">
        <v>136</v>
      </c>
      <c r="C35" s="142"/>
    </row>
    <row r="36" s="153" customFormat="1" ht="19.5" customHeight="1" spans="1:3">
      <c r="A36" s="139">
        <v>2059999</v>
      </c>
      <c r="B36" s="139" t="s">
        <v>137</v>
      </c>
      <c r="C36" s="142"/>
    </row>
    <row r="37" s="153" customFormat="1" ht="19.5" customHeight="1" spans="1:3">
      <c r="A37" s="139">
        <v>206</v>
      </c>
      <c r="B37" s="140" t="s">
        <v>138</v>
      </c>
      <c r="C37" s="142"/>
    </row>
    <row r="38" s="153" customFormat="1" ht="19.5" customHeight="1" spans="1:3">
      <c r="A38" s="139">
        <v>20604</v>
      </c>
      <c r="B38" s="140" t="s">
        <v>266</v>
      </c>
      <c r="C38" s="142"/>
    </row>
    <row r="39" s="153" customFormat="1" ht="19.5" customHeight="1" spans="1:3">
      <c r="A39" s="139">
        <v>2060499</v>
      </c>
      <c r="B39" s="139" t="s">
        <v>267</v>
      </c>
      <c r="C39" s="142"/>
    </row>
    <row r="40" s="153" customFormat="1" ht="19.5" customHeight="1" spans="1:3">
      <c r="A40" s="139">
        <v>207</v>
      </c>
      <c r="B40" s="140" t="s">
        <v>141</v>
      </c>
      <c r="C40" s="142"/>
    </row>
    <row r="41" s="153" customFormat="1" ht="19.5" customHeight="1" spans="1:3">
      <c r="A41" s="139">
        <v>20701</v>
      </c>
      <c r="B41" s="140" t="s">
        <v>142</v>
      </c>
      <c r="C41" s="142"/>
    </row>
    <row r="42" s="153" customFormat="1" ht="19.5" customHeight="1" spans="1:3">
      <c r="A42" s="139">
        <v>2070109</v>
      </c>
      <c r="B42" s="144" t="s">
        <v>268</v>
      </c>
      <c r="C42" s="142"/>
    </row>
    <row r="43" s="153" customFormat="1" ht="19.5" customHeight="1" spans="1:3">
      <c r="A43" s="139">
        <v>2070199</v>
      </c>
      <c r="B43" s="144" t="s">
        <v>143</v>
      </c>
      <c r="C43" s="142"/>
    </row>
    <row r="44" s="153" customFormat="1" ht="19.5" customHeight="1" spans="1:3">
      <c r="A44" s="139">
        <v>20799</v>
      </c>
      <c r="B44" s="140" t="s">
        <v>269</v>
      </c>
      <c r="C44" s="142"/>
    </row>
    <row r="45" s="153" customFormat="1" ht="19.5" customHeight="1" spans="1:3">
      <c r="A45" s="139">
        <v>2079999</v>
      </c>
      <c r="B45" s="144" t="s">
        <v>270</v>
      </c>
      <c r="C45" s="142"/>
    </row>
    <row r="46" s="153" customFormat="1" ht="19.5" customHeight="1" spans="1:3">
      <c r="A46" s="139">
        <v>208</v>
      </c>
      <c r="B46" s="140" t="s">
        <v>144</v>
      </c>
      <c r="C46" s="141">
        <f>C47+C51+C55+C58+C65+C67+C73+C75+C79+C82+C84+C86+C88+C90+C94</f>
        <v>576</v>
      </c>
    </row>
    <row r="47" s="153" customFormat="1" ht="19.5" customHeight="1" spans="1:3">
      <c r="A47" s="139">
        <v>20801</v>
      </c>
      <c r="B47" s="140" t="s">
        <v>271</v>
      </c>
      <c r="C47" s="142"/>
    </row>
    <row r="48" s="153" customFormat="1" ht="19.5" customHeight="1" spans="1:3">
      <c r="A48" s="139">
        <v>2080102</v>
      </c>
      <c r="B48" s="144" t="s">
        <v>220</v>
      </c>
      <c r="C48" s="142"/>
    </row>
    <row r="49" s="153" customFormat="1" ht="19.5" customHeight="1" spans="1:3">
      <c r="A49" s="139">
        <v>2080109</v>
      </c>
      <c r="B49" s="144" t="s">
        <v>272</v>
      </c>
      <c r="C49" s="142"/>
    </row>
    <row r="50" s="153" customFormat="1" ht="19.5" customHeight="1" spans="1:3">
      <c r="A50" s="139">
        <v>2080199</v>
      </c>
      <c r="B50" s="144" t="s">
        <v>273</v>
      </c>
      <c r="C50" s="142"/>
    </row>
    <row r="51" s="153" customFormat="1" ht="19.5" customHeight="1" spans="1:3">
      <c r="A51" s="139">
        <v>20802</v>
      </c>
      <c r="B51" s="140" t="s">
        <v>145</v>
      </c>
      <c r="C51" s="142"/>
    </row>
    <row r="52" s="153" customFormat="1" ht="19.5" customHeight="1" spans="1:3">
      <c r="A52" s="139">
        <v>2080205</v>
      </c>
      <c r="B52" s="144" t="s">
        <v>274</v>
      </c>
      <c r="C52" s="142"/>
    </row>
    <row r="53" s="153" customFormat="1" ht="19.5" customHeight="1" spans="1:3">
      <c r="A53" s="139">
        <v>2080207</v>
      </c>
      <c r="B53" s="144" t="s">
        <v>275</v>
      </c>
      <c r="C53" s="142"/>
    </row>
    <row r="54" s="153" customFormat="1" ht="19.5" customHeight="1" spans="1:3">
      <c r="A54" s="139">
        <v>2080299</v>
      </c>
      <c r="B54" s="139" t="s">
        <v>146</v>
      </c>
      <c r="C54" s="142"/>
    </row>
    <row r="55" s="153" customFormat="1" ht="19.5" customHeight="1" spans="1:3">
      <c r="A55" s="139">
        <v>20803</v>
      </c>
      <c r="B55" s="140" t="s">
        <v>147</v>
      </c>
      <c r="C55" s="142"/>
    </row>
    <row r="56" s="153" customFormat="1" ht="19.5" customHeight="1" spans="1:3">
      <c r="A56" s="139">
        <v>2080308</v>
      </c>
      <c r="B56" s="144" t="s">
        <v>148</v>
      </c>
      <c r="C56" s="142"/>
    </row>
    <row r="57" s="153" customFormat="1" ht="19.5" customHeight="1" spans="1:3">
      <c r="A57" s="139">
        <v>2080399</v>
      </c>
      <c r="B57" s="144" t="s">
        <v>149</v>
      </c>
      <c r="C57" s="142"/>
    </row>
    <row r="58" s="153" customFormat="1" ht="19.5" customHeight="1" spans="1:3">
      <c r="A58" s="139">
        <v>20805</v>
      </c>
      <c r="B58" s="140" t="s">
        <v>150</v>
      </c>
      <c r="C58" s="141">
        <f>C59+C60+C61+C64</f>
        <v>576</v>
      </c>
    </row>
    <row r="59" s="153" customFormat="1" ht="19.5" customHeight="1" spans="1:3">
      <c r="A59" s="139">
        <v>2080501</v>
      </c>
      <c r="B59" s="144" t="s">
        <v>276</v>
      </c>
      <c r="C59" s="141"/>
    </row>
    <row r="60" s="153" customFormat="1" ht="19.5" customHeight="1" spans="1:3">
      <c r="A60" s="139">
        <v>2080502</v>
      </c>
      <c r="B60" s="144" t="s">
        <v>277</v>
      </c>
      <c r="C60" s="141"/>
    </row>
    <row r="61" s="153" customFormat="1" ht="19.5" customHeight="1" spans="1:3">
      <c r="A61" s="139">
        <v>2080505</v>
      </c>
      <c r="B61" s="144" t="s">
        <v>278</v>
      </c>
      <c r="C61" s="141">
        <v>474</v>
      </c>
    </row>
    <row r="62" s="153" customFormat="1" ht="19.5" customHeight="1" spans="1:3">
      <c r="A62" s="139">
        <v>2080506</v>
      </c>
      <c r="B62" s="144" t="s">
        <v>279</v>
      </c>
      <c r="C62" s="141"/>
    </row>
    <row r="63" s="153" customFormat="1" ht="19.5" customHeight="1" spans="1:3">
      <c r="A63" s="139">
        <v>2080507</v>
      </c>
      <c r="B63" s="144" t="s">
        <v>339</v>
      </c>
      <c r="C63" s="141"/>
    </row>
    <row r="64" s="153" customFormat="1" ht="19.5" customHeight="1" spans="1:3">
      <c r="A64" s="139">
        <v>2080599</v>
      </c>
      <c r="B64" s="144" t="s">
        <v>281</v>
      </c>
      <c r="C64" s="141">
        <v>102</v>
      </c>
    </row>
    <row r="65" s="153" customFormat="1" ht="19.5" customHeight="1" spans="1:3">
      <c r="A65" s="139">
        <v>20807</v>
      </c>
      <c r="B65" s="140" t="s">
        <v>282</v>
      </c>
      <c r="C65" s="142"/>
    </row>
    <row r="66" s="153" customFormat="1" ht="19.5" customHeight="1" spans="1:3">
      <c r="A66" s="139">
        <v>2080705</v>
      </c>
      <c r="B66" s="144" t="s">
        <v>283</v>
      </c>
      <c r="C66" s="142"/>
    </row>
    <row r="67" s="153" customFormat="1" ht="19.5" customHeight="1" spans="1:3">
      <c r="A67" s="139">
        <v>20808</v>
      </c>
      <c r="B67" s="140" t="s">
        <v>152</v>
      </c>
      <c r="C67" s="142"/>
    </row>
    <row r="68" s="153" customFormat="1" ht="19.5" customHeight="1" spans="1:3">
      <c r="A68" s="139">
        <v>2080801</v>
      </c>
      <c r="B68" s="144" t="s">
        <v>284</v>
      </c>
      <c r="C68" s="142"/>
    </row>
    <row r="69" s="153" customFormat="1" ht="19.5" customHeight="1" spans="1:3">
      <c r="A69" s="139">
        <v>2080803</v>
      </c>
      <c r="B69" s="144" t="s">
        <v>285</v>
      </c>
      <c r="C69" s="142"/>
    </row>
    <row r="70" s="153" customFormat="1" ht="19.5" customHeight="1" spans="1:3">
      <c r="A70" s="139">
        <v>2080805</v>
      </c>
      <c r="B70" s="144" t="s">
        <v>153</v>
      </c>
      <c r="C70" s="142"/>
    </row>
    <row r="71" s="153" customFormat="1" ht="19.5" customHeight="1" spans="1:3">
      <c r="A71" s="145">
        <v>2080806</v>
      </c>
      <c r="B71" s="145" t="s">
        <v>154</v>
      </c>
      <c r="C71" s="146"/>
    </row>
    <row r="72" s="153" customFormat="1" ht="19.5" customHeight="1" spans="1:3">
      <c r="A72" s="145">
        <v>2080899</v>
      </c>
      <c r="B72" s="147" t="s">
        <v>155</v>
      </c>
      <c r="C72" s="146"/>
    </row>
    <row r="73" s="153" customFormat="1" ht="19.5" customHeight="1" spans="1:3">
      <c r="A73" s="145">
        <v>20809</v>
      </c>
      <c r="B73" s="148" t="s">
        <v>156</v>
      </c>
      <c r="C73" s="146"/>
    </row>
    <row r="74" s="153" customFormat="1" ht="19.5" customHeight="1" spans="1:3">
      <c r="A74" s="145">
        <v>2080901</v>
      </c>
      <c r="B74" s="147" t="s">
        <v>157</v>
      </c>
      <c r="C74" s="146"/>
    </row>
    <row r="75" s="153" customFormat="1" ht="19.5" customHeight="1" spans="1:3">
      <c r="A75" s="145">
        <v>20810</v>
      </c>
      <c r="B75" s="148" t="s">
        <v>158</v>
      </c>
      <c r="C75" s="146"/>
    </row>
    <row r="76" s="153" customFormat="1" ht="19.5" customHeight="1" spans="1:3">
      <c r="A76" s="145">
        <v>2081001</v>
      </c>
      <c r="B76" s="147" t="s">
        <v>159</v>
      </c>
      <c r="C76" s="146"/>
    </row>
    <row r="77" s="153" customFormat="1" ht="19.5" customHeight="1" spans="1:3">
      <c r="A77" s="145">
        <v>2081002</v>
      </c>
      <c r="B77" s="145" t="s">
        <v>160</v>
      </c>
      <c r="C77" s="146"/>
    </row>
    <row r="78" s="153" customFormat="1" ht="19.5" customHeight="1" spans="1:3">
      <c r="A78" s="145">
        <v>2081004</v>
      </c>
      <c r="B78" s="145" t="s">
        <v>161</v>
      </c>
      <c r="C78" s="146"/>
    </row>
    <row r="79" s="153" customFormat="1" ht="19.5" customHeight="1" spans="1:3">
      <c r="A79" s="145">
        <v>20811</v>
      </c>
      <c r="B79" s="149" t="s">
        <v>162</v>
      </c>
      <c r="C79" s="146"/>
    </row>
    <row r="80" s="153" customFormat="1" ht="19.5" customHeight="1" spans="1:3">
      <c r="A80" s="145">
        <v>2081107</v>
      </c>
      <c r="B80" s="145" t="s">
        <v>286</v>
      </c>
      <c r="C80" s="146"/>
    </row>
    <row r="81" s="153" customFormat="1" ht="19.5" customHeight="1" spans="1:3">
      <c r="A81" s="145">
        <v>2081199</v>
      </c>
      <c r="B81" s="145" t="s">
        <v>163</v>
      </c>
      <c r="C81" s="146"/>
    </row>
    <row r="82" s="153" customFormat="1" ht="19.5" customHeight="1" spans="1:3">
      <c r="A82" s="145">
        <v>20821</v>
      </c>
      <c r="B82" s="149" t="s">
        <v>166</v>
      </c>
      <c r="C82" s="146"/>
    </row>
    <row r="83" s="153" customFormat="1" ht="19.5" customHeight="1" spans="1:3">
      <c r="A83" s="145">
        <v>2082102</v>
      </c>
      <c r="B83" s="145" t="s">
        <v>167</v>
      </c>
      <c r="C83" s="146"/>
    </row>
    <row r="84" s="153" customFormat="1" ht="19.5" customHeight="1" spans="1:3">
      <c r="A84" s="145">
        <v>20819</v>
      </c>
      <c r="B84" s="148" t="s">
        <v>287</v>
      </c>
      <c r="C84" s="146"/>
    </row>
    <row r="85" s="153" customFormat="1" ht="19.5" customHeight="1" spans="1:3">
      <c r="A85" s="145">
        <v>2081902</v>
      </c>
      <c r="B85" s="147" t="s">
        <v>169</v>
      </c>
      <c r="C85" s="146"/>
    </row>
    <row r="86" s="153" customFormat="1" ht="19.5" customHeight="1" spans="1:3">
      <c r="A86" s="145">
        <v>20820</v>
      </c>
      <c r="B86" s="148" t="s">
        <v>170</v>
      </c>
      <c r="C86" s="146"/>
    </row>
    <row r="87" s="153" customFormat="1" ht="19.5" customHeight="1" spans="1:3">
      <c r="A87" s="145">
        <v>2082001</v>
      </c>
      <c r="B87" s="147" t="s">
        <v>171</v>
      </c>
      <c r="C87" s="146"/>
    </row>
    <row r="88" s="153" customFormat="1" ht="19.5" customHeight="1" spans="1:3">
      <c r="A88" s="145">
        <v>20821</v>
      </c>
      <c r="B88" s="148" t="s">
        <v>166</v>
      </c>
      <c r="C88" s="146"/>
    </row>
    <row r="89" s="153" customFormat="1" ht="19.5" customHeight="1" spans="1:3">
      <c r="A89" s="145">
        <v>2082102</v>
      </c>
      <c r="B89" s="147" t="s">
        <v>167</v>
      </c>
      <c r="C89" s="146"/>
    </row>
    <row r="90" s="153" customFormat="1" ht="19.5" customHeight="1" spans="1:3">
      <c r="A90" s="145">
        <v>20825</v>
      </c>
      <c r="B90" s="148" t="s">
        <v>288</v>
      </c>
      <c r="C90" s="146"/>
    </row>
    <row r="91" s="153" customFormat="1" ht="19.5" customHeight="1" spans="1:3">
      <c r="A91" s="145">
        <v>2082502</v>
      </c>
      <c r="B91" s="147" t="s">
        <v>289</v>
      </c>
      <c r="C91" s="146"/>
    </row>
    <row r="92" s="153" customFormat="1" ht="19.5" customHeight="1" spans="1:3">
      <c r="A92" s="145">
        <v>20826</v>
      </c>
      <c r="B92" s="148" t="s">
        <v>290</v>
      </c>
      <c r="C92" s="146"/>
    </row>
    <row r="93" s="153" customFormat="1" ht="19.5" customHeight="1" spans="1:3">
      <c r="A93" s="145">
        <v>2082602</v>
      </c>
      <c r="B93" s="147" t="s">
        <v>291</v>
      </c>
      <c r="C93" s="146"/>
    </row>
    <row r="94" s="153" customFormat="1" ht="19.5" customHeight="1" spans="1:3">
      <c r="A94" s="145">
        <v>20899</v>
      </c>
      <c r="B94" s="148" t="s">
        <v>172</v>
      </c>
      <c r="C94" s="146"/>
    </row>
    <row r="95" s="153" customFormat="1" ht="19.5" customHeight="1" spans="1:3">
      <c r="A95" s="145">
        <v>2089901</v>
      </c>
      <c r="B95" s="147" t="s">
        <v>173</v>
      </c>
      <c r="C95" s="146"/>
    </row>
    <row r="96" s="153" customFormat="1" ht="19.5" customHeight="1" spans="1:3">
      <c r="A96" s="145">
        <v>210</v>
      </c>
      <c r="B96" s="148" t="s">
        <v>340</v>
      </c>
      <c r="C96" s="150">
        <f>C97+C99+C102+C105+C112+C116</f>
        <v>458</v>
      </c>
    </row>
    <row r="97" s="153" customFormat="1" ht="19.5" customHeight="1" spans="1:3">
      <c r="A97" s="145">
        <v>21001</v>
      </c>
      <c r="B97" s="148" t="s">
        <v>292</v>
      </c>
      <c r="C97" s="146"/>
    </row>
    <row r="98" s="153" customFormat="1" ht="19.5" customHeight="1" spans="1:3">
      <c r="A98" s="145">
        <v>2100199</v>
      </c>
      <c r="B98" s="147" t="s">
        <v>293</v>
      </c>
      <c r="C98" s="146"/>
    </row>
    <row r="99" s="153" customFormat="1" ht="19.5" customHeight="1" spans="1:3">
      <c r="A99" s="145">
        <v>21003</v>
      </c>
      <c r="B99" s="148" t="s">
        <v>175</v>
      </c>
      <c r="C99" s="146"/>
    </row>
    <row r="100" s="153" customFormat="1" ht="19.5" customHeight="1" spans="1:3">
      <c r="A100" s="145">
        <v>2100302</v>
      </c>
      <c r="B100" s="147" t="s">
        <v>294</v>
      </c>
      <c r="C100" s="146"/>
    </row>
    <row r="101" s="153" customFormat="1" ht="19.5" customHeight="1" spans="1:3">
      <c r="A101" s="145">
        <v>2100399</v>
      </c>
      <c r="B101" s="147" t="s">
        <v>176</v>
      </c>
      <c r="C101" s="146"/>
    </row>
    <row r="102" s="153" customFormat="1" ht="19.5" customHeight="1" spans="1:3">
      <c r="A102" s="145">
        <v>21004</v>
      </c>
      <c r="B102" s="148" t="s">
        <v>177</v>
      </c>
      <c r="C102" s="146"/>
    </row>
    <row r="103" s="153" customFormat="1" ht="19.5" customHeight="1" spans="1:3">
      <c r="A103" s="145">
        <v>2100408</v>
      </c>
      <c r="B103" s="147" t="s">
        <v>178</v>
      </c>
      <c r="C103" s="146"/>
    </row>
    <row r="104" s="153" customFormat="1" ht="19.5" customHeight="1" spans="1:3">
      <c r="A104" s="145">
        <v>2100409</v>
      </c>
      <c r="B104" s="147" t="s">
        <v>295</v>
      </c>
      <c r="C104" s="146"/>
    </row>
    <row r="105" s="153" customFormat="1" ht="19.5" customHeight="1" spans="1:3">
      <c r="A105" s="145">
        <v>21011</v>
      </c>
      <c r="B105" s="148" t="s">
        <v>180</v>
      </c>
      <c r="C105" s="150">
        <f>C106+C107+C108+C109</f>
        <v>458</v>
      </c>
    </row>
    <row r="106" s="153" customFormat="1" ht="19.5" customHeight="1" spans="1:3">
      <c r="A106" s="145">
        <v>2101101</v>
      </c>
      <c r="B106" s="147" t="s">
        <v>181</v>
      </c>
      <c r="C106" s="150">
        <v>218</v>
      </c>
    </row>
    <row r="107" s="153" customFormat="1" ht="19.5" customHeight="1" spans="1:3">
      <c r="A107" s="145">
        <v>2101102</v>
      </c>
      <c r="B107" s="147" t="s">
        <v>182</v>
      </c>
      <c r="C107" s="150">
        <v>19</v>
      </c>
    </row>
    <row r="108" s="153" customFormat="1" ht="19.5" customHeight="1" spans="1:3">
      <c r="A108" s="145">
        <v>2101103</v>
      </c>
      <c r="B108" s="147" t="s">
        <v>296</v>
      </c>
      <c r="C108" s="150">
        <v>207</v>
      </c>
    </row>
    <row r="109" s="153" customFormat="1" ht="19.5" customHeight="1" spans="1:3">
      <c r="A109" s="145">
        <v>2101199</v>
      </c>
      <c r="B109" s="147" t="s">
        <v>297</v>
      </c>
      <c r="C109" s="150">
        <v>14</v>
      </c>
    </row>
    <row r="110" s="153" customFormat="1" ht="19.5" customHeight="1" spans="1:3">
      <c r="A110" s="145">
        <v>21013</v>
      </c>
      <c r="B110" s="148" t="s">
        <v>298</v>
      </c>
      <c r="C110" s="146"/>
    </row>
    <row r="111" s="153" customFormat="1" ht="19.5" customHeight="1" spans="1:3">
      <c r="A111" s="145">
        <v>2101301</v>
      </c>
      <c r="B111" s="147" t="s">
        <v>186</v>
      </c>
      <c r="C111" s="146"/>
    </row>
    <row r="112" s="153" customFormat="1" ht="19.5" customHeight="1" spans="1:3">
      <c r="A112" s="145">
        <v>21007</v>
      </c>
      <c r="B112" s="148" t="s">
        <v>187</v>
      </c>
      <c r="C112" s="146"/>
    </row>
    <row r="113" s="153" customFormat="1" ht="19.5" customHeight="1" spans="1:3">
      <c r="A113" s="145">
        <v>2100716</v>
      </c>
      <c r="B113" s="147" t="s">
        <v>299</v>
      </c>
      <c r="C113" s="146"/>
    </row>
    <row r="114" s="153" customFormat="1" ht="19.5" customHeight="1" spans="1:3">
      <c r="A114" s="145">
        <v>2100717</v>
      </c>
      <c r="B114" s="147" t="s">
        <v>188</v>
      </c>
      <c r="C114" s="146"/>
    </row>
    <row r="115" s="153" customFormat="1" ht="19.5" customHeight="1" spans="1:3">
      <c r="A115" s="145">
        <v>2100799</v>
      </c>
      <c r="B115" s="145" t="s">
        <v>189</v>
      </c>
      <c r="C115" s="146"/>
    </row>
    <row r="116" s="153" customFormat="1" ht="19.5" customHeight="1" spans="1:3">
      <c r="A116" s="145">
        <v>21012</v>
      </c>
      <c r="B116" s="148" t="s">
        <v>300</v>
      </c>
      <c r="C116" s="146"/>
    </row>
    <row r="117" s="153" customFormat="1" ht="19.5" customHeight="1" spans="1:3">
      <c r="A117" s="145">
        <v>2101202</v>
      </c>
      <c r="B117" s="145" t="s">
        <v>301</v>
      </c>
      <c r="C117" s="146"/>
    </row>
    <row r="118" s="153" customFormat="1" ht="19.5" customHeight="1" spans="1:3">
      <c r="A118" s="145">
        <v>2101204</v>
      </c>
      <c r="B118" s="145" t="s">
        <v>302</v>
      </c>
      <c r="C118" s="146"/>
    </row>
    <row r="119" s="153" customFormat="1" ht="19.5" customHeight="1" spans="1:3">
      <c r="A119" s="145">
        <v>21014</v>
      </c>
      <c r="B119" s="148" t="s">
        <v>303</v>
      </c>
      <c r="C119" s="146"/>
    </row>
    <row r="120" s="153" customFormat="1" ht="19.5" customHeight="1" spans="1:3">
      <c r="A120" s="145">
        <v>2101401</v>
      </c>
      <c r="B120" s="145" t="s">
        <v>304</v>
      </c>
      <c r="C120" s="146"/>
    </row>
    <row r="121" s="153" customFormat="1" ht="19.5" customHeight="1" spans="1:3">
      <c r="A121" s="145">
        <v>211</v>
      </c>
      <c r="B121" s="148" t="s">
        <v>190</v>
      </c>
      <c r="C121" s="150"/>
    </row>
    <row r="122" s="153" customFormat="1" ht="19.5" customHeight="1" spans="1:3">
      <c r="A122" s="145">
        <v>21103</v>
      </c>
      <c r="B122" s="148" t="s">
        <v>191</v>
      </c>
      <c r="C122" s="150"/>
    </row>
    <row r="123" s="153" customFormat="1" ht="19.5" customHeight="1" spans="1:3">
      <c r="A123" s="145">
        <v>2110301</v>
      </c>
      <c r="B123" s="147" t="s">
        <v>305</v>
      </c>
      <c r="C123" s="150"/>
    </row>
    <row r="124" s="153" customFormat="1" ht="19.5" customHeight="1" spans="1:3">
      <c r="A124" s="145">
        <v>2110302</v>
      </c>
      <c r="B124" s="145" t="s">
        <v>192</v>
      </c>
      <c r="C124" s="146"/>
    </row>
    <row r="125" s="153" customFormat="1" ht="19.5" customHeight="1" spans="1:3">
      <c r="A125" s="145">
        <v>21104</v>
      </c>
      <c r="B125" s="148" t="s">
        <v>193</v>
      </c>
      <c r="C125" s="146"/>
    </row>
    <row r="126" s="153" customFormat="1" ht="19.5" customHeight="1" spans="1:3">
      <c r="A126" s="145">
        <v>2110401</v>
      </c>
      <c r="B126" s="145" t="s">
        <v>194</v>
      </c>
      <c r="C126" s="146"/>
    </row>
    <row r="127" s="153" customFormat="1" ht="19.5" customHeight="1" spans="1:3">
      <c r="A127" s="145">
        <v>212</v>
      </c>
      <c r="B127" s="148" t="s">
        <v>195</v>
      </c>
      <c r="C127" s="150">
        <f>C128+C134+C137</f>
        <v>11026</v>
      </c>
    </row>
    <row r="128" s="153" customFormat="1" ht="19.5" customHeight="1" spans="1:3">
      <c r="A128" s="145">
        <v>21201</v>
      </c>
      <c r="B128" s="148" t="s">
        <v>196</v>
      </c>
      <c r="C128" s="150">
        <f>C130+C131</f>
        <v>11026</v>
      </c>
    </row>
    <row r="129" s="153" customFormat="1" ht="19.5" customHeight="1" spans="1:3">
      <c r="A129" s="145">
        <v>2120101</v>
      </c>
      <c r="B129" s="147" t="s">
        <v>306</v>
      </c>
      <c r="C129" s="146"/>
    </row>
    <row r="130" s="153" customFormat="1" ht="19.5" customHeight="1" spans="1:3">
      <c r="A130" s="145">
        <v>2120104</v>
      </c>
      <c r="B130" s="147" t="s">
        <v>307</v>
      </c>
      <c r="C130" s="146"/>
    </row>
    <row r="131" s="153" customFormat="1" ht="19.5" customHeight="1" spans="1:3">
      <c r="A131" s="145">
        <v>2120199</v>
      </c>
      <c r="B131" s="147" t="s">
        <v>197</v>
      </c>
      <c r="C131" s="150">
        <v>11026</v>
      </c>
    </row>
    <row r="132" s="153" customFormat="1" ht="19.5" customHeight="1" spans="1:3">
      <c r="A132" s="145">
        <v>21202</v>
      </c>
      <c r="B132" s="148" t="s">
        <v>308</v>
      </c>
      <c r="C132" s="146"/>
    </row>
    <row r="133" s="153" customFormat="1" ht="19.5" customHeight="1" spans="1:3">
      <c r="A133" s="145">
        <v>2120201</v>
      </c>
      <c r="B133" s="147" t="s">
        <v>309</v>
      </c>
      <c r="C133" s="146"/>
    </row>
    <row r="134" s="153" customFormat="1" ht="19.5" customHeight="1" spans="1:3">
      <c r="A134" s="145">
        <v>21203</v>
      </c>
      <c r="B134" s="148" t="s">
        <v>198</v>
      </c>
      <c r="C134" s="150"/>
    </row>
    <row r="135" s="153" customFormat="1" ht="19.5" customHeight="1" spans="1:3">
      <c r="A135" s="145">
        <v>2120303</v>
      </c>
      <c r="B135" s="145" t="s">
        <v>199</v>
      </c>
      <c r="C135" s="150"/>
    </row>
    <row r="136" s="153" customFormat="1" ht="19.5" customHeight="1" spans="1:3">
      <c r="A136" s="145">
        <v>2120399</v>
      </c>
      <c r="B136" s="147" t="s">
        <v>200</v>
      </c>
      <c r="C136" s="150"/>
    </row>
    <row r="137" s="153" customFormat="1" ht="19.5" customHeight="1" spans="1:3">
      <c r="A137" s="145">
        <v>21205</v>
      </c>
      <c r="B137" s="149" t="s">
        <v>201</v>
      </c>
      <c r="C137" s="150"/>
    </row>
    <row r="138" s="153" customFormat="1" ht="19.5" customHeight="1" spans="1:3">
      <c r="A138" s="145">
        <v>2120501</v>
      </c>
      <c r="B138" s="145" t="s">
        <v>202</v>
      </c>
      <c r="C138" s="150"/>
    </row>
    <row r="139" s="153" customFormat="1" ht="18" customHeight="1" spans="1:3">
      <c r="A139" s="145">
        <v>21208</v>
      </c>
      <c r="B139" s="149" t="s">
        <v>310</v>
      </c>
      <c r="C139" s="146"/>
    </row>
    <row r="140" s="153" customFormat="1" ht="19.5" customHeight="1" spans="1:3">
      <c r="A140" s="145">
        <v>2120802</v>
      </c>
      <c r="B140" s="145" t="s">
        <v>311</v>
      </c>
      <c r="C140" s="146"/>
    </row>
    <row r="141" s="153" customFormat="1" ht="19.5" customHeight="1" spans="1:3">
      <c r="A141" s="145">
        <v>213</v>
      </c>
      <c r="B141" s="148" t="s">
        <v>205</v>
      </c>
      <c r="C141" s="150"/>
    </row>
    <row r="142" s="153" customFormat="1" ht="19.5" customHeight="1" spans="1:3">
      <c r="A142" s="145">
        <v>21301</v>
      </c>
      <c r="B142" s="148" t="s">
        <v>206</v>
      </c>
      <c r="C142" s="146"/>
    </row>
    <row r="143" s="153" customFormat="1" ht="19.5" customHeight="1" spans="1:3">
      <c r="A143" s="145">
        <v>2130108</v>
      </c>
      <c r="B143" s="147" t="s">
        <v>207</v>
      </c>
      <c r="C143" s="146"/>
    </row>
    <row r="144" s="153" customFormat="1" ht="19.5" customHeight="1" spans="1:3">
      <c r="A144" s="145">
        <v>2130112</v>
      </c>
      <c r="B144" s="147" t="s">
        <v>312</v>
      </c>
      <c r="C144" s="146"/>
    </row>
    <row r="145" s="153" customFormat="1" ht="19.5" customHeight="1" spans="1:3">
      <c r="A145" s="145">
        <v>2130119</v>
      </c>
      <c r="B145" s="147" t="s">
        <v>313</v>
      </c>
      <c r="C145" s="146"/>
    </row>
    <row r="146" s="153" customFormat="1" ht="19.5" customHeight="1" spans="1:3">
      <c r="A146" s="145">
        <v>2130122</v>
      </c>
      <c r="B146" s="147" t="s">
        <v>314</v>
      </c>
      <c r="C146" s="146"/>
    </row>
    <row r="147" s="153" customFormat="1" ht="19.5" customHeight="1" spans="1:3">
      <c r="A147" s="145">
        <v>2130126</v>
      </c>
      <c r="B147" s="147" t="s">
        <v>209</v>
      </c>
      <c r="C147" s="146"/>
    </row>
    <row r="148" s="153" customFormat="1" ht="19.5" customHeight="1" spans="1:3">
      <c r="A148" s="145">
        <v>2130142</v>
      </c>
      <c r="B148" s="145" t="s">
        <v>210</v>
      </c>
      <c r="C148" s="146"/>
    </row>
    <row r="149" s="153" customFormat="1" ht="19.5" customHeight="1" spans="1:3">
      <c r="A149" s="145">
        <v>2130152</v>
      </c>
      <c r="B149" s="147" t="s">
        <v>211</v>
      </c>
      <c r="C149" s="146"/>
    </row>
    <row r="150" s="153" customFormat="1" ht="19.5" customHeight="1" spans="1:3">
      <c r="A150" s="145">
        <v>21302</v>
      </c>
      <c r="B150" s="148" t="s">
        <v>212</v>
      </c>
      <c r="C150" s="150"/>
    </row>
    <row r="151" s="153" customFormat="1" ht="19.5" customHeight="1" spans="1:3">
      <c r="A151" s="145">
        <v>2130205</v>
      </c>
      <c r="B151" s="147" t="s">
        <v>213</v>
      </c>
      <c r="C151" s="150"/>
    </row>
    <row r="152" s="153" customFormat="1" ht="19.5" customHeight="1" spans="1:3">
      <c r="A152" s="145">
        <v>21303</v>
      </c>
      <c r="B152" s="148" t="s">
        <v>216</v>
      </c>
      <c r="C152" s="146"/>
    </row>
    <row r="153" s="153" customFormat="1" ht="19.5" customHeight="1" spans="1:3">
      <c r="A153" s="145">
        <v>2130306</v>
      </c>
      <c r="B153" s="147" t="s">
        <v>315</v>
      </c>
      <c r="C153" s="146"/>
    </row>
    <row r="154" s="153" customFormat="1" ht="19.5" customHeight="1" spans="1:3">
      <c r="A154" s="145">
        <v>2130314</v>
      </c>
      <c r="B154" s="147" t="s">
        <v>217</v>
      </c>
      <c r="C154" s="146"/>
    </row>
    <row r="155" s="153" customFormat="1" ht="19.5" customHeight="1" spans="1:3">
      <c r="A155" s="145">
        <v>2130316</v>
      </c>
      <c r="B155" s="147" t="s">
        <v>218</v>
      </c>
      <c r="C155" s="146"/>
    </row>
    <row r="156" s="153" customFormat="1" ht="19.5" customHeight="1" spans="1:3">
      <c r="A156" s="145">
        <v>2130335</v>
      </c>
      <c r="B156" s="147" t="s">
        <v>316</v>
      </c>
      <c r="C156" s="146"/>
    </row>
    <row r="157" s="153" customFormat="1" ht="19.5" customHeight="1" spans="1:3">
      <c r="A157" s="145">
        <v>21305</v>
      </c>
      <c r="B157" s="148" t="s">
        <v>219</v>
      </c>
      <c r="C157" s="146"/>
    </row>
    <row r="158" s="153" customFormat="1" ht="19.5" customHeight="1" spans="1:3">
      <c r="A158" s="145">
        <v>2130502</v>
      </c>
      <c r="B158" s="145" t="s">
        <v>220</v>
      </c>
      <c r="C158" s="146"/>
    </row>
    <row r="159" s="153" customFormat="1" ht="19.5" customHeight="1" spans="1:3">
      <c r="A159" s="151">
        <v>2130504</v>
      </c>
      <c r="B159" s="145" t="s">
        <v>317</v>
      </c>
      <c r="C159" s="146"/>
    </row>
    <row r="160" s="153" customFormat="1" ht="19.5" customHeight="1" spans="1:3">
      <c r="A160" s="145">
        <v>2130599</v>
      </c>
      <c r="B160" s="147" t="s">
        <v>221</v>
      </c>
      <c r="C160" s="146"/>
    </row>
    <row r="161" s="153" customFormat="1" ht="19.5" customHeight="1" spans="1:3">
      <c r="A161" s="145">
        <v>21307</v>
      </c>
      <c r="B161" s="148" t="s">
        <v>222</v>
      </c>
      <c r="C161" s="150"/>
    </row>
    <row r="162" s="153" customFormat="1" ht="19.5" customHeight="1" spans="1:3">
      <c r="A162" s="145">
        <v>2130701</v>
      </c>
      <c r="B162" s="147" t="s">
        <v>223</v>
      </c>
      <c r="C162" s="146"/>
    </row>
    <row r="163" s="153" customFormat="1" ht="19.5" customHeight="1" spans="1:3">
      <c r="A163" s="145">
        <v>2130705</v>
      </c>
      <c r="B163" s="147" t="s">
        <v>224</v>
      </c>
      <c r="C163" s="150"/>
    </row>
    <row r="164" s="153" customFormat="1" ht="19.5" customHeight="1" spans="1:3">
      <c r="A164" s="145">
        <v>21308</v>
      </c>
      <c r="B164" s="148" t="s">
        <v>318</v>
      </c>
      <c r="C164" s="146"/>
    </row>
    <row r="165" s="153" customFormat="1" ht="19.5" customHeight="1" spans="1:3">
      <c r="A165" s="145">
        <v>2120803</v>
      </c>
      <c r="B165" s="147" t="s">
        <v>319</v>
      </c>
      <c r="C165" s="146"/>
    </row>
    <row r="166" s="153" customFormat="1" ht="19.5" customHeight="1" spans="1:3">
      <c r="A166" s="145">
        <v>214</v>
      </c>
      <c r="B166" s="148" t="s">
        <v>225</v>
      </c>
      <c r="C166" s="146"/>
    </row>
    <row r="167" s="153" customFormat="1" ht="19.5" customHeight="1" spans="1:3">
      <c r="A167" s="145">
        <v>21401</v>
      </c>
      <c r="B167" s="148" t="s">
        <v>226</v>
      </c>
      <c r="C167" s="146"/>
    </row>
    <row r="168" s="153" customFormat="1" ht="19.5" customHeight="1" spans="1:3">
      <c r="A168" s="145">
        <v>2140104</v>
      </c>
      <c r="B168" s="147" t="s">
        <v>320</v>
      </c>
      <c r="C168" s="146"/>
    </row>
    <row r="169" s="153" customFormat="1" ht="19.5" customHeight="1" spans="1:3">
      <c r="A169" s="145">
        <v>2140106</v>
      </c>
      <c r="B169" s="147" t="s">
        <v>227</v>
      </c>
      <c r="C169" s="146"/>
    </row>
    <row r="170" s="153" customFormat="1" ht="19.5" customHeight="1" spans="1:3">
      <c r="A170" s="145">
        <v>215</v>
      </c>
      <c r="B170" s="148" t="s">
        <v>321</v>
      </c>
      <c r="C170" s="150"/>
    </row>
    <row r="171" s="153" customFormat="1" ht="19.5" customHeight="1" spans="1:3">
      <c r="A171" s="145">
        <v>21506</v>
      </c>
      <c r="B171" s="148" t="s">
        <v>322</v>
      </c>
      <c r="C171" s="146"/>
    </row>
    <row r="172" s="153" customFormat="1" ht="19.5" customHeight="1" spans="1:3">
      <c r="A172" s="145">
        <v>2150699</v>
      </c>
      <c r="B172" s="147" t="s">
        <v>323</v>
      </c>
      <c r="C172" s="146"/>
    </row>
    <row r="173" s="153" customFormat="1" ht="19.5" customHeight="1" spans="1:3">
      <c r="A173" s="145">
        <v>21508</v>
      </c>
      <c r="B173" s="148" t="s">
        <v>324</v>
      </c>
      <c r="C173" s="150"/>
    </row>
    <row r="174" s="153" customFormat="1" ht="19.5" customHeight="1" spans="1:3">
      <c r="A174" s="145">
        <v>2150805</v>
      </c>
      <c r="B174" s="147" t="s">
        <v>325</v>
      </c>
      <c r="C174" s="150"/>
    </row>
    <row r="175" s="153" customFormat="1" ht="19.5" customHeight="1" spans="1:3">
      <c r="A175" s="145">
        <v>2150899</v>
      </c>
      <c r="B175" s="147" t="s">
        <v>326</v>
      </c>
      <c r="C175" s="150"/>
    </row>
    <row r="176" s="153" customFormat="1" ht="19.5" customHeight="1" spans="1:3">
      <c r="A176" s="145">
        <v>220</v>
      </c>
      <c r="B176" s="149" t="s">
        <v>228</v>
      </c>
      <c r="C176" s="146"/>
    </row>
    <row r="177" s="153" customFormat="1" ht="19.5" customHeight="1" spans="1:3">
      <c r="A177" s="145">
        <v>22001</v>
      </c>
      <c r="B177" s="149" t="s">
        <v>229</v>
      </c>
      <c r="C177" s="146"/>
    </row>
    <row r="178" s="153" customFormat="1" ht="19.5" customHeight="1" spans="1:3">
      <c r="A178" s="145">
        <v>2200199</v>
      </c>
      <c r="B178" s="145" t="s">
        <v>230</v>
      </c>
      <c r="C178" s="146"/>
    </row>
    <row r="179" s="153" customFormat="1" ht="19.5" customHeight="1" spans="1:3">
      <c r="A179" s="145">
        <v>221</v>
      </c>
      <c r="B179" s="148" t="s">
        <v>231</v>
      </c>
      <c r="C179" s="150">
        <f>C180+C185</f>
        <v>483</v>
      </c>
    </row>
    <row r="180" s="153" customFormat="1" ht="19.5" customHeight="1" spans="1:3">
      <c r="A180" s="145">
        <v>22101</v>
      </c>
      <c r="B180" s="148" t="s">
        <v>327</v>
      </c>
      <c r="C180" s="150"/>
    </row>
    <row r="181" s="153" customFormat="1" ht="19.5" customHeight="1" spans="1:3">
      <c r="A181" s="145">
        <v>2210103</v>
      </c>
      <c r="B181" s="147" t="s">
        <v>328</v>
      </c>
      <c r="C181" s="150"/>
    </row>
    <row r="182" s="153" customFormat="1" ht="19.5" customHeight="1" spans="1:3">
      <c r="A182" s="145">
        <v>2210106</v>
      </c>
      <c r="B182" s="147" t="s">
        <v>329</v>
      </c>
      <c r="C182" s="150"/>
    </row>
    <row r="183" s="153" customFormat="1" ht="19.5" customHeight="1" spans="1:3">
      <c r="A183" s="145">
        <v>2210107</v>
      </c>
      <c r="B183" s="147" t="s">
        <v>330</v>
      </c>
      <c r="C183" s="146"/>
    </row>
    <row r="184" s="153" customFormat="1" ht="19.5" customHeight="1" spans="1:3">
      <c r="A184" s="145">
        <v>2210199</v>
      </c>
      <c r="B184" s="147" t="s">
        <v>331</v>
      </c>
      <c r="C184" s="150"/>
    </row>
    <row r="185" s="153" customFormat="1" ht="19.5" customHeight="1" spans="1:3">
      <c r="A185" s="145">
        <v>22102</v>
      </c>
      <c r="B185" s="148" t="s">
        <v>232</v>
      </c>
      <c r="C185" s="150">
        <f>C186</f>
        <v>483</v>
      </c>
    </row>
    <row r="186" s="153" customFormat="1" ht="19.5" customHeight="1" spans="1:3">
      <c r="A186" s="145">
        <v>2210201</v>
      </c>
      <c r="B186" s="147" t="s">
        <v>233</v>
      </c>
      <c r="C186" s="150">
        <v>483</v>
      </c>
    </row>
    <row r="187" s="153" customFormat="1" ht="19.5" customHeight="1" spans="1:3">
      <c r="A187" s="145">
        <v>227</v>
      </c>
      <c r="B187" s="148" t="s">
        <v>234</v>
      </c>
      <c r="C187" s="150"/>
    </row>
    <row r="188" s="153" customFormat="1" ht="19.5" customHeight="1" spans="1:3">
      <c r="A188" s="145">
        <v>229</v>
      </c>
      <c r="B188" s="148" t="s">
        <v>237</v>
      </c>
      <c r="C188" s="150"/>
    </row>
    <row r="189" s="153" customFormat="1" ht="19.5" customHeight="1" spans="1:3">
      <c r="A189" s="145">
        <v>22999</v>
      </c>
      <c r="B189" s="149" t="s">
        <v>238</v>
      </c>
      <c r="C189" s="146"/>
    </row>
    <row r="190" s="153" customFormat="1" ht="19.5" customHeight="1" spans="1:3">
      <c r="A190" s="145">
        <v>2299901</v>
      </c>
      <c r="B190" s="145" t="s">
        <v>239</v>
      </c>
      <c r="C190" s="146"/>
    </row>
    <row r="191" s="153" customFormat="1" ht="19.5" customHeight="1" spans="1:3">
      <c r="A191" s="145">
        <v>22902</v>
      </c>
      <c r="B191" s="149" t="s">
        <v>240</v>
      </c>
      <c r="C191" s="150"/>
    </row>
    <row r="192" s="153" customFormat="1" ht="19.5" customHeight="1" spans="1:3">
      <c r="A192" s="145">
        <v>231</v>
      </c>
      <c r="B192" s="148" t="s">
        <v>332</v>
      </c>
      <c r="C192" s="150"/>
    </row>
    <row r="193" s="153" customFormat="1" ht="19.5" customHeight="1" spans="1:3">
      <c r="A193" s="145">
        <v>23103</v>
      </c>
      <c r="B193" s="148" t="s">
        <v>333</v>
      </c>
      <c r="C193" s="150"/>
    </row>
    <row r="194" s="153" customFormat="1" ht="19.5" customHeight="1" spans="1:3">
      <c r="A194" s="145">
        <v>2310301</v>
      </c>
      <c r="B194" s="147" t="s">
        <v>334</v>
      </c>
      <c r="C194" s="150"/>
    </row>
    <row r="195" s="153" customFormat="1" ht="19.5" customHeight="1" spans="1:3">
      <c r="A195" s="145">
        <v>232</v>
      </c>
      <c r="B195" s="148" t="s">
        <v>235</v>
      </c>
      <c r="C195" s="150"/>
    </row>
    <row r="196" s="153" customFormat="1" ht="19.5" customHeight="1" spans="1:3">
      <c r="A196" s="145">
        <v>23203</v>
      </c>
      <c r="B196" s="148" t="s">
        <v>335</v>
      </c>
      <c r="C196" s="150"/>
    </row>
    <row r="197" s="153" customFormat="1" ht="19.5" customHeight="1" spans="1:3">
      <c r="A197" s="145">
        <v>2320301</v>
      </c>
      <c r="B197" s="147" t="s">
        <v>336</v>
      </c>
      <c r="C197" s="150"/>
    </row>
    <row r="220" s="153" customFormat="1" spans="12:12">
      <c r="L220" s="153" t="s">
        <v>337</v>
      </c>
    </row>
  </sheetData>
  <mergeCells count="4">
    <mergeCell ref="A1:C1"/>
    <mergeCell ref="A3:A4"/>
    <mergeCell ref="B3:B4"/>
    <mergeCell ref="C3:C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5"/>
  <sheetViews>
    <sheetView workbookViewId="0">
      <pane ySplit="4" topLeftCell="A5" activePane="bottomLeft" state="frozen"/>
      <selection/>
      <selection pane="bottomLeft" activeCell="H7" sqref="H7"/>
    </sheetView>
  </sheetViews>
  <sheetFormatPr defaultColWidth="9" defaultRowHeight="13.5" outlineLevelCol="3"/>
  <cols>
    <col min="1" max="1" width="9.375" style="48" customWidth="1"/>
    <col min="2" max="2" width="54.75" style="48" customWidth="1"/>
    <col min="3" max="3" width="12.625" style="48" customWidth="1"/>
    <col min="4" max="16372" width="9" style="48"/>
  </cols>
  <sheetData>
    <row r="1" s="48" customFormat="1" ht="27.75" customHeight="1" spans="1:3">
      <c r="A1" s="132" t="s">
        <v>341</v>
      </c>
      <c r="B1" s="132"/>
      <c r="C1" s="133"/>
    </row>
    <row r="2" s="48" customFormat="1" ht="29.25" customHeight="1" spans="3:3">
      <c r="C2" s="134" t="s">
        <v>1</v>
      </c>
    </row>
    <row r="3" s="48" customFormat="1" ht="21.75" customHeight="1" spans="1:3">
      <c r="A3" s="135" t="s">
        <v>103</v>
      </c>
      <c r="B3" s="136" t="s">
        <v>104</v>
      </c>
      <c r="C3" s="137" t="s">
        <v>254</v>
      </c>
    </row>
    <row r="4" s="48" customFormat="1" ht="19.5" customHeight="1" spans="1:3">
      <c r="A4" s="135"/>
      <c r="B4" s="136"/>
      <c r="C4" s="138"/>
    </row>
    <row r="5" s="48" customFormat="1" ht="19.5" customHeight="1" spans="1:3">
      <c r="A5" s="139"/>
      <c r="B5" s="140" t="s">
        <v>113</v>
      </c>
      <c r="C5" s="141">
        <v>12523</v>
      </c>
    </row>
    <row r="6" s="48" customFormat="1" ht="19.5" customHeight="1" spans="1:3">
      <c r="A6" s="139">
        <v>201</v>
      </c>
      <c r="B6" s="140" t="s">
        <v>114</v>
      </c>
      <c r="C6" s="142">
        <f>C7+C10+C12+C16+C18</f>
        <v>0</v>
      </c>
    </row>
    <row r="7" s="48" customFormat="1" ht="19.5" customHeight="1" spans="1:3">
      <c r="A7" s="139">
        <v>20101</v>
      </c>
      <c r="B7" s="143" t="s">
        <v>115</v>
      </c>
      <c r="C7" s="142"/>
    </row>
    <row r="8" s="48" customFormat="1" ht="19.5" customHeight="1" spans="1:3">
      <c r="A8" s="139">
        <v>2010104</v>
      </c>
      <c r="B8" s="139" t="s">
        <v>116</v>
      </c>
      <c r="C8" s="142"/>
    </row>
    <row r="9" s="48" customFormat="1" ht="19.5" customHeight="1" spans="1:3">
      <c r="A9" s="139">
        <v>2010199</v>
      </c>
      <c r="B9" s="139" t="s">
        <v>117</v>
      </c>
      <c r="C9" s="142"/>
    </row>
    <row r="10" s="48" customFormat="1" ht="19.5" customHeight="1" spans="1:3">
      <c r="A10" s="139">
        <v>20103</v>
      </c>
      <c r="B10" s="143" t="s">
        <v>118</v>
      </c>
      <c r="C10" s="142"/>
    </row>
    <row r="11" s="48" customFormat="1" ht="19.5" customHeight="1" spans="1:3">
      <c r="A11" s="139">
        <v>2010308</v>
      </c>
      <c r="B11" s="139" t="s">
        <v>119</v>
      </c>
      <c r="C11" s="142"/>
    </row>
    <row r="12" s="48" customFormat="1" ht="19.5" customHeight="1" spans="1:3">
      <c r="A12" s="139">
        <v>20104</v>
      </c>
      <c r="B12" s="140" t="s">
        <v>257</v>
      </c>
      <c r="C12" s="142"/>
    </row>
    <row r="13" s="48" customFormat="1" ht="19.5" customHeight="1" spans="1:3">
      <c r="A13" s="139">
        <v>2010407</v>
      </c>
      <c r="B13" s="144" t="s">
        <v>258</v>
      </c>
      <c r="C13" s="142"/>
    </row>
    <row r="14" s="48" customFormat="1" ht="19.5" customHeight="1" spans="1:3">
      <c r="A14" s="139">
        <v>2010408</v>
      </c>
      <c r="B14" s="144" t="s">
        <v>259</v>
      </c>
      <c r="C14" s="142"/>
    </row>
    <row r="15" s="48" customFormat="1" ht="19.5" customHeight="1" spans="1:3">
      <c r="A15" s="139">
        <v>2010499</v>
      </c>
      <c r="B15" s="144" t="s">
        <v>260</v>
      </c>
      <c r="C15" s="142"/>
    </row>
    <row r="16" s="48" customFormat="1" ht="19.5" customHeight="1" spans="1:3">
      <c r="A16" s="139">
        <v>20111</v>
      </c>
      <c r="B16" s="143" t="s">
        <v>261</v>
      </c>
      <c r="C16" s="142">
        <f>C17</f>
        <v>0</v>
      </c>
    </row>
    <row r="17" s="48" customFormat="1" ht="19.5" customHeight="1" spans="1:3">
      <c r="A17" s="139">
        <v>2011199</v>
      </c>
      <c r="B17" s="139" t="s">
        <v>262</v>
      </c>
      <c r="C17" s="142"/>
    </row>
    <row r="18" s="48" customFormat="1" ht="19.5" customHeight="1" spans="1:3">
      <c r="A18" s="139">
        <v>20113</v>
      </c>
      <c r="B18" s="143" t="s">
        <v>122</v>
      </c>
      <c r="C18" s="141"/>
    </row>
    <row r="19" s="48" customFormat="1" ht="19.5" customHeight="1" spans="1:3">
      <c r="A19" s="139">
        <v>2011308</v>
      </c>
      <c r="B19" s="139" t="s">
        <v>123</v>
      </c>
      <c r="C19" s="141"/>
    </row>
    <row r="20" s="48" customFormat="1" ht="19.5" customHeight="1" spans="1:3">
      <c r="A20" s="139">
        <v>204</v>
      </c>
      <c r="B20" s="143" t="s">
        <v>124</v>
      </c>
      <c r="C20" s="142"/>
    </row>
    <row r="21" s="48" customFormat="1" ht="19.5" customHeight="1" spans="1:3">
      <c r="A21" s="139">
        <v>20402</v>
      </c>
      <c r="B21" s="143" t="s">
        <v>125</v>
      </c>
      <c r="C21" s="142"/>
    </row>
    <row r="22" s="48" customFormat="1" ht="19.5" customHeight="1" spans="1:3">
      <c r="A22" s="139">
        <v>2040204</v>
      </c>
      <c r="B22" s="139" t="s">
        <v>126</v>
      </c>
      <c r="C22" s="142"/>
    </row>
    <row r="23" s="48" customFormat="1" ht="19.5" customHeight="1" spans="1:3">
      <c r="A23" s="139">
        <v>205</v>
      </c>
      <c r="B23" s="140" t="s">
        <v>127</v>
      </c>
      <c r="C23" s="141"/>
    </row>
    <row r="24" s="48" customFormat="1" ht="19.5" customHeight="1" spans="1:3">
      <c r="A24" s="139">
        <v>20501</v>
      </c>
      <c r="B24" s="143" t="s">
        <v>128</v>
      </c>
      <c r="C24" s="142"/>
    </row>
    <row r="25" s="48" customFormat="1" ht="19.5" customHeight="1" spans="1:3">
      <c r="A25" s="139">
        <v>2050199</v>
      </c>
      <c r="B25" s="139" t="s">
        <v>129</v>
      </c>
      <c r="C25" s="142"/>
    </row>
    <row r="26" s="48" customFormat="1" ht="19.5" customHeight="1" spans="1:3">
      <c r="A26" s="139">
        <v>20502</v>
      </c>
      <c r="B26" s="140" t="s">
        <v>130</v>
      </c>
      <c r="C26" s="141"/>
    </row>
    <row r="27" s="48" customFormat="1" ht="19.5" customHeight="1" spans="1:3">
      <c r="A27" s="139">
        <v>2050201</v>
      </c>
      <c r="B27" s="144" t="s">
        <v>263</v>
      </c>
      <c r="C27" s="142"/>
    </row>
    <row r="28" s="48" customFormat="1" ht="19.5" customHeight="1" spans="1:3">
      <c r="A28" s="139">
        <v>2050202</v>
      </c>
      <c r="B28" s="144" t="s">
        <v>131</v>
      </c>
      <c r="C28" s="141"/>
    </row>
    <row r="29" s="48" customFormat="1" ht="19.5" customHeight="1" spans="1:3">
      <c r="A29" s="139">
        <v>2050203</v>
      </c>
      <c r="B29" s="144" t="s">
        <v>132</v>
      </c>
      <c r="C29" s="142"/>
    </row>
    <row r="30" s="48" customFormat="1" ht="19.5" customHeight="1" spans="1:3">
      <c r="A30" s="139">
        <v>2050299</v>
      </c>
      <c r="B30" s="144" t="s">
        <v>133</v>
      </c>
      <c r="C30" s="142"/>
    </row>
    <row r="31" s="48" customFormat="1" ht="19.5" customHeight="1" spans="1:3">
      <c r="A31" s="139">
        <v>20508</v>
      </c>
      <c r="B31" s="143" t="s">
        <v>134</v>
      </c>
      <c r="C31" s="142"/>
    </row>
    <row r="32" s="48" customFormat="1" ht="19.5" customHeight="1" spans="1:3">
      <c r="A32" s="139">
        <v>2050803</v>
      </c>
      <c r="B32" s="139" t="s">
        <v>135</v>
      </c>
      <c r="C32" s="142"/>
    </row>
    <row r="33" s="48" customFormat="1" ht="19.5" customHeight="1" spans="1:3">
      <c r="A33" s="139">
        <v>20509</v>
      </c>
      <c r="B33" s="140" t="s">
        <v>264</v>
      </c>
      <c r="C33" s="142"/>
    </row>
    <row r="34" s="48" customFormat="1" ht="19.5" customHeight="1" spans="1:3">
      <c r="A34" s="139">
        <v>2050901</v>
      </c>
      <c r="B34" s="144" t="s">
        <v>265</v>
      </c>
      <c r="C34" s="142"/>
    </row>
    <row r="35" s="48" customFormat="1" ht="19.5" customHeight="1" spans="1:3">
      <c r="A35" s="139">
        <v>20599</v>
      </c>
      <c r="B35" s="143" t="s">
        <v>136</v>
      </c>
      <c r="C35" s="142"/>
    </row>
    <row r="36" s="48" customFormat="1" ht="19.5" customHeight="1" spans="1:3">
      <c r="A36" s="139">
        <v>2059999</v>
      </c>
      <c r="B36" s="139" t="s">
        <v>137</v>
      </c>
      <c r="C36" s="142"/>
    </row>
    <row r="37" s="48" customFormat="1" ht="19.5" customHeight="1" spans="1:3">
      <c r="A37" s="139">
        <v>206</v>
      </c>
      <c r="B37" s="140" t="s">
        <v>138</v>
      </c>
      <c r="C37" s="142"/>
    </row>
    <row r="38" s="48" customFormat="1" ht="19.5" customHeight="1" spans="1:3">
      <c r="A38" s="139">
        <v>20604</v>
      </c>
      <c r="B38" s="140" t="s">
        <v>266</v>
      </c>
      <c r="C38" s="142"/>
    </row>
    <row r="39" s="48" customFormat="1" ht="19.5" customHeight="1" spans="1:3">
      <c r="A39" s="139">
        <v>2060499</v>
      </c>
      <c r="B39" s="139" t="s">
        <v>267</v>
      </c>
      <c r="C39" s="142"/>
    </row>
    <row r="40" s="48" customFormat="1" ht="19.5" customHeight="1" spans="1:3">
      <c r="A40" s="139">
        <v>207</v>
      </c>
      <c r="B40" s="140" t="s">
        <v>141</v>
      </c>
      <c r="C40" s="142"/>
    </row>
    <row r="41" s="48" customFormat="1" ht="19.5" customHeight="1" spans="1:3">
      <c r="A41" s="139">
        <v>20701</v>
      </c>
      <c r="B41" s="140" t="s">
        <v>142</v>
      </c>
      <c r="C41" s="142"/>
    </row>
    <row r="42" s="48" customFormat="1" ht="19.5" customHeight="1" spans="1:3">
      <c r="A42" s="139">
        <v>2070109</v>
      </c>
      <c r="B42" s="144" t="s">
        <v>268</v>
      </c>
      <c r="C42" s="142"/>
    </row>
    <row r="43" s="48" customFormat="1" ht="19.5" customHeight="1" spans="1:3">
      <c r="A43" s="139">
        <v>2070199</v>
      </c>
      <c r="B43" s="144" t="s">
        <v>143</v>
      </c>
      <c r="C43" s="142"/>
    </row>
    <row r="44" s="48" customFormat="1" ht="19.5" customHeight="1" spans="1:3">
      <c r="A44" s="139">
        <v>20799</v>
      </c>
      <c r="B44" s="140" t="s">
        <v>269</v>
      </c>
      <c r="C44" s="142"/>
    </row>
    <row r="45" s="48" customFormat="1" ht="19.5" customHeight="1" spans="1:3">
      <c r="A45" s="139">
        <v>2079999</v>
      </c>
      <c r="B45" s="144" t="s">
        <v>270</v>
      </c>
      <c r="C45" s="142"/>
    </row>
    <row r="46" s="48" customFormat="1" ht="19.5" customHeight="1" spans="1:3">
      <c r="A46" s="139">
        <v>208</v>
      </c>
      <c r="B46" s="140" t="s">
        <v>144</v>
      </c>
      <c r="C46" s="141">
        <f>C47+C51+C55+C58+C65+C67+C73+C75+C79+C82+C84+C86+C88+C90+C94</f>
        <v>219</v>
      </c>
    </row>
    <row r="47" s="48" customFormat="1" ht="19.5" customHeight="1" spans="1:3">
      <c r="A47" s="139">
        <v>20801</v>
      </c>
      <c r="B47" s="140" t="s">
        <v>271</v>
      </c>
      <c r="C47" s="142"/>
    </row>
    <row r="48" s="48" customFormat="1" ht="19.5" customHeight="1" spans="1:3">
      <c r="A48" s="139">
        <v>2080102</v>
      </c>
      <c r="B48" s="144" t="s">
        <v>220</v>
      </c>
      <c r="C48" s="142"/>
    </row>
    <row r="49" s="48" customFormat="1" ht="19.5" customHeight="1" spans="1:3">
      <c r="A49" s="139">
        <v>2080109</v>
      </c>
      <c r="B49" s="144" t="s">
        <v>272</v>
      </c>
      <c r="C49" s="142"/>
    </row>
    <row r="50" s="48" customFormat="1" ht="19.5" customHeight="1" spans="1:3">
      <c r="A50" s="139">
        <v>2080199</v>
      </c>
      <c r="B50" s="144" t="s">
        <v>273</v>
      </c>
      <c r="C50" s="142"/>
    </row>
    <row r="51" s="48" customFormat="1" ht="19.5" customHeight="1" spans="1:3">
      <c r="A51" s="139">
        <v>20802</v>
      </c>
      <c r="B51" s="140" t="s">
        <v>145</v>
      </c>
      <c r="C51" s="142"/>
    </row>
    <row r="52" s="48" customFormat="1" ht="19.5" customHeight="1" spans="1:3">
      <c r="A52" s="139">
        <v>2080205</v>
      </c>
      <c r="B52" s="144" t="s">
        <v>274</v>
      </c>
      <c r="C52" s="142"/>
    </row>
    <row r="53" s="48" customFormat="1" ht="19.5" customHeight="1" spans="1:3">
      <c r="A53" s="139">
        <v>2080207</v>
      </c>
      <c r="B53" s="144" t="s">
        <v>275</v>
      </c>
      <c r="C53" s="142"/>
    </row>
    <row r="54" s="48" customFormat="1" ht="19.5" customHeight="1" spans="1:3">
      <c r="A54" s="139">
        <v>2080299</v>
      </c>
      <c r="B54" s="139" t="s">
        <v>146</v>
      </c>
      <c r="C54" s="142"/>
    </row>
    <row r="55" s="48" customFormat="1" ht="19.5" customHeight="1" spans="1:3">
      <c r="A55" s="139">
        <v>20803</v>
      </c>
      <c r="B55" s="140" t="s">
        <v>147</v>
      </c>
      <c r="C55" s="142"/>
    </row>
    <row r="56" s="48" customFormat="1" ht="19.5" customHeight="1" spans="1:3">
      <c r="A56" s="139">
        <v>2080308</v>
      </c>
      <c r="B56" s="144" t="s">
        <v>148</v>
      </c>
      <c r="C56" s="142"/>
    </row>
    <row r="57" s="48" customFormat="1" ht="19.5" customHeight="1" spans="1:3">
      <c r="A57" s="139">
        <v>2080399</v>
      </c>
      <c r="B57" s="144" t="s">
        <v>149</v>
      </c>
      <c r="C57" s="142"/>
    </row>
    <row r="58" s="48" customFormat="1" ht="19.5" customHeight="1" spans="1:3">
      <c r="A58" s="139">
        <v>20805</v>
      </c>
      <c r="B58" s="140" t="s">
        <v>150</v>
      </c>
      <c r="C58" s="141">
        <f>C59+C60+C61+C64</f>
        <v>219</v>
      </c>
    </row>
    <row r="59" s="48" customFormat="1" ht="19.5" customHeight="1" spans="1:3">
      <c r="A59" s="139">
        <v>2080501</v>
      </c>
      <c r="B59" s="144" t="s">
        <v>276</v>
      </c>
      <c r="C59" s="141">
        <v>3</v>
      </c>
    </row>
    <row r="60" s="48" customFormat="1" ht="19.5" customHeight="1" spans="1:3">
      <c r="A60" s="139">
        <v>2080502</v>
      </c>
      <c r="B60" s="144" t="s">
        <v>277</v>
      </c>
      <c r="C60" s="141">
        <v>23</v>
      </c>
    </row>
    <row r="61" s="48" customFormat="1" ht="19.5" customHeight="1" spans="1:3">
      <c r="A61" s="139">
        <v>2080505</v>
      </c>
      <c r="B61" s="144" t="s">
        <v>278</v>
      </c>
      <c r="C61" s="141">
        <v>191</v>
      </c>
    </row>
    <row r="62" s="48" customFormat="1" ht="19.5" customHeight="1" spans="1:3">
      <c r="A62" s="139">
        <v>2080506</v>
      </c>
      <c r="B62" s="144" t="s">
        <v>279</v>
      </c>
      <c r="C62" s="141"/>
    </row>
    <row r="63" s="48" customFormat="1" ht="19.5" customHeight="1" spans="1:3">
      <c r="A63" s="139">
        <v>2080507</v>
      </c>
      <c r="B63" s="144" t="s">
        <v>280</v>
      </c>
      <c r="C63" s="141"/>
    </row>
    <row r="64" s="48" customFormat="1" ht="19.5" customHeight="1" spans="1:3">
      <c r="A64" s="139">
        <v>2080599</v>
      </c>
      <c r="B64" s="144" t="s">
        <v>281</v>
      </c>
      <c r="C64" s="141">
        <v>2</v>
      </c>
    </row>
    <row r="65" s="48" customFormat="1" ht="19.5" customHeight="1" spans="1:3">
      <c r="A65" s="139">
        <v>20807</v>
      </c>
      <c r="B65" s="140" t="s">
        <v>282</v>
      </c>
      <c r="C65" s="142"/>
    </row>
    <row r="66" s="48" customFormat="1" ht="19.5" customHeight="1" spans="1:3">
      <c r="A66" s="139">
        <v>2080705</v>
      </c>
      <c r="B66" s="144" t="s">
        <v>283</v>
      </c>
      <c r="C66" s="142"/>
    </row>
    <row r="67" s="48" customFormat="1" ht="19.5" customHeight="1" spans="1:3">
      <c r="A67" s="139">
        <v>20808</v>
      </c>
      <c r="B67" s="140" t="s">
        <v>152</v>
      </c>
      <c r="C67" s="142"/>
    </row>
    <row r="68" s="48" customFormat="1" ht="19.5" customHeight="1" spans="1:3">
      <c r="A68" s="139">
        <v>2080801</v>
      </c>
      <c r="B68" s="144" t="s">
        <v>284</v>
      </c>
      <c r="C68" s="142"/>
    </row>
    <row r="69" s="48" customFormat="1" ht="19.5" customHeight="1" spans="1:3">
      <c r="A69" s="139">
        <v>2080803</v>
      </c>
      <c r="B69" s="144" t="s">
        <v>285</v>
      </c>
      <c r="C69" s="142"/>
    </row>
    <row r="70" s="48" customFormat="1" ht="19.5" customHeight="1" spans="1:3">
      <c r="A70" s="139">
        <v>2080805</v>
      </c>
      <c r="B70" s="144" t="s">
        <v>153</v>
      </c>
      <c r="C70" s="142"/>
    </row>
    <row r="71" s="48" customFormat="1" ht="19.5" customHeight="1" spans="1:3">
      <c r="A71" s="145">
        <v>2080806</v>
      </c>
      <c r="B71" s="145" t="s">
        <v>154</v>
      </c>
      <c r="C71" s="146"/>
    </row>
    <row r="72" s="48" customFormat="1" ht="19.5" customHeight="1" spans="1:3">
      <c r="A72" s="145">
        <v>2080899</v>
      </c>
      <c r="B72" s="147" t="s">
        <v>155</v>
      </c>
      <c r="C72" s="146"/>
    </row>
    <row r="73" s="48" customFormat="1" ht="19.5" customHeight="1" spans="1:3">
      <c r="A73" s="145">
        <v>20809</v>
      </c>
      <c r="B73" s="148" t="s">
        <v>156</v>
      </c>
      <c r="C73" s="146"/>
    </row>
    <row r="74" s="48" customFormat="1" ht="19.5" customHeight="1" spans="1:3">
      <c r="A74" s="145">
        <v>2080901</v>
      </c>
      <c r="B74" s="147" t="s">
        <v>157</v>
      </c>
      <c r="C74" s="146"/>
    </row>
    <row r="75" s="48" customFormat="1" ht="19.5" customHeight="1" spans="1:3">
      <c r="A75" s="145">
        <v>20810</v>
      </c>
      <c r="B75" s="148" t="s">
        <v>158</v>
      </c>
      <c r="C75" s="146"/>
    </row>
    <row r="76" s="48" customFormat="1" ht="19.5" customHeight="1" spans="1:3">
      <c r="A76" s="145">
        <v>2081001</v>
      </c>
      <c r="B76" s="147" t="s">
        <v>159</v>
      </c>
      <c r="C76" s="146"/>
    </row>
    <row r="77" s="48" customFormat="1" ht="19.5" customHeight="1" spans="1:3">
      <c r="A77" s="145">
        <v>2081002</v>
      </c>
      <c r="B77" s="145" t="s">
        <v>160</v>
      </c>
      <c r="C77" s="146"/>
    </row>
    <row r="78" s="48" customFormat="1" ht="19.5" customHeight="1" spans="1:3">
      <c r="A78" s="145">
        <v>2081004</v>
      </c>
      <c r="B78" s="145" t="s">
        <v>161</v>
      </c>
      <c r="C78" s="146"/>
    </row>
    <row r="79" s="48" customFormat="1" ht="19.5" customHeight="1" spans="1:3">
      <c r="A79" s="145">
        <v>20811</v>
      </c>
      <c r="B79" s="149" t="s">
        <v>162</v>
      </c>
      <c r="C79" s="146"/>
    </row>
    <row r="80" s="48" customFormat="1" ht="19.5" customHeight="1" spans="1:3">
      <c r="A80" s="145">
        <v>2081107</v>
      </c>
      <c r="B80" s="145" t="s">
        <v>286</v>
      </c>
      <c r="C80" s="146"/>
    </row>
    <row r="81" s="48" customFormat="1" ht="19.5" customHeight="1" spans="1:3">
      <c r="A81" s="145">
        <v>2081199</v>
      </c>
      <c r="B81" s="145" t="s">
        <v>163</v>
      </c>
      <c r="C81" s="146"/>
    </row>
    <row r="82" s="48" customFormat="1" ht="19.5" customHeight="1" spans="1:3">
      <c r="A82" s="145">
        <v>20821</v>
      </c>
      <c r="B82" s="149" t="s">
        <v>166</v>
      </c>
      <c r="C82" s="146"/>
    </row>
    <row r="83" s="48" customFormat="1" ht="19.5" customHeight="1" spans="1:3">
      <c r="A83" s="145">
        <v>2082102</v>
      </c>
      <c r="B83" s="145" t="s">
        <v>167</v>
      </c>
      <c r="C83" s="146"/>
    </row>
    <row r="84" s="48" customFormat="1" ht="19.5" customHeight="1" spans="1:3">
      <c r="A84" s="145">
        <v>20819</v>
      </c>
      <c r="B84" s="148" t="s">
        <v>287</v>
      </c>
      <c r="C84" s="146"/>
    </row>
    <row r="85" s="48" customFormat="1" ht="19.5" customHeight="1" spans="1:3">
      <c r="A85" s="145">
        <v>2081902</v>
      </c>
      <c r="B85" s="147" t="s">
        <v>169</v>
      </c>
      <c r="C85" s="146"/>
    </row>
    <row r="86" s="48" customFormat="1" ht="19.5" customHeight="1" spans="1:3">
      <c r="A86" s="145">
        <v>20820</v>
      </c>
      <c r="B86" s="148" t="s">
        <v>170</v>
      </c>
      <c r="C86" s="146"/>
    </row>
    <row r="87" s="48" customFormat="1" ht="19.5" customHeight="1" spans="1:3">
      <c r="A87" s="145">
        <v>2082001</v>
      </c>
      <c r="B87" s="147" t="s">
        <v>171</v>
      </c>
      <c r="C87" s="146"/>
    </row>
    <row r="88" s="48" customFormat="1" ht="19.5" customHeight="1" spans="1:3">
      <c r="A88" s="145">
        <v>20821</v>
      </c>
      <c r="B88" s="148" t="s">
        <v>166</v>
      </c>
      <c r="C88" s="146"/>
    </row>
    <row r="89" s="48" customFormat="1" ht="19.5" customHeight="1" spans="1:3">
      <c r="A89" s="145">
        <v>2082102</v>
      </c>
      <c r="B89" s="147" t="s">
        <v>167</v>
      </c>
      <c r="C89" s="146"/>
    </row>
    <row r="90" s="48" customFormat="1" ht="19.5" customHeight="1" spans="1:3">
      <c r="A90" s="145">
        <v>20825</v>
      </c>
      <c r="B90" s="148" t="s">
        <v>288</v>
      </c>
      <c r="C90" s="146"/>
    </row>
    <row r="91" s="48" customFormat="1" ht="19.5" customHeight="1" spans="1:3">
      <c r="A91" s="145">
        <v>2082502</v>
      </c>
      <c r="B91" s="147" t="s">
        <v>289</v>
      </c>
      <c r="C91" s="146"/>
    </row>
    <row r="92" s="48" customFormat="1" ht="19.5" customHeight="1" spans="1:3">
      <c r="A92" s="145">
        <v>20826</v>
      </c>
      <c r="B92" s="148" t="s">
        <v>290</v>
      </c>
      <c r="C92" s="146"/>
    </row>
    <row r="93" s="48" customFormat="1" ht="19.5" customHeight="1" spans="1:3">
      <c r="A93" s="145">
        <v>2082602</v>
      </c>
      <c r="B93" s="147" t="s">
        <v>291</v>
      </c>
      <c r="C93" s="146"/>
    </row>
    <row r="94" s="48" customFormat="1" ht="19.5" customHeight="1" spans="1:3">
      <c r="A94" s="145">
        <v>20899</v>
      </c>
      <c r="B94" s="148" t="s">
        <v>172</v>
      </c>
      <c r="C94" s="146"/>
    </row>
    <row r="95" s="48" customFormat="1" ht="19.5" customHeight="1" spans="1:3">
      <c r="A95" s="145">
        <v>2089901</v>
      </c>
      <c r="B95" s="147" t="s">
        <v>173</v>
      </c>
      <c r="C95" s="146"/>
    </row>
    <row r="96" s="48" customFormat="1" ht="19.5" customHeight="1" spans="1:3">
      <c r="A96" s="145">
        <v>210</v>
      </c>
      <c r="B96" s="148" t="s">
        <v>174</v>
      </c>
      <c r="C96" s="150">
        <f>C97+C99+C102+C105+C112+C116</f>
        <v>171</v>
      </c>
    </row>
    <row r="97" s="48" customFormat="1" ht="19.5" customHeight="1" spans="1:3">
      <c r="A97" s="145">
        <v>21001</v>
      </c>
      <c r="B97" s="148" t="s">
        <v>292</v>
      </c>
      <c r="C97" s="146"/>
    </row>
    <row r="98" s="48" customFormat="1" ht="19.5" customHeight="1" spans="1:3">
      <c r="A98" s="145">
        <v>2100199</v>
      </c>
      <c r="B98" s="147" t="s">
        <v>293</v>
      </c>
      <c r="C98" s="146"/>
    </row>
    <row r="99" s="48" customFormat="1" ht="19.5" customHeight="1" spans="1:3">
      <c r="A99" s="145">
        <v>21003</v>
      </c>
      <c r="B99" s="148" t="s">
        <v>175</v>
      </c>
      <c r="C99" s="146"/>
    </row>
    <row r="100" s="48" customFormat="1" ht="19.5" customHeight="1" spans="1:3">
      <c r="A100" s="145">
        <v>2100302</v>
      </c>
      <c r="B100" s="147" t="s">
        <v>294</v>
      </c>
      <c r="C100" s="146"/>
    </row>
    <row r="101" s="48" customFormat="1" ht="19.5" customHeight="1" spans="1:3">
      <c r="A101" s="145">
        <v>2100399</v>
      </c>
      <c r="B101" s="147" t="s">
        <v>176</v>
      </c>
      <c r="C101" s="146"/>
    </row>
    <row r="102" s="48" customFormat="1" ht="19.5" customHeight="1" spans="1:3">
      <c r="A102" s="145">
        <v>21004</v>
      </c>
      <c r="B102" s="148" t="s">
        <v>177</v>
      </c>
      <c r="C102" s="146"/>
    </row>
    <row r="103" s="48" customFormat="1" ht="19.5" customHeight="1" spans="1:3">
      <c r="A103" s="145">
        <v>2100408</v>
      </c>
      <c r="B103" s="147" t="s">
        <v>178</v>
      </c>
      <c r="C103" s="146"/>
    </row>
    <row r="104" s="48" customFormat="1" ht="19.5" customHeight="1" spans="1:3">
      <c r="A104" s="145">
        <v>2100409</v>
      </c>
      <c r="B104" s="147" t="s">
        <v>295</v>
      </c>
      <c r="C104" s="146"/>
    </row>
    <row r="105" s="48" customFormat="1" ht="19.5" customHeight="1" spans="1:3">
      <c r="A105" s="145">
        <v>21011</v>
      </c>
      <c r="B105" s="148" t="s">
        <v>180</v>
      </c>
      <c r="C105" s="150">
        <f>C106+C107+C108+C109</f>
        <v>171</v>
      </c>
    </row>
    <row r="106" s="48" customFormat="1" ht="19.5" customHeight="1" spans="1:3">
      <c r="A106" s="145">
        <v>2101101</v>
      </c>
      <c r="B106" s="147" t="s">
        <v>181</v>
      </c>
      <c r="C106" s="150">
        <v>56</v>
      </c>
    </row>
    <row r="107" s="48" customFormat="1" ht="19.5" customHeight="1" spans="1:3">
      <c r="A107" s="145">
        <v>2101102</v>
      </c>
      <c r="B107" s="147" t="s">
        <v>182</v>
      </c>
      <c r="C107" s="150">
        <v>71</v>
      </c>
    </row>
    <row r="108" s="48" customFormat="1" ht="19.5" customHeight="1" spans="1:3">
      <c r="A108" s="145">
        <v>2101103</v>
      </c>
      <c r="B108" s="147" t="s">
        <v>296</v>
      </c>
      <c r="C108" s="150">
        <v>38</v>
      </c>
    </row>
    <row r="109" s="48" customFormat="1" ht="19.5" customHeight="1" spans="1:3">
      <c r="A109" s="145">
        <v>2101199</v>
      </c>
      <c r="B109" s="147" t="s">
        <v>297</v>
      </c>
      <c r="C109" s="150">
        <v>6</v>
      </c>
    </row>
    <row r="110" s="48" customFormat="1" ht="19.5" customHeight="1" spans="1:3">
      <c r="A110" s="145">
        <v>21013</v>
      </c>
      <c r="B110" s="148" t="s">
        <v>298</v>
      </c>
      <c r="C110" s="146"/>
    </row>
    <row r="111" s="48" customFormat="1" ht="19.5" customHeight="1" spans="1:3">
      <c r="A111" s="145">
        <v>2101301</v>
      </c>
      <c r="B111" s="147" t="s">
        <v>186</v>
      </c>
      <c r="C111" s="146"/>
    </row>
    <row r="112" s="48" customFormat="1" ht="19.5" customHeight="1" spans="1:3">
      <c r="A112" s="145">
        <v>21007</v>
      </c>
      <c r="B112" s="148" t="s">
        <v>187</v>
      </c>
      <c r="C112" s="146"/>
    </row>
    <row r="113" s="48" customFormat="1" ht="19.5" customHeight="1" spans="1:3">
      <c r="A113" s="145">
        <v>2100716</v>
      </c>
      <c r="B113" s="147" t="s">
        <v>299</v>
      </c>
      <c r="C113" s="146"/>
    </row>
    <row r="114" s="48" customFormat="1" ht="19.5" customHeight="1" spans="1:3">
      <c r="A114" s="145">
        <v>2100717</v>
      </c>
      <c r="B114" s="147" t="s">
        <v>188</v>
      </c>
      <c r="C114" s="146"/>
    </row>
    <row r="115" s="48" customFormat="1" ht="19.5" customHeight="1" spans="1:3">
      <c r="A115" s="145">
        <v>2100799</v>
      </c>
      <c r="B115" s="145" t="s">
        <v>189</v>
      </c>
      <c r="C115" s="146"/>
    </row>
    <row r="116" s="48" customFormat="1" ht="19.5" customHeight="1" spans="1:3">
      <c r="A116" s="145">
        <v>21012</v>
      </c>
      <c r="B116" s="148" t="s">
        <v>300</v>
      </c>
      <c r="C116" s="146"/>
    </row>
    <row r="117" s="48" customFormat="1" ht="19.5" customHeight="1" spans="1:3">
      <c r="A117" s="145">
        <v>2101202</v>
      </c>
      <c r="B117" s="145" t="s">
        <v>301</v>
      </c>
      <c r="C117" s="146"/>
    </row>
    <row r="118" s="48" customFormat="1" ht="19.5" customHeight="1" spans="1:3">
      <c r="A118" s="145">
        <v>2101204</v>
      </c>
      <c r="B118" s="145" t="s">
        <v>302</v>
      </c>
      <c r="C118" s="146"/>
    </row>
    <row r="119" s="48" customFormat="1" ht="19.5" customHeight="1" spans="1:3">
      <c r="A119" s="145">
        <v>21014</v>
      </c>
      <c r="B119" s="148" t="s">
        <v>303</v>
      </c>
      <c r="C119" s="146"/>
    </row>
    <row r="120" s="48" customFormat="1" ht="19.5" customHeight="1" spans="1:3">
      <c r="A120" s="145">
        <v>2101401</v>
      </c>
      <c r="B120" s="145" t="s">
        <v>304</v>
      </c>
      <c r="C120" s="146"/>
    </row>
    <row r="121" s="48" customFormat="1" ht="19.5" customHeight="1" spans="1:3">
      <c r="A121" s="145">
        <v>211</v>
      </c>
      <c r="B121" s="148" t="s">
        <v>190</v>
      </c>
      <c r="C121" s="150"/>
    </row>
    <row r="122" s="48" customFormat="1" ht="19.5" customHeight="1" spans="1:3">
      <c r="A122" s="145">
        <v>21103</v>
      </c>
      <c r="B122" s="148" t="s">
        <v>191</v>
      </c>
      <c r="C122" s="150"/>
    </row>
    <row r="123" s="48" customFormat="1" ht="19.5" customHeight="1" spans="1:3">
      <c r="A123" s="145">
        <v>2110301</v>
      </c>
      <c r="B123" s="147" t="s">
        <v>305</v>
      </c>
      <c r="C123" s="150"/>
    </row>
    <row r="124" s="48" customFormat="1" ht="19.5" customHeight="1" spans="1:3">
      <c r="A124" s="145">
        <v>2110302</v>
      </c>
      <c r="B124" s="145" t="s">
        <v>192</v>
      </c>
      <c r="C124" s="146"/>
    </row>
    <row r="125" s="48" customFormat="1" ht="19.5" customHeight="1" spans="1:3">
      <c r="A125" s="145">
        <v>21104</v>
      </c>
      <c r="B125" s="148" t="s">
        <v>193</v>
      </c>
      <c r="C125" s="146"/>
    </row>
    <row r="126" s="48" customFormat="1" ht="19.5" customHeight="1" spans="1:3">
      <c r="A126" s="145">
        <v>2110401</v>
      </c>
      <c r="B126" s="145" t="s">
        <v>194</v>
      </c>
      <c r="C126" s="146"/>
    </row>
    <row r="127" s="48" customFormat="1" ht="19.5" customHeight="1" spans="1:3">
      <c r="A127" s="145">
        <v>212</v>
      </c>
      <c r="B127" s="148" t="s">
        <v>195</v>
      </c>
      <c r="C127" s="150">
        <f>C128+C134+C137</f>
        <v>2709</v>
      </c>
    </row>
    <row r="128" s="48" customFormat="1" ht="19.5" customHeight="1" spans="1:3">
      <c r="A128" s="145">
        <v>21201</v>
      </c>
      <c r="B128" s="148" t="s">
        <v>196</v>
      </c>
      <c r="C128" s="150">
        <f>C130+C131</f>
        <v>2709</v>
      </c>
    </row>
    <row r="129" s="48" customFormat="1" ht="19.5" customHeight="1" spans="1:3">
      <c r="A129" s="145">
        <v>2120101</v>
      </c>
      <c r="B129" s="147" t="s">
        <v>306</v>
      </c>
      <c r="C129" s="146"/>
    </row>
    <row r="130" s="48" customFormat="1" ht="19.5" customHeight="1" spans="1:3">
      <c r="A130" s="145">
        <v>2120104</v>
      </c>
      <c r="B130" s="147" t="s">
        <v>307</v>
      </c>
      <c r="C130" s="146"/>
    </row>
    <row r="131" s="48" customFormat="1" ht="19.5" customHeight="1" spans="1:3">
      <c r="A131" s="145">
        <v>2120199</v>
      </c>
      <c r="B131" s="147" t="s">
        <v>197</v>
      </c>
      <c r="C131" s="150">
        <v>2709</v>
      </c>
    </row>
    <row r="132" s="48" customFormat="1" ht="19.5" customHeight="1" spans="1:3">
      <c r="A132" s="145">
        <v>21202</v>
      </c>
      <c r="B132" s="148" t="s">
        <v>308</v>
      </c>
      <c r="C132" s="146"/>
    </row>
    <row r="133" s="48" customFormat="1" ht="18" customHeight="1" spans="1:3">
      <c r="A133" s="145">
        <v>2120201</v>
      </c>
      <c r="B133" s="147" t="s">
        <v>309</v>
      </c>
      <c r="C133" s="146"/>
    </row>
    <row r="134" s="48" customFormat="1" ht="19.5" customHeight="1" spans="1:3">
      <c r="A134" s="145">
        <v>21203</v>
      </c>
      <c r="B134" s="148" t="s">
        <v>198</v>
      </c>
      <c r="C134" s="150"/>
    </row>
    <row r="135" s="48" customFormat="1" ht="19.5" customHeight="1" spans="1:3">
      <c r="A135" s="145">
        <v>2120303</v>
      </c>
      <c r="B135" s="145" t="s">
        <v>199</v>
      </c>
      <c r="C135" s="150"/>
    </row>
    <row r="136" s="48" customFormat="1" ht="19.5" customHeight="1" spans="1:3">
      <c r="A136" s="145">
        <v>2120399</v>
      </c>
      <c r="B136" s="147" t="s">
        <v>200</v>
      </c>
      <c r="C136" s="150"/>
    </row>
    <row r="137" s="48" customFormat="1" ht="19.5" customHeight="1" spans="1:3">
      <c r="A137" s="145">
        <v>21205</v>
      </c>
      <c r="B137" s="149" t="s">
        <v>201</v>
      </c>
      <c r="C137" s="150"/>
    </row>
    <row r="138" s="48" customFormat="1" ht="19.5" customHeight="1" spans="1:3">
      <c r="A138" s="145">
        <v>2120501</v>
      </c>
      <c r="B138" s="145" t="s">
        <v>202</v>
      </c>
      <c r="C138" s="150"/>
    </row>
    <row r="139" s="48" customFormat="1" ht="19.5" customHeight="1" spans="1:3">
      <c r="A139" s="145">
        <v>21208</v>
      </c>
      <c r="B139" s="149" t="s">
        <v>310</v>
      </c>
      <c r="C139" s="146"/>
    </row>
    <row r="140" s="48" customFormat="1" ht="19.5" customHeight="1" spans="1:3">
      <c r="A140" s="145">
        <v>2120802</v>
      </c>
      <c r="B140" s="145" t="s">
        <v>311</v>
      </c>
      <c r="C140" s="146"/>
    </row>
    <row r="141" s="48" customFormat="1" ht="19.5" customHeight="1" spans="1:3">
      <c r="A141" s="145">
        <v>213</v>
      </c>
      <c r="B141" s="148" t="s">
        <v>205</v>
      </c>
      <c r="C141" s="150"/>
    </row>
    <row r="142" s="48" customFormat="1" ht="19.5" customHeight="1" spans="1:3">
      <c r="A142" s="145">
        <v>21301</v>
      </c>
      <c r="B142" s="148" t="s">
        <v>206</v>
      </c>
      <c r="C142" s="146"/>
    </row>
    <row r="143" s="48" customFormat="1" ht="19.5" customHeight="1" spans="1:3">
      <c r="A143" s="145">
        <v>2130108</v>
      </c>
      <c r="B143" s="147" t="s">
        <v>207</v>
      </c>
      <c r="C143" s="146"/>
    </row>
    <row r="144" s="48" customFormat="1" ht="19.5" customHeight="1" spans="1:3">
      <c r="A144" s="145">
        <v>2130112</v>
      </c>
      <c r="B144" s="147" t="s">
        <v>312</v>
      </c>
      <c r="C144" s="146"/>
    </row>
    <row r="145" s="48" customFormat="1" ht="19.5" customHeight="1" spans="1:3">
      <c r="A145" s="145">
        <v>2130119</v>
      </c>
      <c r="B145" s="147" t="s">
        <v>313</v>
      </c>
      <c r="C145" s="146"/>
    </row>
    <row r="146" s="48" customFormat="1" ht="19.5" customHeight="1" spans="1:3">
      <c r="A146" s="145">
        <v>2130122</v>
      </c>
      <c r="B146" s="147" t="s">
        <v>314</v>
      </c>
      <c r="C146" s="146"/>
    </row>
    <row r="147" s="48" customFormat="1" ht="19.5" customHeight="1" spans="1:3">
      <c r="A147" s="145">
        <v>2130126</v>
      </c>
      <c r="B147" s="147" t="s">
        <v>209</v>
      </c>
      <c r="C147" s="146"/>
    </row>
    <row r="148" s="48" customFormat="1" ht="19.5" customHeight="1" spans="1:3">
      <c r="A148" s="145">
        <v>2130142</v>
      </c>
      <c r="B148" s="145" t="s">
        <v>210</v>
      </c>
      <c r="C148" s="146"/>
    </row>
    <row r="149" s="48" customFormat="1" ht="19.5" customHeight="1" spans="1:3">
      <c r="A149" s="145">
        <v>2130152</v>
      </c>
      <c r="B149" s="147" t="s">
        <v>211</v>
      </c>
      <c r="C149" s="146"/>
    </row>
    <row r="150" s="48" customFormat="1" ht="19.5" customHeight="1" spans="1:3">
      <c r="A150" s="145">
        <v>21302</v>
      </c>
      <c r="B150" s="148" t="s">
        <v>212</v>
      </c>
      <c r="C150" s="150"/>
    </row>
    <row r="151" s="48" customFormat="1" ht="19.5" customHeight="1" spans="1:3">
      <c r="A151" s="145">
        <v>2130205</v>
      </c>
      <c r="B151" s="147" t="s">
        <v>213</v>
      </c>
      <c r="C151" s="150"/>
    </row>
    <row r="152" s="48" customFormat="1" ht="19.5" customHeight="1" spans="1:3">
      <c r="A152" s="145">
        <v>21303</v>
      </c>
      <c r="B152" s="148" t="s">
        <v>216</v>
      </c>
      <c r="C152" s="146"/>
    </row>
    <row r="153" s="48" customFormat="1" ht="19.5" customHeight="1" spans="1:3">
      <c r="A153" s="145">
        <v>2130306</v>
      </c>
      <c r="B153" s="147" t="s">
        <v>315</v>
      </c>
      <c r="C153" s="146"/>
    </row>
    <row r="154" s="48" customFormat="1" ht="19.5" customHeight="1" spans="1:3">
      <c r="A154" s="145">
        <v>2130314</v>
      </c>
      <c r="B154" s="147" t="s">
        <v>217</v>
      </c>
      <c r="C154" s="146"/>
    </row>
    <row r="155" s="48" customFormat="1" ht="19.5" customHeight="1" spans="1:3">
      <c r="A155" s="145">
        <v>2130316</v>
      </c>
      <c r="B155" s="147" t="s">
        <v>218</v>
      </c>
      <c r="C155" s="146"/>
    </row>
    <row r="156" s="48" customFormat="1" ht="19.5" customHeight="1" spans="1:3">
      <c r="A156" s="145">
        <v>2130335</v>
      </c>
      <c r="B156" s="147" t="s">
        <v>316</v>
      </c>
      <c r="C156" s="146"/>
    </row>
    <row r="157" s="48" customFormat="1" ht="19.5" customHeight="1" spans="1:3">
      <c r="A157" s="145">
        <v>21305</v>
      </c>
      <c r="B157" s="148" t="s">
        <v>219</v>
      </c>
      <c r="C157" s="146"/>
    </row>
    <row r="158" s="48" customFormat="1" ht="19.5" customHeight="1" spans="1:3">
      <c r="A158" s="145">
        <v>2130502</v>
      </c>
      <c r="B158" s="145" t="s">
        <v>220</v>
      </c>
      <c r="C158" s="146"/>
    </row>
    <row r="159" s="48" customFormat="1" ht="19.5" customHeight="1" spans="1:3">
      <c r="A159" s="151">
        <v>2130504</v>
      </c>
      <c r="B159" s="145" t="s">
        <v>317</v>
      </c>
      <c r="C159" s="146"/>
    </row>
    <row r="160" s="48" customFormat="1" ht="19.5" customHeight="1" spans="1:3">
      <c r="A160" s="145">
        <v>2130599</v>
      </c>
      <c r="B160" s="147" t="s">
        <v>221</v>
      </c>
      <c r="C160" s="146"/>
    </row>
    <row r="161" s="48" customFormat="1" ht="19.5" customHeight="1" spans="1:3">
      <c r="A161" s="145">
        <v>21307</v>
      </c>
      <c r="B161" s="148" t="s">
        <v>222</v>
      </c>
      <c r="C161" s="150"/>
    </row>
    <row r="162" s="48" customFormat="1" ht="19.5" customHeight="1" spans="1:3">
      <c r="A162" s="145">
        <v>2130701</v>
      </c>
      <c r="B162" s="147" t="s">
        <v>223</v>
      </c>
      <c r="C162" s="146"/>
    </row>
    <row r="163" s="48" customFormat="1" ht="19.5" customHeight="1" spans="1:3">
      <c r="A163" s="145">
        <v>2130705</v>
      </c>
      <c r="B163" s="147" t="s">
        <v>224</v>
      </c>
      <c r="C163" s="150"/>
    </row>
    <row r="164" s="48" customFormat="1" ht="19.5" customHeight="1" spans="1:3">
      <c r="A164" s="145">
        <v>21308</v>
      </c>
      <c r="B164" s="148" t="s">
        <v>318</v>
      </c>
      <c r="C164" s="146"/>
    </row>
    <row r="165" s="48" customFormat="1" ht="19.5" customHeight="1" spans="1:3">
      <c r="A165" s="145">
        <v>2120803</v>
      </c>
      <c r="B165" s="147" t="s">
        <v>319</v>
      </c>
      <c r="C165" s="146"/>
    </row>
    <row r="166" s="48" customFormat="1" ht="19.5" customHeight="1" spans="1:3">
      <c r="A166" s="145">
        <v>214</v>
      </c>
      <c r="B166" s="148" t="s">
        <v>225</v>
      </c>
      <c r="C166" s="146"/>
    </row>
    <row r="167" s="48" customFormat="1" ht="19.5" customHeight="1" spans="1:3">
      <c r="A167" s="145">
        <v>21401</v>
      </c>
      <c r="B167" s="148" t="s">
        <v>226</v>
      </c>
      <c r="C167" s="146"/>
    </row>
    <row r="168" s="48" customFormat="1" ht="19.5" customHeight="1" spans="1:3">
      <c r="A168" s="145">
        <v>2140104</v>
      </c>
      <c r="B168" s="147" t="s">
        <v>320</v>
      </c>
      <c r="C168" s="146"/>
    </row>
    <row r="169" s="48" customFormat="1" ht="19.5" customHeight="1" spans="1:3">
      <c r="A169" s="145">
        <v>2140106</v>
      </c>
      <c r="B169" s="147" t="s">
        <v>227</v>
      </c>
      <c r="C169" s="146"/>
    </row>
    <row r="170" s="48" customFormat="1" ht="19.5" customHeight="1" spans="1:3">
      <c r="A170" s="145">
        <v>215</v>
      </c>
      <c r="B170" s="148" t="s">
        <v>321</v>
      </c>
      <c r="C170" s="150"/>
    </row>
    <row r="171" s="48" customFormat="1" ht="19.5" customHeight="1" spans="1:3">
      <c r="A171" s="145">
        <v>21506</v>
      </c>
      <c r="B171" s="148" t="s">
        <v>322</v>
      </c>
      <c r="C171" s="146"/>
    </row>
    <row r="172" s="48" customFormat="1" ht="19.5" customHeight="1" spans="1:3">
      <c r="A172" s="145">
        <v>2150699</v>
      </c>
      <c r="B172" s="147" t="s">
        <v>323</v>
      </c>
      <c r="C172" s="146"/>
    </row>
    <row r="173" s="48" customFormat="1" ht="19.5" customHeight="1" spans="1:3">
      <c r="A173" s="145">
        <v>21508</v>
      </c>
      <c r="B173" s="148" t="s">
        <v>324</v>
      </c>
      <c r="C173" s="150"/>
    </row>
    <row r="174" s="48" customFormat="1" ht="19.5" customHeight="1" spans="1:3">
      <c r="A174" s="145">
        <v>2150805</v>
      </c>
      <c r="B174" s="147" t="s">
        <v>325</v>
      </c>
      <c r="C174" s="150"/>
    </row>
    <row r="175" s="48" customFormat="1" ht="19.5" customHeight="1" spans="1:3">
      <c r="A175" s="145">
        <v>2150899</v>
      </c>
      <c r="B175" s="147" t="s">
        <v>326</v>
      </c>
      <c r="C175" s="150"/>
    </row>
    <row r="176" s="48" customFormat="1" ht="19.5" customHeight="1" spans="1:3">
      <c r="A176" s="145">
        <v>220</v>
      </c>
      <c r="B176" s="149" t="s">
        <v>228</v>
      </c>
      <c r="C176" s="146"/>
    </row>
    <row r="177" s="48" customFormat="1" ht="19.5" customHeight="1" spans="1:3">
      <c r="A177" s="145">
        <v>22001</v>
      </c>
      <c r="B177" s="149" t="s">
        <v>229</v>
      </c>
      <c r="C177" s="146"/>
    </row>
    <row r="178" s="48" customFormat="1" ht="19.5" customHeight="1" spans="1:3">
      <c r="A178" s="145">
        <v>2200199</v>
      </c>
      <c r="B178" s="145" t="s">
        <v>230</v>
      </c>
      <c r="C178" s="146"/>
    </row>
    <row r="179" s="48" customFormat="1" ht="19.5" customHeight="1" spans="1:3">
      <c r="A179" s="145">
        <v>221</v>
      </c>
      <c r="B179" s="148" t="s">
        <v>231</v>
      </c>
      <c r="C179" s="150">
        <f>C180+C185</f>
        <v>247</v>
      </c>
    </row>
    <row r="180" s="48" customFormat="1" ht="19.5" customHeight="1" spans="1:3">
      <c r="A180" s="145">
        <v>22101</v>
      </c>
      <c r="B180" s="148" t="s">
        <v>327</v>
      </c>
      <c r="C180" s="150"/>
    </row>
    <row r="181" s="48" customFormat="1" ht="19.5" customHeight="1" spans="1:3">
      <c r="A181" s="145">
        <v>2210103</v>
      </c>
      <c r="B181" s="147" t="s">
        <v>328</v>
      </c>
      <c r="C181" s="150"/>
    </row>
    <row r="182" s="48" customFormat="1" ht="19.5" customHeight="1" spans="1:3">
      <c r="A182" s="145">
        <v>2210106</v>
      </c>
      <c r="B182" s="147" t="s">
        <v>329</v>
      </c>
      <c r="C182" s="150"/>
    </row>
    <row r="183" s="48" customFormat="1" ht="19.5" customHeight="1" spans="1:3">
      <c r="A183" s="145">
        <v>2210107</v>
      </c>
      <c r="B183" s="147" t="s">
        <v>330</v>
      </c>
      <c r="C183" s="146"/>
    </row>
    <row r="184" s="48" customFormat="1" ht="19.5" customHeight="1" spans="1:3">
      <c r="A184" s="145">
        <v>2210199</v>
      </c>
      <c r="B184" s="147" t="s">
        <v>331</v>
      </c>
      <c r="C184" s="150"/>
    </row>
    <row r="185" s="48" customFormat="1" ht="19.5" customHeight="1" spans="1:3">
      <c r="A185" s="145">
        <v>22102</v>
      </c>
      <c r="B185" s="148" t="s">
        <v>232</v>
      </c>
      <c r="C185" s="150">
        <f>C186</f>
        <v>247</v>
      </c>
    </row>
    <row r="186" s="48" customFormat="1" ht="19.5" customHeight="1" spans="1:3">
      <c r="A186" s="145">
        <v>2210201</v>
      </c>
      <c r="B186" s="147" t="s">
        <v>233</v>
      </c>
      <c r="C186" s="150">
        <v>247</v>
      </c>
    </row>
    <row r="187" s="48" customFormat="1" ht="19.5" customHeight="1" spans="1:3">
      <c r="A187" s="145">
        <v>227</v>
      </c>
      <c r="B187" s="148" t="s">
        <v>234</v>
      </c>
      <c r="C187" s="150"/>
    </row>
    <row r="188" s="48" customFormat="1" ht="19.5" customHeight="1" spans="1:3">
      <c r="A188" s="145">
        <v>229</v>
      </c>
      <c r="B188" s="148" t="s">
        <v>237</v>
      </c>
      <c r="C188" s="150"/>
    </row>
    <row r="189" s="48" customFormat="1" ht="19.5" customHeight="1" spans="1:3">
      <c r="A189" s="145">
        <v>22999</v>
      </c>
      <c r="B189" s="149" t="s">
        <v>238</v>
      </c>
      <c r="C189" s="146"/>
    </row>
    <row r="190" s="48" customFormat="1" ht="19.5" customHeight="1" spans="1:3">
      <c r="A190" s="145">
        <v>2299901</v>
      </c>
      <c r="B190" s="145" t="s">
        <v>239</v>
      </c>
      <c r="C190" s="146"/>
    </row>
    <row r="191" s="48" customFormat="1" ht="19.5" customHeight="1" spans="1:3">
      <c r="A191" s="145">
        <v>22902</v>
      </c>
      <c r="B191" s="149" t="s">
        <v>240</v>
      </c>
      <c r="C191" s="150"/>
    </row>
    <row r="192" s="48" customFormat="1" ht="19.5" customHeight="1" spans="1:3">
      <c r="A192" s="145">
        <v>231</v>
      </c>
      <c r="B192" s="148" t="s">
        <v>332</v>
      </c>
      <c r="C192" s="150"/>
    </row>
    <row r="193" s="48" customFormat="1" spans="1:3">
      <c r="A193" s="145">
        <v>23103</v>
      </c>
      <c r="B193" s="148" t="s">
        <v>333</v>
      </c>
      <c r="C193" s="150"/>
    </row>
    <row r="194" s="48" customFormat="1" spans="1:3">
      <c r="A194" s="145">
        <v>2310301</v>
      </c>
      <c r="B194" s="147" t="s">
        <v>334</v>
      </c>
      <c r="C194" s="152">
        <v>1186</v>
      </c>
    </row>
    <row r="195" s="48" customFormat="1" spans="1:3">
      <c r="A195" s="145">
        <v>232</v>
      </c>
      <c r="B195" s="148" t="s">
        <v>235</v>
      </c>
      <c r="C195" s="150"/>
    </row>
    <row r="196" s="48" customFormat="1" spans="1:3">
      <c r="A196" s="145">
        <v>23203</v>
      </c>
      <c r="B196" s="148" t="s">
        <v>335</v>
      </c>
      <c r="C196" s="150"/>
    </row>
    <row r="197" s="48" customFormat="1" spans="1:3">
      <c r="A197" s="145">
        <v>2320301</v>
      </c>
      <c r="B197" s="147" t="s">
        <v>336</v>
      </c>
      <c r="C197" s="152">
        <v>170</v>
      </c>
    </row>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spans="4:4">
      <c r="D215" s="48" t="s">
        <v>337</v>
      </c>
    </row>
  </sheetData>
  <mergeCells count="4">
    <mergeCell ref="A1:C1"/>
    <mergeCell ref="A3:A4"/>
    <mergeCell ref="B3:B4"/>
    <mergeCell ref="C3: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
  <sheetViews>
    <sheetView workbookViewId="0">
      <selection activeCell="J18" sqref="J18"/>
    </sheetView>
  </sheetViews>
  <sheetFormatPr defaultColWidth="9" defaultRowHeight="13.5" outlineLevelCol="3"/>
  <cols>
    <col min="1" max="1" width="13.25" style="48" customWidth="1"/>
    <col min="2" max="2" width="38.875" style="48" customWidth="1"/>
    <col min="3" max="3" width="21.25" style="117" customWidth="1"/>
    <col min="4" max="4" width="11.375" style="48" hidden="1" customWidth="1"/>
    <col min="5" max="16384" width="9" style="48"/>
  </cols>
  <sheetData>
    <row r="1" s="48" customFormat="1" ht="29" customHeight="1" spans="1:4">
      <c r="A1" s="118" t="s">
        <v>342</v>
      </c>
      <c r="B1" s="118"/>
      <c r="C1" s="119"/>
      <c r="D1" s="120"/>
    </row>
    <row r="2" s="48" customFormat="1" ht="18" customHeight="1" spans="1:4">
      <c r="A2" s="121"/>
      <c r="B2" s="121"/>
      <c r="C2" s="122" t="s">
        <v>1</v>
      </c>
      <c r="D2" s="123" t="s">
        <v>1</v>
      </c>
    </row>
    <row r="3" s="48" customFormat="1" ht="25" customHeight="1" spans="1:4">
      <c r="A3" s="124" t="s">
        <v>103</v>
      </c>
      <c r="B3" s="124" t="s">
        <v>104</v>
      </c>
      <c r="C3" s="125" t="s">
        <v>343</v>
      </c>
      <c r="D3" s="126" t="s">
        <v>108</v>
      </c>
    </row>
    <row r="4" s="48" customFormat="1" ht="25" customHeight="1" spans="1:4">
      <c r="A4" s="127" t="s">
        <v>64</v>
      </c>
      <c r="B4" s="127"/>
      <c r="C4" s="128">
        <f>C5+C9+C12+C15+C25</f>
        <v>12542.6</v>
      </c>
      <c r="D4" s="129">
        <f>SUM(D5:D8)</f>
        <v>130</v>
      </c>
    </row>
    <row r="5" s="48" customFormat="1" ht="25" customHeight="1" spans="1:4">
      <c r="A5" s="127" t="s">
        <v>344</v>
      </c>
      <c r="B5" s="127" t="s">
        <v>345</v>
      </c>
      <c r="C5" s="128">
        <f>C6+C7+C8</f>
        <v>5014.02</v>
      </c>
      <c r="D5" s="129">
        <v>130</v>
      </c>
    </row>
    <row r="6" s="48" customFormat="1" ht="25" customHeight="1" spans="1:4">
      <c r="A6" s="127" t="s">
        <v>346</v>
      </c>
      <c r="B6" s="127" t="s">
        <v>347</v>
      </c>
      <c r="C6" s="128">
        <v>862</v>
      </c>
      <c r="D6" s="129"/>
    </row>
    <row r="7" s="48" customFormat="1" ht="25" customHeight="1" spans="1:4">
      <c r="A7" s="127" t="s">
        <v>348</v>
      </c>
      <c r="B7" s="127" t="s">
        <v>349</v>
      </c>
      <c r="C7" s="128">
        <v>3708</v>
      </c>
      <c r="D7" s="129"/>
    </row>
    <row r="8" s="48" customFormat="1" ht="25" customHeight="1" spans="1:4">
      <c r="A8" s="127" t="s">
        <v>350</v>
      </c>
      <c r="B8" s="127" t="s">
        <v>351</v>
      </c>
      <c r="C8" s="128">
        <v>444.02</v>
      </c>
      <c r="D8" s="129"/>
    </row>
    <row r="9" s="48" customFormat="1" ht="25" customHeight="1" spans="1:4">
      <c r="A9" s="127" t="s">
        <v>352</v>
      </c>
      <c r="B9" s="127" t="s">
        <v>353</v>
      </c>
      <c r="C9" s="128">
        <f>C10+C11</f>
        <v>1120.24</v>
      </c>
      <c r="D9" s="129">
        <f>SUM(D10:D19)</f>
        <v>4605</v>
      </c>
    </row>
    <row r="10" s="48" customFormat="1" ht="25" customHeight="1" spans="1:4">
      <c r="A10" s="127" t="s">
        <v>354</v>
      </c>
      <c r="B10" s="127" t="s">
        <v>355</v>
      </c>
      <c r="C10" s="128">
        <v>1034.05</v>
      </c>
      <c r="D10" s="129">
        <v>857</v>
      </c>
    </row>
    <row r="11" s="48" customFormat="1" ht="25" customHeight="1" spans="1:4">
      <c r="A11" s="127" t="s">
        <v>356</v>
      </c>
      <c r="B11" s="127" t="s">
        <v>357</v>
      </c>
      <c r="C11" s="128">
        <v>86.19</v>
      </c>
      <c r="D11" s="129">
        <v>28</v>
      </c>
    </row>
    <row r="12" s="48" customFormat="1" ht="25" customHeight="1" spans="1:4">
      <c r="A12" s="127" t="s">
        <v>358</v>
      </c>
      <c r="B12" s="127" t="s">
        <v>359</v>
      </c>
      <c r="C12" s="128">
        <f>C13+C14</f>
        <v>44.99</v>
      </c>
      <c r="D12" s="129">
        <v>15</v>
      </c>
    </row>
    <row r="13" s="48" customFormat="1" ht="25" customHeight="1" spans="1:4">
      <c r="A13" s="127" t="s">
        <v>360</v>
      </c>
      <c r="B13" s="127" t="s">
        <v>361</v>
      </c>
      <c r="C13" s="128">
        <v>23.32</v>
      </c>
      <c r="D13" s="129"/>
    </row>
    <row r="14" s="48" customFormat="1" ht="25" customHeight="1" spans="1:4">
      <c r="A14" s="127" t="s">
        <v>362</v>
      </c>
      <c r="B14" s="127" t="s">
        <v>363</v>
      </c>
      <c r="C14" s="128">
        <v>21.67</v>
      </c>
      <c r="D14" s="129">
        <v>1026</v>
      </c>
    </row>
    <row r="15" s="48" customFormat="1" ht="25" customHeight="1" spans="1:4">
      <c r="A15" s="127" t="s">
        <v>364</v>
      </c>
      <c r="B15" s="127" t="s">
        <v>365</v>
      </c>
      <c r="C15" s="128">
        <f>C16+C17+C18+C19+C20+C21+C22+C23+C24</f>
        <v>5541.65</v>
      </c>
      <c r="D15" s="129">
        <v>395</v>
      </c>
    </row>
    <row r="16" s="48" customFormat="1" ht="25" customHeight="1" spans="1:4">
      <c r="A16" s="127" t="s">
        <v>366</v>
      </c>
      <c r="B16" s="127" t="s">
        <v>367</v>
      </c>
      <c r="C16" s="128">
        <v>2927</v>
      </c>
      <c r="D16" s="129">
        <v>15</v>
      </c>
    </row>
    <row r="17" s="48" customFormat="1" ht="25" customHeight="1" spans="1:4">
      <c r="A17" s="127" t="s">
        <v>368</v>
      </c>
      <c r="B17" s="127" t="s">
        <v>369</v>
      </c>
      <c r="C17" s="128">
        <v>385.36</v>
      </c>
      <c r="D17" s="129">
        <v>20</v>
      </c>
    </row>
    <row r="18" s="48" customFormat="1" ht="25" customHeight="1" spans="1:4">
      <c r="A18" s="127" t="s">
        <v>370</v>
      </c>
      <c r="B18" s="127" t="s">
        <v>371</v>
      </c>
      <c r="C18" s="128">
        <v>19.4</v>
      </c>
      <c r="D18" s="129">
        <v>84</v>
      </c>
    </row>
    <row r="19" s="48" customFormat="1" ht="25" customHeight="1" spans="1:4">
      <c r="A19" s="127" t="s">
        <v>372</v>
      </c>
      <c r="B19" s="127" t="s">
        <v>373</v>
      </c>
      <c r="C19" s="128">
        <v>394.99</v>
      </c>
      <c r="D19" s="129">
        <v>2165</v>
      </c>
    </row>
    <row r="20" s="48" customFormat="1" ht="25" customHeight="1" spans="1:4">
      <c r="A20" s="127" t="s">
        <v>374</v>
      </c>
      <c r="B20" s="127" t="s">
        <v>375</v>
      </c>
      <c r="C20" s="128">
        <v>14</v>
      </c>
      <c r="D20" s="129">
        <f>SUM(D21:D27)</f>
        <v>229</v>
      </c>
    </row>
    <row r="21" s="48" customFormat="1" ht="25" customHeight="1" spans="1:4">
      <c r="A21" s="127" t="s">
        <v>376</v>
      </c>
      <c r="B21" s="127" t="s">
        <v>377</v>
      </c>
      <c r="C21" s="128">
        <v>10</v>
      </c>
      <c r="D21" s="129"/>
    </row>
    <row r="22" s="48" customFormat="1" ht="25" customHeight="1" spans="1:4">
      <c r="A22" s="127" t="s">
        <v>378</v>
      </c>
      <c r="B22" s="127" t="s">
        <v>379</v>
      </c>
      <c r="C22" s="128">
        <v>17</v>
      </c>
      <c r="D22" s="129"/>
    </row>
    <row r="23" s="48" customFormat="1" ht="25" customHeight="1" spans="1:4">
      <c r="A23" s="127" t="s">
        <v>380</v>
      </c>
      <c r="B23" s="127" t="s">
        <v>381</v>
      </c>
      <c r="C23" s="128">
        <v>1723.9</v>
      </c>
      <c r="D23" s="129"/>
    </row>
    <row r="24" s="48" customFormat="1" ht="25" customHeight="1" spans="1:4">
      <c r="A24" s="127" t="s">
        <v>382</v>
      </c>
      <c r="B24" s="127" t="s">
        <v>383</v>
      </c>
      <c r="C24" s="128">
        <v>50</v>
      </c>
      <c r="D24" s="129"/>
    </row>
    <row r="25" s="48" customFormat="1" ht="25" customHeight="1" spans="1:4">
      <c r="A25" s="127" t="s">
        <v>384</v>
      </c>
      <c r="B25" s="127" t="s">
        <v>385</v>
      </c>
      <c r="C25" s="128">
        <f>C26+C27+C28+C29</f>
        <v>821.7</v>
      </c>
      <c r="D25" s="129">
        <v>189</v>
      </c>
    </row>
    <row r="26" s="48" customFormat="1" ht="25" customHeight="1" spans="1:4">
      <c r="A26" s="127" t="s">
        <v>386</v>
      </c>
      <c r="B26" s="127" t="s">
        <v>387</v>
      </c>
      <c r="C26" s="128">
        <v>334</v>
      </c>
      <c r="D26" s="129">
        <v>30</v>
      </c>
    </row>
    <row r="27" s="48" customFormat="1" ht="25" customHeight="1" spans="1:4">
      <c r="A27" s="127" t="s">
        <v>388</v>
      </c>
      <c r="B27" s="127" t="s">
        <v>389</v>
      </c>
      <c r="C27" s="128">
        <v>30</v>
      </c>
      <c r="D27" s="129">
        <v>10</v>
      </c>
    </row>
    <row r="28" s="48" customFormat="1" ht="25" customHeight="1" spans="1:4">
      <c r="A28" s="127" t="s">
        <v>390</v>
      </c>
      <c r="B28" s="127" t="s">
        <v>391</v>
      </c>
      <c r="C28" s="128">
        <v>200</v>
      </c>
      <c r="D28" s="129">
        <f>SUM(D29:D34)</f>
        <v>173</v>
      </c>
    </row>
    <row r="29" s="48" customFormat="1" ht="25" customHeight="1" spans="1:4">
      <c r="A29" s="127" t="s">
        <v>392</v>
      </c>
      <c r="B29" s="127" t="s">
        <v>393</v>
      </c>
      <c r="C29" s="128">
        <v>257.7</v>
      </c>
      <c r="D29" s="129">
        <v>173</v>
      </c>
    </row>
    <row r="30" s="48" customFormat="1" ht="25" customHeight="1" spans="1:4">
      <c r="A30" s="130"/>
      <c r="B30" s="130"/>
      <c r="C30" s="131"/>
      <c r="D30" s="129"/>
    </row>
    <row r="31" s="48" customFormat="1" ht="18" customHeight="1" spans="3:4">
      <c r="C31" s="117"/>
      <c r="D31" s="129"/>
    </row>
    <row r="32" s="48" customFormat="1" ht="18" customHeight="1" spans="3:4">
      <c r="C32" s="117"/>
      <c r="D32" s="129"/>
    </row>
    <row r="33" s="48" customFormat="1" ht="18" customHeight="1" spans="3:4">
      <c r="C33" s="117"/>
      <c r="D33" s="129"/>
    </row>
    <row r="34" s="48" customFormat="1" ht="18" customHeight="1" spans="3:4">
      <c r="C34" s="117"/>
      <c r="D34" s="129"/>
    </row>
    <row r="35" s="48" customFormat="1" ht="18" customHeight="1" spans="3:4">
      <c r="C35" s="117"/>
      <c r="D35" s="129">
        <f>SUM(D36:D38)</f>
        <v>3395</v>
      </c>
    </row>
    <row r="36" s="48" customFormat="1" ht="18" customHeight="1" spans="3:4">
      <c r="C36" s="117"/>
      <c r="D36" s="129">
        <v>312</v>
      </c>
    </row>
    <row r="37" s="48" customFormat="1" ht="18" customHeight="1" spans="3:4">
      <c r="C37" s="117"/>
      <c r="D37" s="129">
        <v>3079</v>
      </c>
    </row>
    <row r="38" s="48" customFormat="1" ht="18" customHeight="1" spans="3:4">
      <c r="C38" s="117"/>
      <c r="D38" s="129">
        <v>4</v>
      </c>
    </row>
    <row r="39" s="48" customFormat="1" ht="18" customHeight="1" spans="3:4">
      <c r="C39" s="117"/>
      <c r="D39" s="129">
        <f>SUM(D40:D41)</f>
        <v>754</v>
      </c>
    </row>
    <row r="40" s="48" customFormat="1" ht="18" customHeight="1" spans="3:4">
      <c r="C40" s="117"/>
      <c r="D40" s="129">
        <v>754</v>
      </c>
    </row>
    <row r="41" s="48" customFormat="1" ht="18" customHeight="1" spans="3:4">
      <c r="C41" s="117"/>
      <c r="D41" s="129"/>
    </row>
    <row r="42" s="48" customFormat="1" ht="18" customHeight="1" spans="3:4">
      <c r="C42" s="117"/>
      <c r="D42" s="129">
        <f>SUM(D43:D45)</f>
        <v>0</v>
      </c>
    </row>
    <row r="43" s="48" customFormat="1" ht="18" customHeight="1" spans="3:4">
      <c r="C43" s="117"/>
      <c r="D43" s="129"/>
    </row>
    <row r="44" s="48" customFormat="1" ht="18" customHeight="1" spans="3:4">
      <c r="C44" s="117"/>
      <c r="D44" s="129"/>
    </row>
    <row r="45" s="48" customFormat="1" ht="18" customHeight="1" spans="3:4">
      <c r="C45" s="117"/>
      <c r="D45" s="129"/>
    </row>
    <row r="46" s="48" customFormat="1" ht="18" customHeight="1" spans="3:4">
      <c r="C46" s="117"/>
      <c r="D46" s="129">
        <f>SUM(D47:D48)</f>
        <v>29000</v>
      </c>
    </row>
    <row r="47" s="48" customFormat="1" ht="18" customHeight="1" spans="3:4">
      <c r="C47" s="117"/>
      <c r="D47" s="129">
        <v>29000</v>
      </c>
    </row>
    <row r="48" s="48" customFormat="1" ht="18" customHeight="1" spans="3:4">
      <c r="C48" s="117"/>
      <c r="D48" s="129"/>
    </row>
    <row r="49" s="48" customFormat="1" ht="18" customHeight="1" spans="3:4">
      <c r="C49" s="117"/>
      <c r="D49" s="129">
        <f>SUM(D50:D54)</f>
        <v>875</v>
      </c>
    </row>
    <row r="50" s="48" customFormat="1" ht="18" customHeight="1" spans="3:4">
      <c r="C50" s="117"/>
      <c r="D50" s="129">
        <v>206</v>
      </c>
    </row>
    <row r="51" s="48" customFormat="1" ht="18" customHeight="1" spans="3:4">
      <c r="C51" s="117"/>
      <c r="D51" s="129">
        <v>181</v>
      </c>
    </row>
    <row r="52" s="48" customFormat="1" ht="18" customHeight="1" spans="3:4">
      <c r="C52" s="117"/>
      <c r="D52" s="129"/>
    </row>
    <row r="53" s="48" customFormat="1" ht="18" customHeight="1" spans="3:4">
      <c r="C53" s="117"/>
      <c r="D53" s="129"/>
    </row>
    <row r="54" s="48" customFormat="1" ht="18" customHeight="1" spans="3:4">
      <c r="C54" s="117"/>
      <c r="D54" s="129">
        <v>488</v>
      </c>
    </row>
    <row r="55" s="48" customFormat="1" ht="18" customHeight="1" spans="3:4">
      <c r="C55" s="117"/>
      <c r="D55" s="129">
        <f>SUM(D56:D57)</f>
        <v>780</v>
      </c>
    </row>
    <row r="56" s="48" customFormat="1" ht="18" customHeight="1" spans="3:4">
      <c r="C56" s="117"/>
      <c r="D56" s="129">
        <v>780</v>
      </c>
    </row>
    <row r="57" s="48" customFormat="1" ht="18" customHeight="1" spans="3:4">
      <c r="C57" s="117"/>
      <c r="D57" s="129"/>
    </row>
    <row r="58" s="48" customFormat="1" ht="18" customHeight="1" spans="3:4">
      <c r="C58" s="117"/>
      <c r="D58" s="129">
        <f>SUM(D59:D62)</f>
        <v>157</v>
      </c>
    </row>
    <row r="59" s="48" customFormat="1" ht="18" customHeight="1" spans="3:4">
      <c r="C59" s="117"/>
      <c r="D59" s="129">
        <v>157</v>
      </c>
    </row>
    <row r="60" s="48" customFormat="1" ht="18" customHeight="1" spans="3:4">
      <c r="C60" s="117"/>
      <c r="D60" s="129"/>
    </row>
    <row r="61" s="48" customFormat="1" ht="18" customHeight="1" spans="3:4">
      <c r="C61" s="117"/>
      <c r="D61" s="129"/>
    </row>
    <row r="62" s="48" customFormat="1" ht="18" customHeight="1" spans="3:4">
      <c r="C62" s="117"/>
      <c r="D62" s="129"/>
    </row>
    <row r="63" s="48" customFormat="1" ht="18" customHeight="1" spans="3:4">
      <c r="C63" s="117"/>
      <c r="D63" s="129">
        <f>SUM(D64:D67)</f>
        <v>2432</v>
      </c>
    </row>
    <row r="64" s="48" customFormat="1" ht="18" customHeight="1" spans="3:4">
      <c r="C64" s="117"/>
      <c r="D64" s="129"/>
    </row>
    <row r="65" s="48" customFormat="1" ht="18" customHeight="1" spans="3:4">
      <c r="C65" s="117"/>
      <c r="D65" s="129"/>
    </row>
    <row r="66" s="48" customFormat="1" ht="18" customHeight="1" spans="3:4">
      <c r="C66" s="117"/>
      <c r="D66" s="129"/>
    </row>
    <row r="67" s="48" customFormat="1" ht="18" customHeight="1" spans="3:4">
      <c r="C67" s="117"/>
      <c r="D67" s="129">
        <v>2432</v>
      </c>
    </row>
  </sheetData>
  <mergeCells count="1">
    <mergeCell ref="A1:C1"/>
  </mergeCells>
  <pageMargins left="0.984027777777778" right="0.75" top="0.429166666666667" bottom="0.669444444444445" header="0.509027777777778" footer="0.5090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48"/>
  <sheetViews>
    <sheetView workbookViewId="0">
      <selection activeCell="D11" sqref="D11"/>
    </sheetView>
  </sheetViews>
  <sheetFormatPr defaultColWidth="9" defaultRowHeight="13.5" outlineLevelCol="4"/>
  <cols>
    <col min="1" max="1" width="60.625" customWidth="1"/>
    <col min="2" max="2" width="20.125" style="2" customWidth="1"/>
    <col min="3" max="3" width="12" customWidth="1"/>
    <col min="4" max="4" width="13.625" style="2" customWidth="1"/>
    <col min="5" max="5" width="26.25" style="2" customWidth="1"/>
  </cols>
  <sheetData>
    <row r="1" ht="53.25" customHeight="1" spans="1:5">
      <c r="A1" s="101" t="s">
        <v>394</v>
      </c>
      <c r="B1" s="101"/>
      <c r="C1" s="101"/>
      <c r="D1" s="101"/>
      <c r="E1" s="101"/>
    </row>
    <row r="2" ht="18" customHeight="1" spans="4:5">
      <c r="D2" s="2" t="s">
        <v>395</v>
      </c>
      <c r="E2" s="2" t="s">
        <v>396</v>
      </c>
    </row>
    <row r="3" ht="24.95" customHeight="1" spans="1:5">
      <c r="A3" s="102" t="s">
        <v>248</v>
      </c>
      <c r="B3" s="103" t="s">
        <v>249</v>
      </c>
      <c r="C3" s="103" t="s">
        <v>250</v>
      </c>
      <c r="D3" s="103" t="s">
        <v>251</v>
      </c>
      <c r="E3" s="104" t="s">
        <v>104</v>
      </c>
    </row>
    <row r="4" ht="24.95" customHeight="1" spans="1:5">
      <c r="A4" s="105" t="s">
        <v>64</v>
      </c>
      <c r="B4" s="106"/>
      <c r="C4" s="107">
        <f>SUM(C5:C16)</f>
        <v>0</v>
      </c>
      <c r="D4" s="106"/>
      <c r="E4" s="108"/>
    </row>
    <row r="5" ht="24.95" customHeight="1" spans="1:5">
      <c r="A5" s="109"/>
      <c r="B5" s="109"/>
      <c r="C5" s="110"/>
      <c r="D5" s="111"/>
      <c r="E5" s="112"/>
    </row>
    <row r="6" ht="24.95" customHeight="1" spans="1:5">
      <c r="A6" s="113"/>
      <c r="B6" s="109"/>
      <c r="C6" s="113"/>
      <c r="D6" s="114"/>
      <c r="E6" s="114"/>
    </row>
    <row r="7" ht="24.95" customHeight="1" spans="1:5">
      <c r="A7" s="113"/>
      <c r="B7" s="115"/>
      <c r="C7" s="116"/>
      <c r="D7" s="114"/>
      <c r="E7" s="114"/>
    </row>
    <row r="8" ht="24.95" customHeight="1" spans="1:5">
      <c r="A8" s="113"/>
      <c r="B8" s="115"/>
      <c r="C8" s="116"/>
      <c r="D8" s="114"/>
      <c r="E8" s="114"/>
    </row>
    <row r="9" ht="24.95" customHeight="1" spans="1:5">
      <c r="A9" s="113"/>
      <c r="B9" s="115"/>
      <c r="C9" s="116"/>
      <c r="D9" s="113"/>
      <c r="E9" s="113"/>
    </row>
    <row r="10" ht="24.95" customHeight="1" spans="1:5">
      <c r="A10" s="113"/>
      <c r="B10" s="115"/>
      <c r="C10" s="116"/>
      <c r="D10" s="113"/>
      <c r="E10" s="113"/>
    </row>
    <row r="11" ht="24.95" customHeight="1" spans="1:5">
      <c r="A11" s="113"/>
      <c r="B11" s="115"/>
      <c r="C11" s="116"/>
      <c r="D11" s="113"/>
      <c r="E11" s="113"/>
    </row>
    <row r="12" ht="24.95" customHeight="1" spans="1:5">
      <c r="A12" s="113"/>
      <c r="B12" s="115"/>
      <c r="C12" s="116"/>
      <c r="D12" s="113"/>
      <c r="E12" s="113"/>
    </row>
    <row r="13" ht="24.95" customHeight="1" spans="1:5">
      <c r="A13" s="113"/>
      <c r="B13" s="115"/>
      <c r="C13" s="116"/>
      <c r="D13" s="113"/>
      <c r="E13" s="113"/>
    </row>
    <row r="14" ht="24.95" customHeight="1" spans="1:5">
      <c r="A14" s="113"/>
      <c r="B14" s="115"/>
      <c r="C14" s="116"/>
      <c r="D14" s="113"/>
      <c r="E14" s="113"/>
    </row>
    <row r="15" ht="24.95" customHeight="1" spans="1:5">
      <c r="A15" s="113"/>
      <c r="B15" s="115"/>
      <c r="C15" s="116"/>
      <c r="D15" s="113"/>
      <c r="E15" s="113"/>
    </row>
    <row r="16" ht="24.75" customHeight="1" spans="1:5">
      <c r="A16" s="113"/>
      <c r="B16" s="115"/>
      <c r="C16" s="116"/>
      <c r="D16" s="113"/>
      <c r="E16" s="113"/>
    </row>
    <row r="17" ht="24.75" customHeight="1" spans="2:5">
      <c r="B17"/>
      <c r="D17"/>
      <c r="E17"/>
    </row>
    <row r="18" ht="24.75" customHeight="1" spans="2:5">
      <c r="B18"/>
      <c r="D18"/>
      <c r="E18"/>
    </row>
    <row r="19" ht="24.75" customHeight="1" spans="2:5">
      <c r="B19"/>
      <c r="D19"/>
      <c r="E19"/>
    </row>
    <row r="20" ht="24.75" customHeight="1" spans="2:5">
      <c r="B20"/>
      <c r="D20"/>
      <c r="E20"/>
    </row>
    <row r="21" ht="24.75" customHeight="1" spans="2:5">
      <c r="B21"/>
      <c r="D21"/>
      <c r="E21"/>
    </row>
    <row r="22" ht="24.75" customHeight="1" spans="2:5">
      <c r="B22"/>
      <c r="D22"/>
      <c r="E22"/>
    </row>
    <row r="23" ht="24.75" customHeight="1" spans="2:5">
      <c r="B23"/>
      <c r="D23"/>
      <c r="E23"/>
    </row>
    <row r="24" ht="24.75" customHeight="1" spans="2:5">
      <c r="B24"/>
      <c r="D24"/>
      <c r="E24"/>
    </row>
    <row r="25" ht="24.75" customHeight="1" spans="2:5">
      <c r="B25"/>
      <c r="D25"/>
      <c r="E25"/>
    </row>
    <row r="26" ht="24.75" customHeight="1" spans="2:5">
      <c r="B26"/>
      <c r="D26"/>
      <c r="E26"/>
    </row>
    <row r="27" ht="24.75" customHeight="1" spans="2:5">
      <c r="B27"/>
      <c r="D27"/>
      <c r="E27"/>
    </row>
    <row r="28" ht="24.75" customHeight="1" spans="2:5">
      <c r="B28"/>
      <c r="D28"/>
      <c r="E28"/>
    </row>
    <row r="29" ht="24.75" customHeight="1" spans="2:5">
      <c r="B29"/>
      <c r="D29"/>
      <c r="E29"/>
    </row>
    <row r="30" ht="24.75" customHeight="1" spans="2:5">
      <c r="B30"/>
      <c r="D30"/>
      <c r="E30"/>
    </row>
    <row r="31" ht="24.75" customHeight="1" spans="2:5">
      <c r="B31"/>
      <c r="D31"/>
      <c r="E31"/>
    </row>
    <row r="32" ht="24.75" customHeight="1" spans="2:5">
      <c r="B32"/>
      <c r="D32"/>
      <c r="E32"/>
    </row>
    <row r="33" ht="24.75" customHeight="1" spans="2:5">
      <c r="B33"/>
      <c r="D33"/>
      <c r="E33"/>
    </row>
    <row r="34" ht="24.75" customHeight="1" spans="2:5">
      <c r="B34"/>
      <c r="D34"/>
      <c r="E34"/>
    </row>
    <row r="35" ht="24.75" customHeight="1" spans="2:5">
      <c r="B35"/>
      <c r="D35"/>
      <c r="E35"/>
    </row>
    <row r="36" ht="24.75" customHeight="1" spans="2:5">
      <c r="B36"/>
      <c r="D36"/>
      <c r="E36"/>
    </row>
    <row r="37" ht="24.75" customHeight="1" spans="2:5">
      <c r="B37"/>
      <c r="D37"/>
      <c r="E37"/>
    </row>
    <row r="38" ht="24.75" customHeight="1" spans="2:5">
      <c r="B38"/>
      <c r="D38"/>
      <c r="E38"/>
    </row>
    <row r="39" ht="24.75" customHeight="1" spans="2:5">
      <c r="B39"/>
      <c r="D39"/>
      <c r="E39"/>
    </row>
    <row r="40" ht="24.75" customHeight="1" spans="2:5">
      <c r="B40"/>
      <c r="D40"/>
      <c r="E40"/>
    </row>
    <row r="41" ht="24.75" customHeight="1" spans="2:5">
      <c r="B41"/>
      <c r="D41"/>
      <c r="E41"/>
    </row>
    <row r="42" ht="24.75" customHeight="1" spans="2:5">
      <c r="B42"/>
      <c r="D42"/>
      <c r="E42"/>
    </row>
    <row r="43" ht="24.75" customHeight="1" spans="2:5">
      <c r="B43"/>
      <c r="D43"/>
      <c r="E43"/>
    </row>
    <row r="44" ht="24.75" customHeight="1" spans="2:5">
      <c r="B44"/>
      <c r="D44"/>
      <c r="E44"/>
    </row>
    <row r="45" ht="24.75" customHeight="1" spans="2:5">
      <c r="B45"/>
      <c r="D45"/>
      <c r="E45"/>
    </row>
    <row r="46" ht="24.75" customHeight="1" spans="2:5">
      <c r="B46"/>
      <c r="D46"/>
      <c r="E46"/>
    </row>
    <row r="47" ht="24.75" customHeight="1" spans="2:5">
      <c r="B47"/>
      <c r="D47"/>
      <c r="E47"/>
    </row>
    <row r="48" ht="24.75" customHeight="1"/>
  </sheetData>
  <mergeCells count="1">
    <mergeCell ref="A1:E1"/>
  </mergeCells>
  <pageMargins left="0.709027777777778" right="0.709027777777778" top="0.75" bottom="0.75" header="0.309027777777778" footer="0.309027777777778"/>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0"/>
  <sheetViews>
    <sheetView workbookViewId="0">
      <selection activeCell="I7" sqref="I7"/>
    </sheetView>
  </sheetViews>
  <sheetFormatPr defaultColWidth="9" defaultRowHeight="13.5" outlineLevelCol="3"/>
  <cols>
    <col min="1" max="1" width="36.5" style="95" customWidth="1"/>
    <col min="2" max="2" width="18" style="95" customWidth="1"/>
    <col min="3" max="3" width="16.375" style="95" customWidth="1"/>
    <col min="4" max="4" width="14.875" style="95" customWidth="1"/>
    <col min="5" max="16384" width="9" style="95"/>
  </cols>
  <sheetData>
    <row r="2" ht="63.75" customHeight="1" spans="1:4">
      <c r="A2" s="96" t="s">
        <v>397</v>
      </c>
      <c r="B2" s="96"/>
      <c r="C2" s="96"/>
      <c r="D2" s="96"/>
    </row>
    <row r="3" ht="27.75" customHeight="1" spans="2:4">
      <c r="B3" s="97" t="s">
        <v>1</v>
      </c>
      <c r="C3" s="97"/>
      <c r="D3" s="97"/>
    </row>
    <row r="4" ht="30" customHeight="1" spans="1:4">
      <c r="A4" s="98" t="s">
        <v>398</v>
      </c>
      <c r="B4" s="98" t="s">
        <v>399</v>
      </c>
      <c r="C4" s="98" t="s">
        <v>400</v>
      </c>
      <c r="D4" s="98" t="s">
        <v>111</v>
      </c>
    </row>
    <row r="5" ht="30" customHeight="1" spans="1:4">
      <c r="A5" s="99" t="s">
        <v>64</v>
      </c>
      <c r="B5" s="99">
        <f>B7+B8</f>
        <v>99</v>
      </c>
      <c r="C5" s="99">
        <f>SUM(C6:C8)</f>
        <v>156</v>
      </c>
      <c r="D5" s="100">
        <f t="shared" ref="D5:D10" si="0">(B5-C5)/C5*100</f>
        <v>-36.5384615384615</v>
      </c>
    </row>
    <row r="6" ht="30" customHeight="1" spans="1:4">
      <c r="A6" s="99" t="s">
        <v>401</v>
      </c>
      <c r="B6" s="99">
        <v>0</v>
      </c>
      <c r="C6" s="99">
        <v>0</v>
      </c>
      <c r="D6" s="100">
        <v>0</v>
      </c>
    </row>
    <row r="7" ht="30" customHeight="1" spans="1:4">
      <c r="A7" s="99" t="s">
        <v>402</v>
      </c>
      <c r="B7" s="99">
        <v>82</v>
      </c>
      <c r="C7" s="99">
        <v>62</v>
      </c>
      <c r="D7" s="100">
        <f t="shared" si="0"/>
        <v>32.258064516129</v>
      </c>
    </row>
    <row r="8" ht="30" customHeight="1" spans="1:4">
      <c r="A8" s="99" t="s">
        <v>403</v>
      </c>
      <c r="B8" s="99">
        <v>17</v>
      </c>
      <c r="C8" s="99">
        <f>SUM(C9:C10)</f>
        <v>94</v>
      </c>
      <c r="D8" s="100">
        <f t="shared" si="0"/>
        <v>-81.9148936170213</v>
      </c>
    </row>
    <row r="9" ht="30" customHeight="1" spans="1:4">
      <c r="A9" s="99" t="s">
        <v>404</v>
      </c>
      <c r="B9" s="99">
        <v>17</v>
      </c>
      <c r="C9" s="99">
        <v>29</v>
      </c>
      <c r="D9" s="100">
        <f t="shared" si="0"/>
        <v>-41.3793103448276</v>
      </c>
    </row>
    <row r="10" ht="30" customHeight="1" spans="1:4">
      <c r="A10" s="99" t="s">
        <v>405</v>
      </c>
      <c r="B10" s="99">
        <v>0</v>
      </c>
      <c r="C10" s="99">
        <v>65</v>
      </c>
      <c r="D10" s="100">
        <f t="shared" si="0"/>
        <v>-100</v>
      </c>
    </row>
  </sheetData>
  <mergeCells count="2">
    <mergeCell ref="A2:D2"/>
    <mergeCell ref="B3:D3"/>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18"/>
  <sheetViews>
    <sheetView workbookViewId="0">
      <selection activeCell="U8" sqref="U8"/>
    </sheetView>
  </sheetViews>
  <sheetFormatPr defaultColWidth="9" defaultRowHeight="13.5"/>
  <cols>
    <col min="1" max="1" width="21.125" style="65" customWidth="1"/>
    <col min="2" max="2" width="8.125" style="65" customWidth="1"/>
    <col min="3" max="3" width="8.5" style="65" customWidth="1"/>
    <col min="4" max="4" width="8.75" style="65" customWidth="1"/>
    <col min="5" max="5" width="8.375" style="65" customWidth="1"/>
    <col min="6" max="6" width="8.5" style="65" customWidth="1"/>
    <col min="7" max="7" width="8.125" style="65" customWidth="1"/>
    <col min="8" max="8" width="18.625" style="65" customWidth="1"/>
    <col min="9" max="9" width="8.25" style="67" customWidth="1"/>
    <col min="10" max="10" width="8.625" style="68" customWidth="1"/>
    <col min="11" max="11" width="9.625" style="68" customWidth="1"/>
    <col min="12" max="12" width="7" style="65" customWidth="1"/>
    <col min="13" max="13" width="6.625" style="65" customWidth="1"/>
    <col min="14" max="14" width="8.625" style="68" customWidth="1"/>
    <col min="15" max="15" width="7.75" style="68" customWidth="1"/>
    <col min="16" max="16" width="6.75" style="68" customWidth="1"/>
    <col min="17" max="17" width="7.875" style="68" customWidth="1"/>
    <col min="18" max="18" width="7.5" style="65" customWidth="1"/>
    <col min="19" max="16384" width="9" style="65"/>
  </cols>
  <sheetData>
    <row r="1" s="65" customFormat="1" ht="41.25" customHeight="1" spans="1:18">
      <c r="A1" s="49" t="s">
        <v>406</v>
      </c>
      <c r="B1" s="49"/>
      <c r="C1" s="49"/>
      <c r="D1" s="49"/>
      <c r="E1" s="49"/>
      <c r="F1" s="49"/>
      <c r="G1" s="49"/>
      <c r="H1" s="49"/>
      <c r="I1" s="49"/>
      <c r="J1" s="49"/>
      <c r="K1" s="49"/>
      <c r="L1" s="49"/>
      <c r="M1" s="49"/>
      <c r="N1" s="49"/>
      <c r="O1" s="49"/>
      <c r="P1" s="49"/>
      <c r="Q1" s="49"/>
      <c r="R1" s="49"/>
    </row>
    <row r="2" s="65" customFormat="1" ht="21.75" customHeight="1" spans="2:18">
      <c r="B2" s="69"/>
      <c r="I2" s="67"/>
      <c r="J2" s="82"/>
      <c r="K2" s="68"/>
      <c r="N2" s="68"/>
      <c r="O2" s="83" t="s">
        <v>407</v>
      </c>
      <c r="P2" s="83"/>
      <c r="Q2" s="83"/>
      <c r="R2" s="94"/>
    </row>
    <row r="3" s="65" customFormat="1" ht="24.75" customHeight="1" spans="1:18">
      <c r="A3" s="70" t="s">
        <v>408</v>
      </c>
      <c r="B3" s="71" t="s">
        <v>409</v>
      </c>
      <c r="C3" s="70" t="s">
        <v>410</v>
      </c>
      <c r="D3" s="70"/>
      <c r="E3" s="70"/>
      <c r="F3" s="70"/>
      <c r="G3" s="70"/>
      <c r="H3" s="70" t="s">
        <v>411</v>
      </c>
      <c r="I3" s="84" t="s">
        <v>409</v>
      </c>
      <c r="J3" s="71" t="s">
        <v>412</v>
      </c>
      <c r="K3" s="70" t="s">
        <v>413</v>
      </c>
      <c r="L3" s="70"/>
      <c r="M3" s="70"/>
      <c r="N3" s="70"/>
      <c r="O3" s="70"/>
      <c r="P3" s="70"/>
      <c r="Q3" s="70"/>
      <c r="R3" s="71" t="s">
        <v>414</v>
      </c>
    </row>
    <row r="4" s="65" customFormat="1" ht="48.75" customHeight="1" spans="1:18">
      <c r="A4" s="70"/>
      <c r="B4" s="71"/>
      <c r="C4" s="71" t="s">
        <v>415</v>
      </c>
      <c r="D4" s="71" t="s">
        <v>416</v>
      </c>
      <c r="E4" s="71" t="s">
        <v>417</v>
      </c>
      <c r="F4" s="71" t="s">
        <v>418</v>
      </c>
      <c r="G4" s="71" t="s">
        <v>419</v>
      </c>
      <c r="H4" s="70"/>
      <c r="I4" s="84"/>
      <c r="J4" s="71"/>
      <c r="K4" s="71" t="s">
        <v>420</v>
      </c>
      <c r="L4" s="71" t="s">
        <v>355</v>
      </c>
      <c r="M4" s="71" t="s">
        <v>421</v>
      </c>
      <c r="N4" s="71" t="s">
        <v>422</v>
      </c>
      <c r="O4" s="71" t="s">
        <v>108</v>
      </c>
      <c r="P4" s="71" t="s">
        <v>423</v>
      </c>
      <c r="Q4" s="71" t="s">
        <v>424</v>
      </c>
      <c r="R4" s="71"/>
    </row>
    <row r="5" s="65" customFormat="1" ht="20.1" customHeight="1" spans="1:18">
      <c r="A5" s="72" t="s">
        <v>425</v>
      </c>
      <c r="B5" s="73">
        <v>212816</v>
      </c>
      <c r="C5" s="72">
        <f t="shared" ref="C5:G5" si="0">C6+C8+C10+C15+C18</f>
        <v>186809</v>
      </c>
      <c r="D5" s="72">
        <f t="shared" si="0"/>
        <v>150000</v>
      </c>
      <c r="E5" s="72"/>
      <c r="F5" s="72">
        <f>12+20000</f>
        <v>20012</v>
      </c>
      <c r="G5" s="74">
        <f t="shared" si="0"/>
        <v>16797</v>
      </c>
      <c r="H5" s="72" t="s">
        <v>426</v>
      </c>
      <c r="I5" s="85">
        <v>212816</v>
      </c>
      <c r="J5" s="86">
        <f t="shared" ref="J5:O5" si="1">J6+J8+J10+J15+J18</f>
        <v>186809</v>
      </c>
      <c r="K5" s="86">
        <f t="shared" si="1"/>
        <v>186809</v>
      </c>
      <c r="L5" s="72"/>
      <c r="M5" s="86">
        <f>M6+M8+M10</f>
        <v>16013</v>
      </c>
      <c r="N5" s="86">
        <f>N6+N8+N10</f>
        <v>6000</v>
      </c>
      <c r="O5" s="86">
        <f t="shared" si="1"/>
        <v>149542</v>
      </c>
      <c r="P5" s="86">
        <f>P6+P8+P10+P15</f>
        <v>12854</v>
      </c>
      <c r="Q5" s="86">
        <f>Q6+Q8+Q10+Q15</f>
        <v>2400</v>
      </c>
      <c r="R5" s="72"/>
    </row>
    <row r="6" s="65" customFormat="1" ht="20.1" customHeight="1" spans="1:18">
      <c r="A6" s="75" t="s">
        <v>427</v>
      </c>
      <c r="B6" s="72"/>
      <c r="C6" s="72"/>
      <c r="D6" s="72"/>
      <c r="E6" s="72"/>
      <c r="F6" s="72"/>
      <c r="G6" s="74"/>
      <c r="H6" s="75" t="s">
        <v>427</v>
      </c>
      <c r="I6" s="85"/>
      <c r="J6" s="87"/>
      <c r="K6" s="86"/>
      <c r="L6" s="72"/>
      <c r="M6" s="72"/>
      <c r="N6" s="86"/>
      <c r="O6" s="86"/>
      <c r="P6" s="86"/>
      <c r="Q6" s="86"/>
      <c r="R6" s="72"/>
    </row>
    <row r="7" s="65" customFormat="1" ht="20.1" customHeight="1" spans="1:18">
      <c r="A7" s="76" t="s">
        <v>428</v>
      </c>
      <c r="B7" s="72"/>
      <c r="C7" s="72"/>
      <c r="D7" s="77"/>
      <c r="E7" s="77"/>
      <c r="F7" s="77"/>
      <c r="G7" s="78"/>
      <c r="H7" s="76" t="s">
        <v>428</v>
      </c>
      <c r="I7" s="88"/>
      <c r="J7" s="87"/>
      <c r="K7" s="86"/>
      <c r="L7" s="77"/>
      <c r="M7" s="77"/>
      <c r="N7" s="89"/>
      <c r="O7" s="89"/>
      <c r="P7" s="89"/>
      <c r="Q7" s="89"/>
      <c r="R7" s="77"/>
    </row>
    <row r="8" s="65" customFormat="1" ht="20.1" customHeight="1" spans="1:18">
      <c r="A8" s="75" t="s">
        <v>429</v>
      </c>
      <c r="B8" s="72"/>
      <c r="C8" s="72"/>
      <c r="D8" s="72"/>
      <c r="E8" s="72"/>
      <c r="F8" s="72"/>
      <c r="G8" s="74"/>
      <c r="H8" s="75" t="s">
        <v>429</v>
      </c>
      <c r="I8" s="85"/>
      <c r="J8" s="87"/>
      <c r="K8" s="86"/>
      <c r="L8" s="72"/>
      <c r="M8" s="72"/>
      <c r="N8" s="86"/>
      <c r="O8" s="86"/>
      <c r="P8" s="86"/>
      <c r="Q8" s="86"/>
      <c r="R8" s="72"/>
    </row>
    <row r="9" s="66" customFormat="1" ht="20.1" customHeight="1" spans="1:18">
      <c r="A9" s="76" t="s">
        <v>430</v>
      </c>
      <c r="B9" s="72"/>
      <c r="C9" s="72"/>
      <c r="D9" s="73"/>
      <c r="E9" s="73"/>
      <c r="F9" s="73"/>
      <c r="G9" s="79"/>
      <c r="H9" s="76" t="s">
        <v>430</v>
      </c>
      <c r="I9" s="73"/>
      <c r="J9" s="87"/>
      <c r="K9" s="86"/>
      <c r="L9" s="73"/>
      <c r="M9" s="73"/>
      <c r="N9" s="87"/>
      <c r="O9" s="87"/>
      <c r="P9" s="87"/>
      <c r="Q9" s="87"/>
      <c r="R9" s="73"/>
    </row>
    <row r="10" s="65" customFormat="1" ht="20.1" customHeight="1" spans="1:18">
      <c r="A10" s="75" t="s">
        <v>431</v>
      </c>
      <c r="B10" s="73">
        <v>212816</v>
      </c>
      <c r="C10" s="73">
        <f t="shared" ref="C10:C14" si="2">SUM(D10:G10)</f>
        <v>166797</v>
      </c>
      <c r="D10" s="72">
        <f>D11+D12+D13+D14</f>
        <v>150000</v>
      </c>
      <c r="E10" s="72"/>
      <c r="F10" s="72"/>
      <c r="G10" s="74">
        <f>G11+G12+G13+G14</f>
        <v>16797</v>
      </c>
      <c r="H10" s="75" t="s">
        <v>431</v>
      </c>
      <c r="I10" s="85">
        <v>212816</v>
      </c>
      <c r="J10" s="86">
        <f t="shared" ref="J10:J14" si="3">K10+R10</f>
        <v>186797</v>
      </c>
      <c r="K10" s="86">
        <f t="shared" ref="K10:K14" si="4">SUM(L10:Q10)</f>
        <v>186797</v>
      </c>
      <c r="L10" s="72"/>
      <c r="M10" s="86">
        <f t="shared" ref="M10:Q10" si="5">SUM(M11:M14)</f>
        <v>16013</v>
      </c>
      <c r="N10" s="86">
        <f t="shared" si="5"/>
        <v>6000</v>
      </c>
      <c r="O10" s="86">
        <f t="shared" si="5"/>
        <v>149530</v>
      </c>
      <c r="P10" s="86">
        <f t="shared" si="5"/>
        <v>12854</v>
      </c>
      <c r="Q10" s="86">
        <f t="shared" si="5"/>
        <v>2400</v>
      </c>
      <c r="R10" s="72"/>
    </row>
    <row r="11" s="65" customFormat="1" ht="20.1" customHeight="1" spans="1:18">
      <c r="A11" s="76" t="s">
        <v>432</v>
      </c>
      <c r="B11" s="73">
        <v>199275</v>
      </c>
      <c r="C11" s="73">
        <f t="shared" si="2"/>
        <v>154375</v>
      </c>
      <c r="D11" s="73">
        <v>138000</v>
      </c>
      <c r="E11" s="73"/>
      <c r="F11" s="73"/>
      <c r="G11" s="78">
        <v>16375</v>
      </c>
      <c r="H11" s="80" t="s">
        <v>433</v>
      </c>
      <c r="I11" s="90">
        <v>199275</v>
      </c>
      <c r="J11" s="91">
        <f t="shared" si="3"/>
        <v>174375</v>
      </c>
      <c r="K11" s="87">
        <f t="shared" si="4"/>
        <v>174375</v>
      </c>
      <c r="L11" s="73"/>
      <c r="M11" s="73">
        <v>16013</v>
      </c>
      <c r="N11" s="87">
        <f>13000-9000</f>
        <v>4000</v>
      </c>
      <c r="O11" s="92">
        <f>110159+20000-51+9000</f>
        <v>139108</v>
      </c>
      <c r="P11" s="87">
        <v>12854</v>
      </c>
      <c r="Q11" s="87">
        <v>2400</v>
      </c>
      <c r="R11" s="73"/>
    </row>
    <row r="12" s="65" customFormat="1" ht="20.1" customHeight="1" spans="1:18">
      <c r="A12" s="76" t="s">
        <v>434</v>
      </c>
      <c r="B12" s="73">
        <v>2000</v>
      </c>
      <c r="C12" s="73">
        <f t="shared" si="2"/>
        <v>1200</v>
      </c>
      <c r="D12" s="77">
        <v>1200</v>
      </c>
      <c r="E12" s="77"/>
      <c r="F12" s="77"/>
      <c r="G12" s="78"/>
      <c r="H12" s="80" t="s">
        <v>435</v>
      </c>
      <c r="I12" s="90">
        <v>2000</v>
      </c>
      <c r="J12" s="91">
        <f t="shared" si="3"/>
        <v>1200</v>
      </c>
      <c r="K12" s="87">
        <f t="shared" si="4"/>
        <v>1200</v>
      </c>
      <c r="L12" s="73"/>
      <c r="M12" s="73"/>
      <c r="N12" s="89">
        <v>1200</v>
      </c>
      <c r="O12" s="89"/>
      <c r="P12" s="89"/>
      <c r="Q12" s="89"/>
      <c r="R12" s="77"/>
    </row>
    <row r="13" s="65" customFormat="1" ht="20.1" customHeight="1" spans="1:18">
      <c r="A13" s="76" t="s">
        <v>436</v>
      </c>
      <c r="B13" s="73">
        <v>1000</v>
      </c>
      <c r="C13" s="73">
        <f t="shared" si="2"/>
        <v>800</v>
      </c>
      <c r="D13" s="77">
        <v>800</v>
      </c>
      <c r="E13" s="77"/>
      <c r="F13" s="77"/>
      <c r="G13" s="78"/>
      <c r="H13" s="80" t="s">
        <v>437</v>
      </c>
      <c r="I13" s="90">
        <v>1000</v>
      </c>
      <c r="J13" s="91">
        <f t="shared" si="3"/>
        <v>800</v>
      </c>
      <c r="K13" s="87">
        <f t="shared" si="4"/>
        <v>800</v>
      </c>
      <c r="L13" s="73"/>
      <c r="M13" s="73"/>
      <c r="N13" s="89">
        <v>800</v>
      </c>
      <c r="O13" s="89"/>
      <c r="P13" s="89"/>
      <c r="Q13" s="89"/>
      <c r="R13" s="77"/>
    </row>
    <row r="14" s="65" customFormat="1" ht="20.1" customHeight="1" spans="1:18">
      <c r="A14" s="76" t="s">
        <v>438</v>
      </c>
      <c r="B14" s="73">
        <v>10541</v>
      </c>
      <c r="C14" s="73">
        <f t="shared" si="2"/>
        <v>10422</v>
      </c>
      <c r="D14" s="77">
        <v>10000</v>
      </c>
      <c r="E14" s="77"/>
      <c r="F14" s="77"/>
      <c r="G14" s="78">
        <v>422</v>
      </c>
      <c r="H14" s="80" t="s">
        <v>439</v>
      </c>
      <c r="I14" s="90">
        <v>10541</v>
      </c>
      <c r="J14" s="91">
        <f t="shared" si="3"/>
        <v>10422</v>
      </c>
      <c r="K14" s="87">
        <f t="shared" si="4"/>
        <v>10422</v>
      </c>
      <c r="L14" s="73"/>
      <c r="M14" s="73"/>
      <c r="N14" s="89">
        <v>0</v>
      </c>
      <c r="O14" s="89">
        <v>10422</v>
      </c>
      <c r="P14" s="89"/>
      <c r="Q14" s="89"/>
      <c r="R14" s="77"/>
    </row>
    <row r="15" s="65" customFormat="1" ht="20.1" customHeight="1" spans="1:18">
      <c r="A15" s="75" t="s">
        <v>440</v>
      </c>
      <c r="B15" s="73"/>
      <c r="C15" s="73">
        <v>12</v>
      </c>
      <c r="D15" s="72"/>
      <c r="E15" s="72"/>
      <c r="F15" s="72">
        <v>12</v>
      </c>
      <c r="G15" s="74"/>
      <c r="H15" s="75" t="s">
        <v>440</v>
      </c>
      <c r="I15" s="85"/>
      <c r="J15" s="86">
        <v>12</v>
      </c>
      <c r="K15" s="87">
        <v>12</v>
      </c>
      <c r="L15" s="72"/>
      <c r="M15" s="72"/>
      <c r="N15" s="86"/>
      <c r="O15" s="91">
        <v>12</v>
      </c>
      <c r="P15" s="86"/>
      <c r="Q15" s="86"/>
      <c r="R15" s="72"/>
    </row>
    <row r="16" s="65" customFormat="1" ht="20.1" customHeight="1" spans="1:18">
      <c r="A16" s="76" t="s">
        <v>441</v>
      </c>
      <c r="B16" s="73"/>
      <c r="C16" s="73">
        <v>12</v>
      </c>
      <c r="D16" s="77"/>
      <c r="E16" s="77"/>
      <c r="F16" s="77">
        <v>12</v>
      </c>
      <c r="G16" s="78"/>
      <c r="H16" s="76" t="s">
        <v>441</v>
      </c>
      <c r="I16" s="73"/>
      <c r="J16" s="91">
        <v>12</v>
      </c>
      <c r="K16" s="87">
        <v>12</v>
      </c>
      <c r="L16" s="77"/>
      <c r="M16" s="77"/>
      <c r="N16" s="89"/>
      <c r="O16" s="89">
        <v>12</v>
      </c>
      <c r="P16" s="89"/>
      <c r="Q16" s="89"/>
      <c r="R16" s="77"/>
    </row>
    <row r="17" s="65" customFormat="1" ht="20.1" customHeight="1" spans="1:18">
      <c r="A17" s="76"/>
      <c r="B17" s="73"/>
      <c r="C17" s="73"/>
      <c r="D17" s="77"/>
      <c r="E17" s="77"/>
      <c r="F17" s="77"/>
      <c r="G17" s="78"/>
      <c r="H17" s="76"/>
      <c r="I17" s="73"/>
      <c r="J17" s="91"/>
      <c r="K17" s="87"/>
      <c r="L17" s="77"/>
      <c r="M17" s="77"/>
      <c r="N17" s="89"/>
      <c r="O17" s="89"/>
      <c r="P17" s="89"/>
      <c r="Q17" s="89"/>
      <c r="R17" s="77"/>
    </row>
    <row r="18" s="65" customFormat="1" ht="20.1" customHeight="1" spans="1:18">
      <c r="A18" s="81" t="s">
        <v>442</v>
      </c>
      <c r="B18" s="77"/>
      <c r="C18" s="77">
        <v>20000</v>
      </c>
      <c r="D18" s="77"/>
      <c r="E18" s="77"/>
      <c r="F18" s="77">
        <v>20000</v>
      </c>
      <c r="G18" s="77"/>
      <c r="H18" s="75"/>
      <c r="I18" s="88"/>
      <c r="J18" s="86"/>
      <c r="K18" s="93"/>
      <c r="L18" s="77"/>
      <c r="M18" s="77"/>
      <c r="N18" s="89"/>
      <c r="O18" s="93"/>
      <c r="P18" s="89"/>
      <c r="Q18" s="89"/>
      <c r="R18" s="77"/>
    </row>
  </sheetData>
  <mergeCells count="10">
    <mergeCell ref="A1:R1"/>
    <mergeCell ref="O2:R2"/>
    <mergeCell ref="C3:G3"/>
    <mergeCell ref="K3:Q3"/>
    <mergeCell ref="A3:A4"/>
    <mergeCell ref="B3:B4"/>
    <mergeCell ref="H3:H4"/>
    <mergeCell ref="I3:I4"/>
    <mergeCell ref="J3:J4"/>
    <mergeCell ref="R3:R4"/>
  </mergeCells>
  <pageMargins left="0.559027777777778" right="0.429166666666667" top="0.75" bottom="0.75" header="0.309027777777778" footer="0.309027777777778"/>
  <pageSetup paperSize="9" scale="8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17" workbookViewId="0">
      <selection activeCell="F30" sqref="F30"/>
    </sheetView>
  </sheetViews>
  <sheetFormatPr defaultColWidth="9" defaultRowHeight="13.5" outlineLevelCol="6"/>
  <cols>
    <col min="1" max="1" width="37" customWidth="1"/>
    <col min="2" max="2" width="29.875" customWidth="1"/>
    <col min="3" max="3" width="10.5" customWidth="1"/>
  </cols>
  <sheetData>
    <row r="1" ht="25.5" spans="1:7">
      <c r="A1" s="49" t="s">
        <v>443</v>
      </c>
      <c r="B1" s="49"/>
      <c r="C1" s="59"/>
      <c r="D1" s="59"/>
      <c r="E1" s="59"/>
      <c r="F1" s="59"/>
      <c r="G1" s="59"/>
    </row>
    <row r="2" ht="25.5" spans="1:7">
      <c r="A2" s="49"/>
      <c r="B2" s="60" t="s">
        <v>1</v>
      </c>
      <c r="C2" s="49"/>
      <c r="D2" s="49"/>
      <c r="E2" s="49"/>
      <c r="F2" s="49"/>
      <c r="G2" s="49"/>
    </row>
    <row r="3" ht="30" customHeight="1" spans="1:2">
      <c r="A3" s="61" t="s">
        <v>444</v>
      </c>
      <c r="B3" s="61" t="s">
        <v>445</v>
      </c>
    </row>
    <row r="4" ht="30" customHeight="1" spans="1:2">
      <c r="A4" s="61" t="s">
        <v>446</v>
      </c>
      <c r="B4" s="61">
        <v>170000</v>
      </c>
    </row>
    <row r="5" ht="30" customHeight="1" spans="1:2">
      <c r="A5" s="62" t="s">
        <v>447</v>
      </c>
      <c r="B5" s="63"/>
    </row>
    <row r="6" ht="30" customHeight="1" spans="1:2">
      <c r="A6" s="62" t="s">
        <v>448</v>
      </c>
      <c r="B6" s="63"/>
    </row>
    <row r="7" ht="30" customHeight="1" spans="1:2">
      <c r="A7" s="62" t="s">
        <v>449</v>
      </c>
      <c r="B7" s="63"/>
    </row>
    <row r="8" ht="30" customHeight="1" spans="1:2">
      <c r="A8" s="62" t="s">
        <v>450</v>
      </c>
      <c r="B8" s="63"/>
    </row>
    <row r="9" ht="30" customHeight="1" spans="1:2">
      <c r="A9" s="62" t="s">
        <v>451</v>
      </c>
      <c r="B9" s="63">
        <v>1200</v>
      </c>
    </row>
    <row r="10" ht="30" customHeight="1" spans="1:2">
      <c r="A10" s="62" t="s">
        <v>452</v>
      </c>
      <c r="B10" s="63">
        <v>800</v>
      </c>
    </row>
    <row r="11" ht="30" customHeight="1" spans="1:2">
      <c r="A11" s="62" t="s">
        <v>453</v>
      </c>
      <c r="B11" s="63">
        <f>SUM(B12:B16)</f>
        <v>138000</v>
      </c>
    </row>
    <row r="12" ht="30" customHeight="1" spans="1:2">
      <c r="A12" s="64" t="s">
        <v>454</v>
      </c>
      <c r="B12" s="63">
        <v>138000</v>
      </c>
    </row>
    <row r="13" ht="30" customHeight="1" spans="1:2">
      <c r="A13" s="64" t="s">
        <v>455</v>
      </c>
      <c r="B13" s="63"/>
    </row>
    <row r="14" ht="30" customHeight="1" spans="1:2">
      <c r="A14" s="64" t="s">
        <v>456</v>
      </c>
      <c r="B14" s="63"/>
    </row>
    <row r="15" ht="30" customHeight="1" spans="1:2">
      <c r="A15" s="64" t="s">
        <v>457</v>
      </c>
      <c r="B15" s="63"/>
    </row>
    <row r="16" ht="30" customHeight="1" spans="1:2">
      <c r="A16" s="64" t="s">
        <v>458</v>
      </c>
      <c r="B16" s="63"/>
    </row>
    <row r="17" ht="30" customHeight="1" spans="1:2">
      <c r="A17" s="62" t="s">
        <v>459</v>
      </c>
      <c r="B17" s="63"/>
    </row>
    <row r="18" ht="30" customHeight="1" spans="1:2">
      <c r="A18" s="62" t="s">
        <v>460</v>
      </c>
      <c r="B18" s="63">
        <f>SUM(B19:B20)</f>
        <v>0</v>
      </c>
    </row>
    <row r="19" ht="30" customHeight="1" spans="1:2">
      <c r="A19" s="64" t="s">
        <v>461</v>
      </c>
      <c r="B19" s="63"/>
    </row>
    <row r="20" ht="30" customHeight="1" spans="1:2">
      <c r="A20" s="64" t="s">
        <v>462</v>
      </c>
      <c r="B20" s="63"/>
    </row>
    <row r="21" ht="30" customHeight="1" spans="1:2">
      <c r="A21" s="62" t="s">
        <v>463</v>
      </c>
      <c r="B21" s="63">
        <v>10000</v>
      </c>
    </row>
    <row r="22" ht="30" customHeight="1" spans="1:2">
      <c r="A22" s="62" t="s">
        <v>464</v>
      </c>
      <c r="B22" s="63"/>
    </row>
    <row r="23" ht="30" customHeight="1" spans="1:2">
      <c r="A23" s="62" t="s">
        <v>465</v>
      </c>
      <c r="B23" s="63"/>
    </row>
    <row r="24" ht="30" customHeight="1" spans="1:2">
      <c r="A24" s="62" t="s">
        <v>466</v>
      </c>
      <c r="B24" s="63"/>
    </row>
    <row r="25" ht="30" customHeight="1" spans="1:2">
      <c r="A25" s="62" t="s">
        <v>467</v>
      </c>
      <c r="B25" s="63"/>
    </row>
    <row r="26" ht="30" customHeight="1" spans="1:2">
      <c r="A26" s="62" t="s">
        <v>468</v>
      </c>
      <c r="B26" s="63">
        <f>SUM(B27:B31)</f>
        <v>0</v>
      </c>
    </row>
    <row r="27" ht="30" customHeight="1" spans="1:2">
      <c r="A27" s="64" t="s">
        <v>469</v>
      </c>
      <c r="B27" s="63"/>
    </row>
    <row r="28" ht="30" customHeight="1" spans="1:2">
      <c r="A28" s="64" t="s">
        <v>470</v>
      </c>
      <c r="B28" s="63"/>
    </row>
    <row r="29" ht="30" customHeight="1" spans="1:2">
      <c r="A29" s="64" t="s">
        <v>471</v>
      </c>
      <c r="B29" s="63"/>
    </row>
    <row r="30" ht="30" customHeight="1" spans="1:2">
      <c r="A30" s="64" t="s">
        <v>472</v>
      </c>
      <c r="B30" s="63"/>
    </row>
    <row r="31" ht="30" customHeight="1" spans="1:2">
      <c r="A31" s="64" t="s">
        <v>473</v>
      </c>
      <c r="B31" s="63"/>
    </row>
    <row r="32" ht="30" customHeight="1" spans="1:2">
      <c r="A32" s="62" t="s">
        <v>474</v>
      </c>
      <c r="B32" s="63"/>
    </row>
    <row r="33" ht="30" customHeight="1" spans="1:2">
      <c r="A33" s="64" t="s">
        <v>475</v>
      </c>
      <c r="B33" s="63">
        <v>20000</v>
      </c>
    </row>
  </sheetData>
  <mergeCells count="1">
    <mergeCell ref="A1:B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9"/>
  <sheetViews>
    <sheetView workbookViewId="0">
      <pane ySplit="3" topLeftCell="A4" activePane="bottomLeft" state="frozen"/>
      <selection/>
      <selection pane="bottomLeft" activeCell="H7" sqref="H7"/>
    </sheetView>
  </sheetViews>
  <sheetFormatPr defaultColWidth="9" defaultRowHeight="13.5" outlineLevelCol="2"/>
  <cols>
    <col min="1" max="1" width="9" style="48"/>
    <col min="2" max="2" width="49.125" style="48" customWidth="1"/>
    <col min="3" max="3" width="24.125" style="48" customWidth="1"/>
    <col min="4" max="16384" width="9" style="48"/>
  </cols>
  <sheetData>
    <row r="1" ht="25.5" spans="1:3">
      <c r="A1" s="49" t="s">
        <v>476</v>
      </c>
      <c r="B1" s="49"/>
      <c r="C1" s="49"/>
    </row>
    <row r="2" spans="3:3">
      <c r="C2" s="48" t="s">
        <v>1</v>
      </c>
    </row>
    <row r="3" ht="29" customHeight="1" spans="1:3">
      <c r="A3" s="50"/>
      <c r="B3" s="50" t="s">
        <v>477</v>
      </c>
      <c r="C3" s="50">
        <f>C43+C195+C146</f>
        <v>149542</v>
      </c>
    </row>
    <row r="4" ht="20" customHeight="1" spans="1:3">
      <c r="A4" s="51" t="s">
        <v>478</v>
      </c>
      <c r="B4" s="52" t="s">
        <v>479</v>
      </c>
      <c r="C4" s="53">
        <f>SUM(C5,C11,C17)</f>
        <v>0</v>
      </c>
    </row>
    <row r="5" ht="20" customHeight="1" spans="1:3">
      <c r="A5" s="51" t="s">
        <v>480</v>
      </c>
      <c r="B5" s="54" t="s">
        <v>481</v>
      </c>
      <c r="C5" s="55">
        <f>SUM(C6:C10)</f>
        <v>0</v>
      </c>
    </row>
    <row r="6" ht="20" customHeight="1" spans="1:3">
      <c r="A6" s="51" t="s">
        <v>482</v>
      </c>
      <c r="B6" s="54" t="s">
        <v>483</v>
      </c>
      <c r="C6" s="55"/>
    </row>
    <row r="7" ht="20" customHeight="1" spans="1:3">
      <c r="A7" s="51" t="s">
        <v>484</v>
      </c>
      <c r="B7" s="54" t="s">
        <v>485</v>
      </c>
      <c r="C7" s="55"/>
    </row>
    <row r="8" ht="20" customHeight="1" spans="1:3">
      <c r="A8" s="51" t="s">
        <v>486</v>
      </c>
      <c r="B8" s="54" t="s">
        <v>487</v>
      </c>
      <c r="C8" s="55"/>
    </row>
    <row r="9" ht="20" customHeight="1" spans="1:3">
      <c r="A9" s="51" t="s">
        <v>488</v>
      </c>
      <c r="B9" s="54" t="s">
        <v>489</v>
      </c>
      <c r="C9" s="55"/>
    </row>
    <row r="10" ht="20" customHeight="1" spans="1:3">
      <c r="A10" s="51" t="s">
        <v>490</v>
      </c>
      <c r="B10" s="54" t="s">
        <v>491</v>
      </c>
      <c r="C10" s="55"/>
    </row>
    <row r="11" ht="20" customHeight="1" spans="1:3">
      <c r="A11" s="51" t="s">
        <v>492</v>
      </c>
      <c r="B11" s="54" t="s">
        <v>493</v>
      </c>
      <c r="C11" s="55">
        <f>SUM(C12:C16)</f>
        <v>0</v>
      </c>
    </row>
    <row r="12" ht="20" customHeight="1" spans="1:3">
      <c r="A12" s="51" t="s">
        <v>494</v>
      </c>
      <c r="B12" s="54" t="s">
        <v>495</v>
      </c>
      <c r="C12" s="55"/>
    </row>
    <row r="13" ht="20" customHeight="1" spans="1:3">
      <c r="A13" s="51" t="s">
        <v>496</v>
      </c>
      <c r="B13" s="54" t="s">
        <v>497</v>
      </c>
      <c r="C13" s="55"/>
    </row>
    <row r="14" ht="20" customHeight="1" spans="1:3">
      <c r="A14" s="51" t="s">
        <v>498</v>
      </c>
      <c r="B14" s="54" t="s">
        <v>499</v>
      </c>
      <c r="C14" s="55"/>
    </row>
    <row r="15" ht="20" customHeight="1" spans="1:3">
      <c r="A15" s="51" t="s">
        <v>500</v>
      </c>
      <c r="B15" s="54" t="s">
        <v>501</v>
      </c>
      <c r="C15" s="55"/>
    </row>
    <row r="16" ht="20" customHeight="1" spans="1:3">
      <c r="A16" s="51" t="s">
        <v>502</v>
      </c>
      <c r="B16" s="54" t="s">
        <v>503</v>
      </c>
      <c r="C16" s="55"/>
    </row>
    <row r="17" ht="20" customHeight="1" spans="1:3">
      <c r="A17" s="51" t="s">
        <v>504</v>
      </c>
      <c r="B17" s="54" t="s">
        <v>505</v>
      </c>
      <c r="C17" s="55">
        <f>SUM(C18:C19)</f>
        <v>0</v>
      </c>
    </row>
    <row r="18" ht="20" customHeight="1" spans="1:3">
      <c r="A18" s="51" t="s">
        <v>506</v>
      </c>
      <c r="B18" s="56" t="s">
        <v>507</v>
      </c>
      <c r="C18" s="55"/>
    </row>
    <row r="19" ht="20" customHeight="1" spans="1:3">
      <c r="A19" s="51" t="s">
        <v>508</v>
      </c>
      <c r="B19" s="56" t="s">
        <v>509</v>
      </c>
      <c r="C19" s="55"/>
    </row>
    <row r="20" ht="20" customHeight="1" spans="1:3">
      <c r="A20" s="51" t="s">
        <v>510</v>
      </c>
      <c r="B20" s="52" t="s">
        <v>511</v>
      </c>
      <c r="C20" s="55">
        <f>SUM(C21,C25,C29)</f>
        <v>0</v>
      </c>
    </row>
    <row r="21" ht="20" customHeight="1" spans="1:3">
      <c r="A21" s="51" t="s">
        <v>512</v>
      </c>
      <c r="B21" s="54" t="s">
        <v>513</v>
      </c>
      <c r="C21" s="55">
        <f>SUM(C22:C24)</f>
        <v>0</v>
      </c>
    </row>
    <row r="22" ht="20" customHeight="1" spans="1:3">
      <c r="A22" s="51" t="s">
        <v>514</v>
      </c>
      <c r="B22" s="54" t="s">
        <v>515</v>
      </c>
      <c r="C22" s="55"/>
    </row>
    <row r="23" ht="20" customHeight="1" spans="1:3">
      <c r="A23" s="51" t="s">
        <v>516</v>
      </c>
      <c r="B23" s="54" t="s">
        <v>517</v>
      </c>
      <c r="C23" s="55"/>
    </row>
    <row r="24" ht="20" customHeight="1" spans="1:3">
      <c r="A24" s="51" t="s">
        <v>518</v>
      </c>
      <c r="B24" s="54" t="s">
        <v>519</v>
      </c>
      <c r="C24" s="55"/>
    </row>
    <row r="25" ht="20" customHeight="1" spans="1:3">
      <c r="A25" s="51" t="s">
        <v>520</v>
      </c>
      <c r="B25" s="54" t="s">
        <v>521</v>
      </c>
      <c r="C25" s="55">
        <f>SUM(C26:C28)</f>
        <v>0</v>
      </c>
    </row>
    <row r="26" ht="20" customHeight="1" spans="1:3">
      <c r="A26" s="51" t="s">
        <v>522</v>
      </c>
      <c r="B26" s="54" t="s">
        <v>515</v>
      </c>
      <c r="C26" s="55"/>
    </row>
    <row r="27" ht="20" customHeight="1" spans="1:3">
      <c r="A27" s="51" t="s">
        <v>523</v>
      </c>
      <c r="B27" s="54" t="s">
        <v>517</v>
      </c>
      <c r="C27" s="55"/>
    </row>
    <row r="28" ht="20" customHeight="1" spans="1:3">
      <c r="A28" s="51" t="s">
        <v>524</v>
      </c>
      <c r="B28" s="57" t="s">
        <v>525</v>
      </c>
      <c r="C28" s="55"/>
    </row>
    <row r="29" ht="20" customHeight="1" spans="1:3">
      <c r="A29" s="51" t="s">
        <v>526</v>
      </c>
      <c r="B29" s="54" t="s">
        <v>527</v>
      </c>
      <c r="C29" s="55">
        <f>SUM(C30:C31)</f>
        <v>0</v>
      </c>
    </row>
    <row r="30" ht="20" customHeight="1" spans="1:3">
      <c r="A30" s="51" t="s">
        <v>528</v>
      </c>
      <c r="B30" s="56" t="s">
        <v>517</v>
      </c>
      <c r="C30" s="55"/>
    </row>
    <row r="31" ht="20" customHeight="1" spans="1:3">
      <c r="A31" s="51" t="s">
        <v>529</v>
      </c>
      <c r="B31" s="56" t="s">
        <v>530</v>
      </c>
      <c r="C31" s="55"/>
    </row>
    <row r="32" ht="20" customHeight="1" spans="1:3">
      <c r="A32" s="51" t="s">
        <v>531</v>
      </c>
      <c r="B32" s="52" t="s">
        <v>532</v>
      </c>
      <c r="C32" s="55">
        <f>SUM(C33,C38)</f>
        <v>0</v>
      </c>
    </row>
    <row r="33" ht="20" customHeight="1" spans="1:3">
      <c r="A33" s="51" t="s">
        <v>533</v>
      </c>
      <c r="B33" s="52" t="s">
        <v>534</v>
      </c>
      <c r="C33" s="55">
        <f>SUM(C34:C37)</f>
        <v>0</v>
      </c>
    </row>
    <row r="34" ht="20" customHeight="1" spans="1:3">
      <c r="A34" s="51" t="s">
        <v>535</v>
      </c>
      <c r="B34" s="52" t="s">
        <v>536</v>
      </c>
      <c r="C34" s="55"/>
    </row>
    <row r="35" ht="20" customHeight="1" spans="1:3">
      <c r="A35" s="51" t="s">
        <v>537</v>
      </c>
      <c r="B35" s="52" t="s">
        <v>538</v>
      </c>
      <c r="C35" s="55"/>
    </row>
    <row r="36" ht="20" customHeight="1" spans="1:3">
      <c r="A36" s="51" t="s">
        <v>539</v>
      </c>
      <c r="B36" s="52" t="s">
        <v>540</v>
      </c>
      <c r="C36" s="55"/>
    </row>
    <row r="37" ht="20" customHeight="1" spans="1:3">
      <c r="A37" s="51" t="s">
        <v>541</v>
      </c>
      <c r="B37" s="52" t="s">
        <v>542</v>
      </c>
      <c r="C37" s="55"/>
    </row>
    <row r="38" ht="20" customHeight="1" spans="1:3">
      <c r="A38" s="51" t="s">
        <v>543</v>
      </c>
      <c r="B38" s="52" t="s">
        <v>544</v>
      </c>
      <c r="C38" s="55">
        <f>SUM(C39:C42)</f>
        <v>0</v>
      </c>
    </row>
    <row r="39" ht="20" customHeight="1" spans="1:3">
      <c r="A39" s="51" t="s">
        <v>545</v>
      </c>
      <c r="B39" s="52" t="s">
        <v>546</v>
      </c>
      <c r="C39" s="55"/>
    </row>
    <row r="40" ht="20" customHeight="1" spans="1:3">
      <c r="A40" s="51" t="s">
        <v>547</v>
      </c>
      <c r="B40" s="52" t="s">
        <v>548</v>
      </c>
      <c r="C40" s="55"/>
    </row>
    <row r="41" ht="20" customHeight="1" spans="1:3">
      <c r="A41" s="51" t="s">
        <v>549</v>
      </c>
      <c r="B41" s="52" t="s">
        <v>550</v>
      </c>
      <c r="C41" s="55"/>
    </row>
    <row r="42" ht="20" customHeight="1" spans="1:3">
      <c r="A42" s="51" t="s">
        <v>551</v>
      </c>
      <c r="B42" s="52" t="s">
        <v>552</v>
      </c>
      <c r="C42" s="55"/>
    </row>
    <row r="43" ht="20" customHeight="1" spans="1:3">
      <c r="A43" s="51" t="s">
        <v>553</v>
      </c>
      <c r="B43" s="52" t="s">
        <v>554</v>
      </c>
      <c r="C43" s="55">
        <f>SUM(C44,C57,C61,C62,C68,C72,C76,C80,C86,C89)</f>
        <v>145641</v>
      </c>
    </row>
    <row r="44" ht="20" customHeight="1" spans="1:3">
      <c r="A44" s="51" t="s">
        <v>555</v>
      </c>
      <c r="B44" s="52" t="s">
        <v>556</v>
      </c>
      <c r="C44" s="55">
        <f>SUM(C45:C56)</f>
        <v>115219</v>
      </c>
    </row>
    <row r="45" ht="20" customHeight="1" spans="1:3">
      <c r="A45" s="51" t="s">
        <v>557</v>
      </c>
      <c r="B45" s="57" t="s">
        <v>558</v>
      </c>
      <c r="C45" s="55">
        <v>32038</v>
      </c>
    </row>
    <row r="46" ht="20" customHeight="1" spans="1:3">
      <c r="A46" s="51" t="s">
        <v>559</v>
      </c>
      <c r="B46" s="57" t="s">
        <v>311</v>
      </c>
      <c r="C46" s="55"/>
    </row>
    <row r="47" ht="20" customHeight="1" spans="1:3">
      <c r="A47" s="51" t="s">
        <v>560</v>
      </c>
      <c r="B47" s="57" t="s">
        <v>561</v>
      </c>
      <c r="C47" s="55">
        <v>48617</v>
      </c>
    </row>
    <row r="48" ht="20" customHeight="1" spans="1:3">
      <c r="A48" s="51" t="s">
        <v>562</v>
      </c>
      <c r="B48" s="57" t="s">
        <v>563</v>
      </c>
      <c r="C48" s="55">
        <v>824</v>
      </c>
    </row>
    <row r="49" ht="20" customHeight="1" spans="1:3">
      <c r="A49" s="51" t="s">
        <v>564</v>
      </c>
      <c r="B49" s="57" t="s">
        <v>565</v>
      </c>
      <c r="C49" s="55">
        <v>7385</v>
      </c>
    </row>
    <row r="50" ht="20" customHeight="1" spans="1:3">
      <c r="A50" s="51" t="s">
        <v>566</v>
      </c>
      <c r="B50" s="57" t="s">
        <v>567</v>
      </c>
      <c r="C50" s="55">
        <v>16615</v>
      </c>
    </row>
    <row r="51" ht="20" customHeight="1" spans="1:3">
      <c r="A51" s="51" t="s">
        <v>568</v>
      </c>
      <c r="B51" s="57" t="s">
        <v>569</v>
      </c>
      <c r="C51" s="55"/>
    </row>
    <row r="52" ht="20" customHeight="1" spans="1:3">
      <c r="A52" s="51" t="s">
        <v>570</v>
      </c>
      <c r="B52" s="57" t="s">
        <v>571</v>
      </c>
      <c r="C52" s="55"/>
    </row>
    <row r="53" ht="20" customHeight="1" spans="1:3">
      <c r="A53" s="51" t="s">
        <v>572</v>
      </c>
      <c r="B53" s="57" t="s">
        <v>573</v>
      </c>
      <c r="C53" s="55">
        <v>8417</v>
      </c>
    </row>
    <row r="54" ht="20" customHeight="1" spans="1:3">
      <c r="A54" s="51" t="s">
        <v>574</v>
      </c>
      <c r="B54" s="57" t="s">
        <v>575</v>
      </c>
      <c r="C54" s="55">
        <v>45</v>
      </c>
    </row>
    <row r="55" ht="20" customHeight="1" spans="1:3">
      <c r="A55" s="51" t="s">
        <v>576</v>
      </c>
      <c r="B55" s="57" t="s">
        <v>330</v>
      </c>
      <c r="C55" s="55"/>
    </row>
    <row r="56" ht="20" customHeight="1" spans="1:3">
      <c r="A56" s="51" t="s">
        <v>577</v>
      </c>
      <c r="B56" s="57" t="s">
        <v>578</v>
      </c>
      <c r="C56" s="55">
        <v>1278</v>
      </c>
    </row>
    <row r="57" ht="20" customHeight="1" spans="1:3">
      <c r="A57" s="51" t="s">
        <v>579</v>
      </c>
      <c r="B57" s="52" t="s">
        <v>580</v>
      </c>
      <c r="C57" s="55">
        <f>SUM(C58:C60)</f>
        <v>0</v>
      </c>
    </row>
    <row r="58" ht="20" customHeight="1" spans="1:3">
      <c r="A58" s="51" t="s">
        <v>581</v>
      </c>
      <c r="B58" s="57" t="s">
        <v>558</v>
      </c>
      <c r="C58" s="55"/>
    </row>
    <row r="59" ht="20" customHeight="1" spans="1:3">
      <c r="A59" s="51" t="s">
        <v>582</v>
      </c>
      <c r="B59" s="57" t="s">
        <v>311</v>
      </c>
      <c r="C59" s="55"/>
    </row>
    <row r="60" ht="20" customHeight="1" spans="1:3">
      <c r="A60" s="51" t="s">
        <v>583</v>
      </c>
      <c r="B60" s="57" t="s">
        <v>584</v>
      </c>
      <c r="C60" s="55"/>
    </row>
    <row r="61" ht="20" customHeight="1" spans="1:3">
      <c r="A61" s="51" t="s">
        <v>585</v>
      </c>
      <c r="B61" s="52" t="s">
        <v>586</v>
      </c>
      <c r="C61" s="55"/>
    </row>
    <row r="62" ht="20" customHeight="1" spans="1:3">
      <c r="A62" s="51" t="s">
        <v>587</v>
      </c>
      <c r="B62" s="52" t="s">
        <v>588</v>
      </c>
      <c r="C62" s="55">
        <f>SUM(C63:C67)</f>
        <v>10422</v>
      </c>
    </row>
    <row r="63" ht="20" customHeight="1" spans="1:3">
      <c r="A63" s="51" t="s">
        <v>589</v>
      </c>
      <c r="B63" s="57" t="s">
        <v>590</v>
      </c>
      <c r="C63" s="55">
        <v>6517</v>
      </c>
    </row>
    <row r="64" ht="20" customHeight="1" spans="1:3">
      <c r="A64" s="51" t="s">
        <v>591</v>
      </c>
      <c r="B64" s="57" t="s">
        <v>592</v>
      </c>
      <c r="C64" s="55">
        <v>3867</v>
      </c>
    </row>
    <row r="65" ht="20" customHeight="1" spans="1:3">
      <c r="A65" s="51" t="s">
        <v>593</v>
      </c>
      <c r="B65" s="57" t="s">
        <v>594</v>
      </c>
      <c r="C65" s="55"/>
    </row>
    <row r="66" ht="20" customHeight="1" spans="1:3">
      <c r="A66" s="51" t="s">
        <v>595</v>
      </c>
      <c r="B66" s="57" t="s">
        <v>596</v>
      </c>
      <c r="C66" s="55">
        <v>38</v>
      </c>
    </row>
    <row r="67" ht="20" customHeight="1" spans="1:3">
      <c r="A67" s="51" t="s">
        <v>597</v>
      </c>
      <c r="B67" s="57" t="s">
        <v>598</v>
      </c>
      <c r="C67" s="55"/>
    </row>
    <row r="68" ht="20" customHeight="1" spans="1:3">
      <c r="A68" s="51" t="s">
        <v>599</v>
      </c>
      <c r="B68" s="52" t="s">
        <v>600</v>
      </c>
      <c r="C68" s="55">
        <f>SUM(C69:C71)</f>
        <v>0</v>
      </c>
    </row>
    <row r="69" ht="20" customHeight="1" spans="1:3">
      <c r="A69" s="51" t="s">
        <v>601</v>
      </c>
      <c r="B69" s="52" t="s">
        <v>602</v>
      </c>
      <c r="C69" s="55"/>
    </row>
    <row r="70" ht="20" customHeight="1" spans="1:3">
      <c r="A70" s="51" t="s">
        <v>603</v>
      </c>
      <c r="B70" s="52" t="s">
        <v>604</v>
      </c>
      <c r="C70" s="55"/>
    </row>
    <row r="71" ht="20" customHeight="1" spans="1:3">
      <c r="A71" s="51" t="s">
        <v>605</v>
      </c>
      <c r="B71" s="52" t="s">
        <v>606</v>
      </c>
      <c r="C71" s="55"/>
    </row>
    <row r="72" ht="20" customHeight="1" spans="1:3">
      <c r="A72" s="51" t="s">
        <v>607</v>
      </c>
      <c r="B72" s="52" t="s">
        <v>608</v>
      </c>
      <c r="C72" s="55">
        <f>SUM(C73:C75)</f>
        <v>0</v>
      </c>
    </row>
    <row r="73" ht="20" customHeight="1" spans="1:3">
      <c r="A73" s="51" t="s">
        <v>609</v>
      </c>
      <c r="B73" s="56" t="s">
        <v>558</v>
      </c>
      <c r="C73" s="55"/>
    </row>
    <row r="74" ht="20" customHeight="1" spans="1:3">
      <c r="A74" s="51" t="s">
        <v>610</v>
      </c>
      <c r="B74" s="56" t="s">
        <v>311</v>
      </c>
      <c r="C74" s="55"/>
    </row>
    <row r="75" ht="20" customHeight="1" spans="1:3">
      <c r="A75" s="51" t="s">
        <v>611</v>
      </c>
      <c r="B75" s="56" t="s">
        <v>612</v>
      </c>
      <c r="C75" s="55"/>
    </row>
    <row r="76" ht="20" customHeight="1" spans="1:3">
      <c r="A76" s="51" t="s">
        <v>613</v>
      </c>
      <c r="B76" s="52" t="s">
        <v>614</v>
      </c>
      <c r="C76" s="55">
        <v>20000</v>
      </c>
    </row>
    <row r="77" ht="20" customHeight="1" spans="1:3">
      <c r="A77" s="51" t="s">
        <v>615</v>
      </c>
      <c r="B77" s="56" t="s">
        <v>558</v>
      </c>
      <c r="C77" s="55"/>
    </row>
    <row r="78" ht="20" customHeight="1" spans="1:3">
      <c r="A78" s="51" t="s">
        <v>616</v>
      </c>
      <c r="B78" s="56" t="s">
        <v>311</v>
      </c>
      <c r="C78" s="55"/>
    </row>
    <row r="79" ht="20" customHeight="1" spans="1:3">
      <c r="A79" s="51" t="s">
        <v>617</v>
      </c>
      <c r="B79" s="56" t="s">
        <v>618</v>
      </c>
      <c r="C79" s="55">
        <v>20000</v>
      </c>
    </row>
    <row r="80" ht="20" customHeight="1" spans="1:3">
      <c r="A80" s="51" t="s">
        <v>619</v>
      </c>
      <c r="B80" s="52" t="s">
        <v>620</v>
      </c>
      <c r="C80" s="55">
        <f>SUM(C81:C85)</f>
        <v>0</v>
      </c>
    </row>
    <row r="81" ht="20" customHeight="1" spans="1:3">
      <c r="A81" s="51" t="s">
        <v>621</v>
      </c>
      <c r="B81" s="56" t="s">
        <v>590</v>
      </c>
      <c r="C81" s="55"/>
    </row>
    <row r="82" ht="20" customHeight="1" spans="1:3">
      <c r="A82" s="51" t="s">
        <v>622</v>
      </c>
      <c r="B82" s="56" t="s">
        <v>592</v>
      </c>
      <c r="C82" s="55"/>
    </row>
    <row r="83" ht="20" customHeight="1" spans="1:3">
      <c r="A83" s="51" t="s">
        <v>623</v>
      </c>
      <c r="B83" s="56" t="s">
        <v>594</v>
      </c>
      <c r="C83" s="55"/>
    </row>
    <row r="84" ht="20" customHeight="1" spans="1:3">
      <c r="A84" s="51" t="s">
        <v>624</v>
      </c>
      <c r="B84" s="56" t="s">
        <v>596</v>
      </c>
      <c r="C84" s="55"/>
    </row>
    <row r="85" ht="20" customHeight="1" spans="1:3">
      <c r="A85" s="51" t="s">
        <v>625</v>
      </c>
      <c r="B85" s="56" t="s">
        <v>626</v>
      </c>
      <c r="C85" s="55"/>
    </row>
    <row r="86" ht="20" customHeight="1" spans="1:3">
      <c r="A86" s="51" t="s">
        <v>627</v>
      </c>
      <c r="B86" s="52" t="s">
        <v>628</v>
      </c>
      <c r="C86" s="55">
        <f>SUM(C87:C88)</f>
        <v>0</v>
      </c>
    </row>
    <row r="87" ht="20" customHeight="1" spans="1:3">
      <c r="A87" s="51" t="s">
        <v>629</v>
      </c>
      <c r="B87" s="56" t="s">
        <v>602</v>
      </c>
      <c r="C87" s="55"/>
    </row>
    <row r="88" ht="20" customHeight="1" spans="1:3">
      <c r="A88" s="51" t="s">
        <v>630</v>
      </c>
      <c r="B88" s="56" t="s">
        <v>631</v>
      </c>
      <c r="C88" s="55"/>
    </row>
    <row r="89" ht="20" customHeight="1" spans="1:3">
      <c r="A89" s="51" t="s">
        <v>632</v>
      </c>
      <c r="B89" s="56" t="s">
        <v>633</v>
      </c>
      <c r="C89" s="55">
        <f>SUM(C90:C97)</f>
        <v>0</v>
      </c>
    </row>
    <row r="90" ht="20" customHeight="1" spans="1:3">
      <c r="A90" s="51" t="s">
        <v>634</v>
      </c>
      <c r="B90" s="56" t="s">
        <v>558</v>
      </c>
      <c r="C90" s="55"/>
    </row>
    <row r="91" ht="20" customHeight="1" spans="1:3">
      <c r="A91" s="51" t="s">
        <v>635</v>
      </c>
      <c r="B91" s="56" t="s">
        <v>311</v>
      </c>
      <c r="C91" s="55"/>
    </row>
    <row r="92" ht="20" customHeight="1" spans="1:3">
      <c r="A92" s="51" t="s">
        <v>636</v>
      </c>
      <c r="B92" s="56" t="s">
        <v>561</v>
      </c>
      <c r="C92" s="55"/>
    </row>
    <row r="93" ht="20" customHeight="1" spans="1:3">
      <c r="A93" s="51" t="s">
        <v>637</v>
      </c>
      <c r="B93" s="56" t="s">
        <v>563</v>
      </c>
      <c r="C93" s="55"/>
    </row>
    <row r="94" ht="20" customHeight="1" spans="1:3">
      <c r="A94" s="51" t="s">
        <v>638</v>
      </c>
      <c r="B94" s="56" t="s">
        <v>569</v>
      </c>
      <c r="C94" s="55"/>
    </row>
    <row r="95" ht="20" customHeight="1" spans="1:3">
      <c r="A95" s="51" t="s">
        <v>639</v>
      </c>
      <c r="B95" s="56" t="s">
        <v>573</v>
      </c>
      <c r="C95" s="55"/>
    </row>
    <row r="96" ht="20" customHeight="1" spans="1:3">
      <c r="A96" s="51" t="s">
        <v>640</v>
      </c>
      <c r="B96" s="56" t="s">
        <v>575</v>
      </c>
      <c r="C96" s="55"/>
    </row>
    <row r="97" ht="20" customHeight="1" spans="1:3">
      <c r="A97" s="51" t="s">
        <v>641</v>
      </c>
      <c r="B97" s="56" t="s">
        <v>642</v>
      </c>
      <c r="C97" s="55"/>
    </row>
    <row r="98" ht="20" customHeight="1" spans="1:3">
      <c r="A98" s="51" t="s">
        <v>643</v>
      </c>
      <c r="B98" s="52" t="s">
        <v>644</v>
      </c>
      <c r="C98" s="55">
        <f>SUM(C99,C104,C109)</f>
        <v>0</v>
      </c>
    </row>
    <row r="99" ht="20" customHeight="1" spans="1:3">
      <c r="A99" s="51" t="s">
        <v>645</v>
      </c>
      <c r="B99" s="57" t="s">
        <v>646</v>
      </c>
      <c r="C99" s="55">
        <f>SUM(C100:C103)</f>
        <v>0</v>
      </c>
    </row>
    <row r="100" ht="20" customHeight="1" spans="1:3">
      <c r="A100" s="51" t="s">
        <v>647</v>
      </c>
      <c r="B100" s="57" t="s">
        <v>517</v>
      </c>
      <c r="C100" s="55"/>
    </row>
    <row r="101" ht="20" customHeight="1" spans="1:3">
      <c r="A101" s="51" t="s">
        <v>648</v>
      </c>
      <c r="B101" s="57" t="s">
        <v>649</v>
      </c>
      <c r="C101" s="55"/>
    </row>
    <row r="102" ht="20" customHeight="1" spans="1:3">
      <c r="A102" s="51" t="s">
        <v>650</v>
      </c>
      <c r="B102" s="57" t="s">
        <v>651</v>
      </c>
      <c r="C102" s="55"/>
    </row>
    <row r="103" ht="20" customHeight="1" spans="1:3">
      <c r="A103" s="51" t="s">
        <v>652</v>
      </c>
      <c r="B103" s="57" t="s">
        <v>653</v>
      </c>
      <c r="C103" s="55"/>
    </row>
    <row r="104" ht="20" customHeight="1" spans="1:3">
      <c r="A104" s="51" t="s">
        <v>654</v>
      </c>
      <c r="B104" s="57" t="s">
        <v>655</v>
      </c>
      <c r="C104" s="55">
        <f>SUM(C105:C108)</f>
        <v>0</v>
      </c>
    </row>
    <row r="105" ht="20" customHeight="1" spans="1:3">
      <c r="A105" s="51" t="s">
        <v>656</v>
      </c>
      <c r="B105" s="57" t="s">
        <v>517</v>
      </c>
      <c r="C105" s="55"/>
    </row>
    <row r="106" ht="20" customHeight="1" spans="1:3">
      <c r="A106" s="51" t="s">
        <v>657</v>
      </c>
      <c r="B106" s="57" t="s">
        <v>649</v>
      </c>
      <c r="C106" s="55"/>
    </row>
    <row r="107" ht="20" customHeight="1" spans="1:3">
      <c r="A107" s="51" t="s">
        <v>658</v>
      </c>
      <c r="B107" s="57" t="s">
        <v>659</v>
      </c>
      <c r="C107" s="55"/>
    </row>
    <row r="108" ht="20" customHeight="1" spans="1:3">
      <c r="A108" s="51" t="s">
        <v>660</v>
      </c>
      <c r="B108" s="57" t="s">
        <v>661</v>
      </c>
      <c r="C108" s="55"/>
    </row>
    <row r="109" ht="20" customHeight="1" spans="1:3">
      <c r="A109" s="51" t="s">
        <v>662</v>
      </c>
      <c r="B109" s="57" t="s">
        <v>663</v>
      </c>
      <c r="C109" s="55">
        <f>SUM(C110:C113)</f>
        <v>0</v>
      </c>
    </row>
    <row r="110" ht="20" customHeight="1" spans="1:3">
      <c r="A110" s="51" t="s">
        <v>664</v>
      </c>
      <c r="B110" s="57" t="s">
        <v>665</v>
      </c>
      <c r="C110" s="55"/>
    </row>
    <row r="111" ht="20" customHeight="1" spans="1:3">
      <c r="A111" s="51" t="s">
        <v>666</v>
      </c>
      <c r="B111" s="57" t="s">
        <v>667</v>
      </c>
      <c r="C111" s="55"/>
    </row>
    <row r="112" ht="20" customHeight="1" spans="1:3">
      <c r="A112" s="51" t="s">
        <v>668</v>
      </c>
      <c r="B112" s="57" t="s">
        <v>669</v>
      </c>
      <c r="C112" s="55"/>
    </row>
    <row r="113" ht="20" customHeight="1" spans="1:3">
      <c r="A113" s="51" t="s">
        <v>670</v>
      </c>
      <c r="B113" s="57" t="s">
        <v>671</v>
      </c>
      <c r="C113" s="55"/>
    </row>
    <row r="114" ht="20" customHeight="1" spans="1:3">
      <c r="A114" s="51" t="s">
        <v>672</v>
      </c>
      <c r="B114" s="54" t="s">
        <v>673</v>
      </c>
      <c r="C114" s="55">
        <f>SUM(C115,C120,C125,C130,C139,C146,C155,C158,C161,C162)</f>
        <v>12</v>
      </c>
    </row>
    <row r="115" ht="20" customHeight="1" spans="1:3">
      <c r="A115" s="51" t="s">
        <v>674</v>
      </c>
      <c r="B115" s="57" t="s">
        <v>675</v>
      </c>
      <c r="C115" s="55">
        <f>SUM(C116:C119)</f>
        <v>0</v>
      </c>
    </row>
    <row r="116" ht="20" customHeight="1" spans="1:3">
      <c r="A116" s="51" t="s">
        <v>676</v>
      </c>
      <c r="B116" s="57" t="s">
        <v>677</v>
      </c>
      <c r="C116" s="55"/>
    </row>
    <row r="117" ht="20" customHeight="1" spans="1:3">
      <c r="A117" s="51" t="s">
        <v>678</v>
      </c>
      <c r="B117" s="57" t="s">
        <v>227</v>
      </c>
      <c r="C117" s="55"/>
    </row>
    <row r="118" ht="20" customHeight="1" spans="1:3">
      <c r="A118" s="51" t="s">
        <v>679</v>
      </c>
      <c r="B118" s="57" t="s">
        <v>680</v>
      </c>
      <c r="C118" s="55"/>
    </row>
    <row r="119" ht="20" customHeight="1" spans="1:3">
      <c r="A119" s="51" t="s">
        <v>681</v>
      </c>
      <c r="B119" s="57" t="s">
        <v>682</v>
      </c>
      <c r="C119" s="55"/>
    </row>
    <row r="120" ht="20" customHeight="1" spans="1:3">
      <c r="A120" s="51" t="s">
        <v>683</v>
      </c>
      <c r="B120" s="57" t="s">
        <v>684</v>
      </c>
      <c r="C120" s="55">
        <f>SUM(C121:C124)</f>
        <v>0</v>
      </c>
    </row>
    <row r="121" ht="20" customHeight="1" spans="1:3">
      <c r="A121" s="51" t="s">
        <v>685</v>
      </c>
      <c r="B121" s="57" t="s">
        <v>680</v>
      </c>
      <c r="C121" s="55"/>
    </row>
    <row r="122" ht="20" customHeight="1" spans="1:3">
      <c r="A122" s="51" t="s">
        <v>686</v>
      </c>
      <c r="B122" s="57" t="s">
        <v>687</v>
      </c>
      <c r="C122" s="55"/>
    </row>
    <row r="123" ht="20" customHeight="1" spans="1:3">
      <c r="A123" s="51" t="s">
        <v>688</v>
      </c>
      <c r="B123" s="57" t="s">
        <v>689</v>
      </c>
      <c r="C123" s="55"/>
    </row>
    <row r="124" ht="20" customHeight="1" spans="1:3">
      <c r="A124" s="51" t="s">
        <v>690</v>
      </c>
      <c r="B124" s="57" t="s">
        <v>691</v>
      </c>
      <c r="C124" s="55"/>
    </row>
    <row r="125" ht="20" customHeight="1" spans="1:3">
      <c r="A125" s="51" t="s">
        <v>692</v>
      </c>
      <c r="B125" s="57" t="s">
        <v>693</v>
      </c>
      <c r="C125" s="55">
        <f>SUM(C126:C129)</f>
        <v>0</v>
      </c>
    </row>
    <row r="126" ht="20" customHeight="1" spans="1:3">
      <c r="A126" s="51" t="s">
        <v>694</v>
      </c>
      <c r="B126" s="57" t="s">
        <v>695</v>
      </c>
      <c r="C126" s="55"/>
    </row>
    <row r="127" ht="20" customHeight="1" spans="1:3">
      <c r="A127" s="51" t="s">
        <v>696</v>
      </c>
      <c r="B127" s="57" t="s">
        <v>697</v>
      </c>
      <c r="C127" s="55"/>
    </row>
    <row r="128" ht="20" customHeight="1" spans="1:3">
      <c r="A128" s="51" t="s">
        <v>698</v>
      </c>
      <c r="B128" s="57" t="s">
        <v>699</v>
      </c>
      <c r="C128" s="55"/>
    </row>
    <row r="129" ht="20" customHeight="1" spans="1:3">
      <c r="A129" s="51" t="s">
        <v>700</v>
      </c>
      <c r="B129" s="57" t="s">
        <v>701</v>
      </c>
      <c r="C129" s="55"/>
    </row>
    <row r="130" ht="20" customHeight="1" spans="1:3">
      <c r="A130" s="51" t="s">
        <v>702</v>
      </c>
      <c r="B130" s="57" t="s">
        <v>703</v>
      </c>
      <c r="C130" s="55">
        <f>SUM(C131:C138)</f>
        <v>0</v>
      </c>
    </row>
    <row r="131" ht="20" customHeight="1" spans="1:3">
      <c r="A131" s="51" t="s">
        <v>704</v>
      </c>
      <c r="B131" s="57" t="s">
        <v>705</v>
      </c>
      <c r="C131" s="55"/>
    </row>
    <row r="132" ht="20" customHeight="1" spans="1:3">
      <c r="A132" s="51" t="s">
        <v>706</v>
      </c>
      <c r="B132" s="57" t="s">
        <v>707</v>
      </c>
      <c r="C132" s="55"/>
    </row>
    <row r="133" ht="20" customHeight="1" spans="1:3">
      <c r="A133" s="51" t="s">
        <v>708</v>
      </c>
      <c r="B133" s="57" t="s">
        <v>709</v>
      </c>
      <c r="C133" s="55"/>
    </row>
    <row r="134" ht="20" customHeight="1" spans="1:3">
      <c r="A134" s="51" t="s">
        <v>710</v>
      </c>
      <c r="B134" s="57" t="s">
        <v>711</v>
      </c>
      <c r="C134" s="55"/>
    </row>
    <row r="135" ht="20" customHeight="1" spans="1:3">
      <c r="A135" s="51" t="s">
        <v>712</v>
      </c>
      <c r="B135" s="57" t="s">
        <v>713</v>
      </c>
      <c r="C135" s="55"/>
    </row>
    <row r="136" ht="20" customHeight="1" spans="1:3">
      <c r="A136" s="51" t="s">
        <v>714</v>
      </c>
      <c r="B136" s="57" t="s">
        <v>715</v>
      </c>
      <c r="C136" s="55"/>
    </row>
    <row r="137" ht="20" customHeight="1" spans="1:3">
      <c r="A137" s="51" t="s">
        <v>716</v>
      </c>
      <c r="B137" s="57" t="s">
        <v>717</v>
      </c>
      <c r="C137" s="55"/>
    </row>
    <row r="138" ht="20" customHeight="1" spans="1:3">
      <c r="A138" s="51" t="s">
        <v>718</v>
      </c>
      <c r="B138" s="57" t="s">
        <v>719</v>
      </c>
      <c r="C138" s="55"/>
    </row>
    <row r="139" ht="20" customHeight="1" spans="1:3">
      <c r="A139" s="51" t="s">
        <v>720</v>
      </c>
      <c r="B139" s="57" t="s">
        <v>721</v>
      </c>
      <c r="C139" s="55">
        <f>SUM(C140:C145)</f>
        <v>0</v>
      </c>
    </row>
    <row r="140" ht="20" customHeight="1" spans="1:3">
      <c r="A140" s="51" t="s">
        <v>722</v>
      </c>
      <c r="B140" s="57" t="s">
        <v>723</v>
      </c>
      <c r="C140" s="55"/>
    </row>
    <row r="141" ht="20" customHeight="1" spans="1:3">
      <c r="A141" s="51" t="s">
        <v>724</v>
      </c>
      <c r="B141" s="57" t="s">
        <v>725</v>
      </c>
      <c r="C141" s="55"/>
    </row>
    <row r="142" ht="20" customHeight="1" spans="1:3">
      <c r="A142" s="51" t="s">
        <v>726</v>
      </c>
      <c r="B142" s="57" t="s">
        <v>727</v>
      </c>
      <c r="C142" s="55"/>
    </row>
    <row r="143" ht="20" customHeight="1" spans="1:3">
      <c r="A143" s="51" t="s">
        <v>728</v>
      </c>
      <c r="B143" s="57" t="s">
        <v>729</v>
      </c>
      <c r="C143" s="55"/>
    </row>
    <row r="144" ht="20" customHeight="1" spans="1:3">
      <c r="A144" s="51" t="s">
        <v>730</v>
      </c>
      <c r="B144" s="57" t="s">
        <v>731</v>
      </c>
      <c r="C144" s="55"/>
    </row>
    <row r="145" ht="20" customHeight="1" spans="1:3">
      <c r="A145" s="51" t="s">
        <v>732</v>
      </c>
      <c r="B145" s="57" t="s">
        <v>733</v>
      </c>
      <c r="C145" s="55"/>
    </row>
    <row r="146" ht="20" customHeight="1" spans="1:3">
      <c r="A146" s="51" t="s">
        <v>734</v>
      </c>
      <c r="B146" s="57" t="s">
        <v>735</v>
      </c>
      <c r="C146" s="55">
        <f>SUM(C147:C154)</f>
        <v>12</v>
      </c>
    </row>
    <row r="147" ht="20" customHeight="1" spans="1:3">
      <c r="A147" s="51" t="s">
        <v>736</v>
      </c>
      <c r="B147" s="57" t="s">
        <v>737</v>
      </c>
      <c r="C147" s="55"/>
    </row>
    <row r="148" ht="20" customHeight="1" spans="1:3">
      <c r="A148" s="51" t="s">
        <v>738</v>
      </c>
      <c r="B148" s="57" t="s">
        <v>739</v>
      </c>
      <c r="C148" s="55"/>
    </row>
    <row r="149" ht="20" customHeight="1" spans="1:3">
      <c r="A149" s="51" t="s">
        <v>740</v>
      </c>
      <c r="B149" s="57" t="s">
        <v>741</v>
      </c>
      <c r="C149" s="55"/>
    </row>
    <row r="150" ht="20" customHeight="1" spans="1:3">
      <c r="A150" s="51" t="s">
        <v>742</v>
      </c>
      <c r="B150" s="57" t="s">
        <v>743</v>
      </c>
      <c r="C150" s="55"/>
    </row>
    <row r="151" ht="20" customHeight="1" spans="1:3">
      <c r="A151" s="51" t="s">
        <v>744</v>
      </c>
      <c r="B151" s="57" t="s">
        <v>745</v>
      </c>
      <c r="C151" s="55"/>
    </row>
    <row r="152" ht="20" customHeight="1" spans="1:3">
      <c r="A152" s="51" t="s">
        <v>746</v>
      </c>
      <c r="B152" s="57" t="s">
        <v>747</v>
      </c>
      <c r="C152" s="55">
        <v>12</v>
      </c>
    </row>
    <row r="153" ht="20" customHeight="1" spans="1:3">
      <c r="A153" s="51" t="s">
        <v>748</v>
      </c>
      <c r="B153" s="57" t="s">
        <v>749</v>
      </c>
      <c r="C153" s="55"/>
    </row>
    <row r="154" ht="20" customHeight="1" spans="1:3">
      <c r="A154" s="51" t="s">
        <v>750</v>
      </c>
      <c r="B154" s="57" t="s">
        <v>751</v>
      </c>
      <c r="C154" s="55"/>
    </row>
    <row r="155" ht="20" customHeight="1" spans="1:3">
      <c r="A155" s="51" t="s">
        <v>752</v>
      </c>
      <c r="B155" s="57" t="s">
        <v>753</v>
      </c>
      <c r="C155" s="55">
        <f>SUM(C156:C157)</f>
        <v>0</v>
      </c>
    </row>
    <row r="156" ht="20" customHeight="1" spans="1:3">
      <c r="A156" s="51" t="s">
        <v>754</v>
      </c>
      <c r="B156" s="56" t="s">
        <v>677</v>
      </c>
      <c r="C156" s="55"/>
    </row>
    <row r="157" ht="20" customHeight="1" spans="1:3">
      <c r="A157" s="51" t="s">
        <v>755</v>
      </c>
      <c r="B157" s="56" t="s">
        <v>756</v>
      </c>
      <c r="C157" s="55"/>
    </row>
    <row r="158" ht="20" customHeight="1" spans="1:3">
      <c r="A158" s="51" t="s">
        <v>757</v>
      </c>
      <c r="B158" s="57" t="s">
        <v>758</v>
      </c>
      <c r="C158" s="55">
        <f>SUM(C159:C160)</f>
        <v>0</v>
      </c>
    </row>
    <row r="159" ht="20" customHeight="1" spans="1:3">
      <c r="A159" s="51" t="s">
        <v>759</v>
      </c>
      <c r="B159" s="56" t="s">
        <v>677</v>
      </c>
      <c r="C159" s="55"/>
    </row>
    <row r="160" ht="20" customHeight="1" spans="1:3">
      <c r="A160" s="51" t="s">
        <v>760</v>
      </c>
      <c r="B160" s="56" t="s">
        <v>761</v>
      </c>
      <c r="C160" s="55"/>
    </row>
    <row r="161" ht="20" customHeight="1" spans="1:3">
      <c r="A161" s="51" t="s">
        <v>762</v>
      </c>
      <c r="B161" s="57" t="s">
        <v>763</v>
      </c>
      <c r="C161" s="55"/>
    </row>
    <row r="162" ht="20" customHeight="1" spans="1:3">
      <c r="A162" s="51" t="s">
        <v>764</v>
      </c>
      <c r="B162" s="57" t="s">
        <v>765</v>
      </c>
      <c r="C162" s="55">
        <f>SUM(C163:C165)</f>
        <v>0</v>
      </c>
    </row>
    <row r="163" ht="20" customHeight="1" spans="1:3">
      <c r="A163" s="51" t="s">
        <v>766</v>
      </c>
      <c r="B163" s="56" t="s">
        <v>695</v>
      </c>
      <c r="C163" s="55"/>
    </row>
    <row r="164" ht="20" customHeight="1" spans="1:3">
      <c r="A164" s="51" t="s">
        <v>767</v>
      </c>
      <c r="B164" s="56" t="s">
        <v>699</v>
      </c>
      <c r="C164" s="55"/>
    </row>
    <row r="165" ht="20" customHeight="1" spans="1:3">
      <c r="A165" s="51" t="s">
        <v>768</v>
      </c>
      <c r="B165" s="56" t="s">
        <v>769</v>
      </c>
      <c r="C165" s="55"/>
    </row>
    <row r="166" ht="20" customHeight="1" spans="1:3">
      <c r="A166" s="51" t="s">
        <v>770</v>
      </c>
      <c r="B166" s="54" t="s">
        <v>771</v>
      </c>
      <c r="C166" s="55">
        <f>SUM(C167)</f>
        <v>0</v>
      </c>
    </row>
    <row r="167" ht="20" customHeight="1" spans="1:3">
      <c r="A167" s="51" t="s">
        <v>772</v>
      </c>
      <c r="B167" s="57" t="s">
        <v>773</v>
      </c>
      <c r="C167" s="55">
        <f>SUM(C168:C169)</f>
        <v>0</v>
      </c>
    </row>
    <row r="168" ht="20" customHeight="1" spans="1:3">
      <c r="A168" s="51" t="s">
        <v>774</v>
      </c>
      <c r="B168" s="57" t="s">
        <v>775</v>
      </c>
      <c r="C168" s="55"/>
    </row>
    <row r="169" ht="20" customHeight="1" spans="1:3">
      <c r="A169" s="51" t="s">
        <v>776</v>
      </c>
      <c r="B169" s="57" t="s">
        <v>777</v>
      </c>
      <c r="C169" s="55"/>
    </row>
    <row r="170" ht="20" customHeight="1" spans="1:3">
      <c r="A170" s="51" t="s">
        <v>778</v>
      </c>
      <c r="B170" s="54" t="s">
        <v>779</v>
      </c>
      <c r="C170" s="55">
        <f>SUM(C171,C175,C184)</f>
        <v>0</v>
      </c>
    </row>
    <row r="171" ht="20" customHeight="1" spans="1:3">
      <c r="A171" s="51" t="s">
        <v>780</v>
      </c>
      <c r="B171" s="57" t="s">
        <v>781</v>
      </c>
      <c r="C171" s="55">
        <f>SUM(C172:C174)</f>
        <v>0</v>
      </c>
    </row>
    <row r="172" ht="20" customHeight="1" spans="1:3">
      <c r="A172" s="51" t="s">
        <v>782</v>
      </c>
      <c r="B172" s="57" t="s">
        <v>783</v>
      </c>
      <c r="C172" s="55"/>
    </row>
    <row r="173" ht="20" customHeight="1" spans="1:3">
      <c r="A173" s="51" t="s">
        <v>784</v>
      </c>
      <c r="B173" s="57" t="s">
        <v>785</v>
      </c>
      <c r="C173" s="55"/>
    </row>
    <row r="174" ht="20" customHeight="1" spans="1:3">
      <c r="A174" s="51" t="s">
        <v>786</v>
      </c>
      <c r="B174" s="57" t="s">
        <v>787</v>
      </c>
      <c r="C174" s="55"/>
    </row>
    <row r="175" ht="20" customHeight="1" spans="1:3">
      <c r="A175" s="51" t="s">
        <v>788</v>
      </c>
      <c r="B175" s="57" t="s">
        <v>789</v>
      </c>
      <c r="C175" s="55">
        <f>SUM(C176:C183)</f>
        <v>0</v>
      </c>
    </row>
    <row r="176" ht="20" customHeight="1" spans="1:3">
      <c r="A176" s="51" t="s">
        <v>790</v>
      </c>
      <c r="B176" s="57" t="s">
        <v>791</v>
      </c>
      <c r="C176" s="55"/>
    </row>
    <row r="177" ht="20" customHeight="1" spans="1:3">
      <c r="A177" s="51" t="s">
        <v>792</v>
      </c>
      <c r="B177" s="57" t="s">
        <v>793</v>
      </c>
      <c r="C177" s="55"/>
    </row>
    <row r="178" ht="20" customHeight="1" spans="1:3">
      <c r="A178" s="51" t="s">
        <v>794</v>
      </c>
      <c r="B178" s="57" t="s">
        <v>795</v>
      </c>
      <c r="C178" s="55"/>
    </row>
    <row r="179" ht="20" customHeight="1" spans="1:3">
      <c r="A179" s="51" t="s">
        <v>796</v>
      </c>
      <c r="B179" s="57" t="s">
        <v>797</v>
      </c>
      <c r="C179" s="55"/>
    </row>
    <row r="180" ht="20" customHeight="1" spans="1:3">
      <c r="A180" s="51" t="s">
        <v>798</v>
      </c>
      <c r="B180" s="57" t="s">
        <v>799</v>
      </c>
      <c r="C180" s="55"/>
    </row>
    <row r="181" ht="20" customHeight="1" spans="1:3">
      <c r="A181" s="51" t="s">
        <v>800</v>
      </c>
      <c r="B181" s="57" t="s">
        <v>801</v>
      </c>
      <c r="C181" s="55"/>
    </row>
    <row r="182" ht="20" customHeight="1" spans="1:3">
      <c r="A182" s="51" t="s">
        <v>802</v>
      </c>
      <c r="B182" s="57" t="s">
        <v>803</v>
      </c>
      <c r="C182" s="55"/>
    </row>
    <row r="183" ht="20" customHeight="1" spans="1:3">
      <c r="A183" s="51" t="s">
        <v>804</v>
      </c>
      <c r="B183" s="57" t="s">
        <v>805</v>
      </c>
      <c r="C183" s="55"/>
    </row>
    <row r="184" ht="20" customHeight="1" spans="1:3">
      <c r="A184" s="51" t="s">
        <v>806</v>
      </c>
      <c r="B184" s="57" t="s">
        <v>807</v>
      </c>
      <c r="C184" s="55">
        <f>SUM(C185:C194)</f>
        <v>0</v>
      </c>
    </row>
    <row r="185" ht="20" customHeight="1" spans="1:3">
      <c r="A185" s="51" t="s">
        <v>808</v>
      </c>
      <c r="B185" s="57" t="s">
        <v>809</v>
      </c>
      <c r="C185" s="55"/>
    </row>
    <row r="186" ht="20" customHeight="1" spans="1:3">
      <c r="A186" s="51" t="s">
        <v>810</v>
      </c>
      <c r="B186" s="57" t="s">
        <v>811</v>
      </c>
      <c r="C186" s="55"/>
    </row>
    <row r="187" ht="20" customHeight="1" spans="1:3">
      <c r="A187" s="51" t="s">
        <v>812</v>
      </c>
      <c r="B187" s="57" t="s">
        <v>813</v>
      </c>
      <c r="C187" s="55"/>
    </row>
    <row r="188" ht="20" customHeight="1" spans="1:3">
      <c r="A188" s="51" t="s">
        <v>814</v>
      </c>
      <c r="B188" s="57" t="s">
        <v>815</v>
      </c>
      <c r="C188" s="55"/>
    </row>
    <row r="189" ht="20" customHeight="1" spans="1:3">
      <c r="A189" s="51" t="s">
        <v>816</v>
      </c>
      <c r="B189" s="57" t="s">
        <v>817</v>
      </c>
      <c r="C189" s="55"/>
    </row>
    <row r="190" ht="20" customHeight="1" spans="1:3">
      <c r="A190" s="51" t="s">
        <v>818</v>
      </c>
      <c r="B190" s="57" t="s">
        <v>819</v>
      </c>
      <c r="C190" s="55"/>
    </row>
    <row r="191" ht="20" customHeight="1" spans="1:3">
      <c r="A191" s="51" t="s">
        <v>820</v>
      </c>
      <c r="B191" s="57" t="s">
        <v>821</v>
      </c>
      <c r="C191" s="55"/>
    </row>
    <row r="192" ht="20" customHeight="1" spans="1:3">
      <c r="A192" s="51" t="s">
        <v>822</v>
      </c>
      <c r="B192" s="57" t="s">
        <v>823</v>
      </c>
      <c r="C192" s="55"/>
    </row>
    <row r="193" ht="20" customHeight="1" spans="1:3">
      <c r="A193" s="51" t="s">
        <v>824</v>
      </c>
      <c r="B193" s="57" t="s">
        <v>825</v>
      </c>
      <c r="C193" s="55"/>
    </row>
    <row r="194" ht="20" customHeight="1" spans="1:3">
      <c r="A194" s="51" t="s">
        <v>826</v>
      </c>
      <c r="B194" s="57" t="s">
        <v>827</v>
      </c>
      <c r="C194" s="55"/>
    </row>
    <row r="195" ht="20" customHeight="1" spans="1:3">
      <c r="A195" s="51" t="s">
        <v>828</v>
      </c>
      <c r="B195" s="54" t="s">
        <v>829</v>
      </c>
      <c r="C195" s="55">
        <f>SUM(C196:C211)</f>
        <v>3889</v>
      </c>
    </row>
    <row r="196" ht="20" customHeight="1" spans="1:3">
      <c r="A196" s="51" t="s">
        <v>830</v>
      </c>
      <c r="B196" s="54" t="s">
        <v>831</v>
      </c>
      <c r="C196" s="55"/>
    </row>
    <row r="197" ht="20" customHeight="1" spans="1:3">
      <c r="A197" s="51" t="s">
        <v>832</v>
      </c>
      <c r="B197" s="54" t="s">
        <v>833</v>
      </c>
      <c r="C197" s="55"/>
    </row>
    <row r="198" ht="20" customHeight="1" spans="1:3">
      <c r="A198" s="51" t="s">
        <v>834</v>
      </c>
      <c r="B198" s="54" t="s">
        <v>835</v>
      </c>
      <c r="C198" s="55"/>
    </row>
    <row r="199" ht="20" customHeight="1" spans="1:3">
      <c r="A199" s="51" t="s">
        <v>836</v>
      </c>
      <c r="B199" s="54" t="s">
        <v>837</v>
      </c>
      <c r="C199" s="58">
        <v>2288</v>
      </c>
    </row>
    <row r="200" ht="20" customHeight="1" spans="1:3">
      <c r="A200" s="51" t="s">
        <v>838</v>
      </c>
      <c r="B200" s="54" t="s">
        <v>839</v>
      </c>
      <c r="C200" s="55"/>
    </row>
    <row r="201" ht="20" customHeight="1" spans="1:3">
      <c r="A201" s="51" t="s">
        <v>840</v>
      </c>
      <c r="B201" s="54" t="s">
        <v>841</v>
      </c>
      <c r="C201" s="55"/>
    </row>
    <row r="202" ht="20" customHeight="1" spans="1:3">
      <c r="A202" s="51" t="s">
        <v>842</v>
      </c>
      <c r="B202" s="54" t="s">
        <v>843</v>
      </c>
      <c r="C202" s="55"/>
    </row>
    <row r="203" ht="20" customHeight="1" spans="1:3">
      <c r="A203" s="51" t="s">
        <v>844</v>
      </c>
      <c r="B203" s="54" t="s">
        <v>845</v>
      </c>
      <c r="C203" s="55"/>
    </row>
    <row r="204" ht="20" customHeight="1" spans="1:3">
      <c r="A204" s="51" t="s">
        <v>846</v>
      </c>
      <c r="B204" s="54" t="s">
        <v>847</v>
      </c>
      <c r="C204" s="55"/>
    </row>
    <row r="205" ht="20" customHeight="1" spans="1:3">
      <c r="A205" s="51" t="s">
        <v>848</v>
      </c>
      <c r="B205" s="54" t="s">
        <v>849</v>
      </c>
      <c r="C205" s="55"/>
    </row>
    <row r="206" ht="20" customHeight="1" spans="1:3">
      <c r="A206" s="51" t="s">
        <v>850</v>
      </c>
      <c r="B206" s="54" t="s">
        <v>851</v>
      </c>
      <c r="C206" s="55"/>
    </row>
    <row r="207" ht="20" customHeight="1" spans="1:3">
      <c r="A207" s="51" t="s">
        <v>852</v>
      </c>
      <c r="B207" s="54" t="s">
        <v>853</v>
      </c>
      <c r="C207" s="55"/>
    </row>
    <row r="208" ht="20" customHeight="1" spans="1:3">
      <c r="A208" s="51" t="s">
        <v>854</v>
      </c>
      <c r="B208" s="54" t="s">
        <v>855</v>
      </c>
      <c r="C208" s="55"/>
    </row>
    <row r="209" ht="20" customHeight="1" spans="1:3">
      <c r="A209" s="51" t="s">
        <v>856</v>
      </c>
      <c r="B209" s="54" t="s">
        <v>857</v>
      </c>
      <c r="C209" s="58">
        <v>1601</v>
      </c>
    </row>
    <row r="210" ht="20" customHeight="1" spans="1:3">
      <c r="A210" s="51" t="s">
        <v>858</v>
      </c>
      <c r="B210" s="54" t="s">
        <v>859</v>
      </c>
      <c r="C210" s="55"/>
    </row>
    <row r="211" ht="20" customHeight="1" spans="1:3">
      <c r="A211" s="51" t="s">
        <v>860</v>
      </c>
      <c r="B211" s="54" t="s">
        <v>861</v>
      </c>
      <c r="C211" s="55"/>
    </row>
    <row r="212" ht="20" customHeight="1" spans="1:3">
      <c r="A212" s="51" t="s">
        <v>862</v>
      </c>
      <c r="B212" s="54" t="s">
        <v>863</v>
      </c>
      <c r="C212" s="55">
        <f>SUM(C213:C228)</f>
        <v>0</v>
      </c>
    </row>
    <row r="213" ht="20" customHeight="1" spans="1:3">
      <c r="A213" s="51" t="s">
        <v>864</v>
      </c>
      <c r="B213" s="54" t="s">
        <v>865</v>
      </c>
      <c r="C213" s="55"/>
    </row>
    <row r="214" ht="20" customHeight="1" spans="1:3">
      <c r="A214" s="51" t="s">
        <v>866</v>
      </c>
      <c r="B214" s="54" t="s">
        <v>867</v>
      </c>
      <c r="C214" s="55"/>
    </row>
    <row r="215" ht="20" customHeight="1" spans="1:3">
      <c r="A215" s="51" t="s">
        <v>868</v>
      </c>
      <c r="B215" s="54" t="s">
        <v>869</v>
      </c>
      <c r="C215" s="55"/>
    </row>
    <row r="216" ht="20" customHeight="1" spans="1:3">
      <c r="A216" s="51" t="s">
        <v>870</v>
      </c>
      <c r="B216" s="54" t="s">
        <v>871</v>
      </c>
      <c r="C216" s="55"/>
    </row>
    <row r="217" ht="20" customHeight="1" spans="1:3">
      <c r="A217" s="51" t="s">
        <v>872</v>
      </c>
      <c r="B217" s="54" t="s">
        <v>873</v>
      </c>
      <c r="C217" s="55"/>
    </row>
    <row r="218" ht="20" customHeight="1" spans="1:3">
      <c r="A218" s="51" t="s">
        <v>874</v>
      </c>
      <c r="B218" s="54" t="s">
        <v>875</v>
      </c>
      <c r="C218" s="55"/>
    </row>
    <row r="219" ht="20" customHeight="1" spans="1:3">
      <c r="A219" s="51" t="s">
        <v>876</v>
      </c>
      <c r="B219" s="54" t="s">
        <v>877</v>
      </c>
      <c r="C219" s="55"/>
    </row>
    <row r="220" ht="20" customHeight="1" spans="1:3">
      <c r="A220" s="51" t="s">
        <v>878</v>
      </c>
      <c r="B220" s="54" t="s">
        <v>879</v>
      </c>
      <c r="C220" s="55"/>
    </row>
    <row r="221" ht="20" customHeight="1" spans="1:3">
      <c r="A221" s="51" t="s">
        <v>880</v>
      </c>
      <c r="B221" s="54" t="s">
        <v>881</v>
      </c>
      <c r="C221" s="55"/>
    </row>
    <row r="222" ht="20" customHeight="1" spans="1:3">
      <c r="A222" s="51" t="s">
        <v>882</v>
      </c>
      <c r="B222" s="54" t="s">
        <v>883</v>
      </c>
      <c r="C222" s="55"/>
    </row>
    <row r="223" ht="20" customHeight="1" spans="1:3">
      <c r="A223" s="51" t="s">
        <v>884</v>
      </c>
      <c r="B223" s="54" t="s">
        <v>885</v>
      </c>
      <c r="C223" s="55"/>
    </row>
    <row r="224" ht="20" customHeight="1" spans="1:3">
      <c r="A224" s="51" t="s">
        <v>886</v>
      </c>
      <c r="B224" s="54" t="s">
        <v>887</v>
      </c>
      <c r="C224" s="55"/>
    </row>
    <row r="225" ht="20" customHeight="1" spans="1:3">
      <c r="A225" s="51" t="s">
        <v>888</v>
      </c>
      <c r="B225" s="54" t="s">
        <v>889</v>
      </c>
      <c r="C225" s="55"/>
    </row>
    <row r="226" ht="20" customHeight="1" spans="1:3">
      <c r="A226" s="51" t="s">
        <v>890</v>
      </c>
      <c r="B226" s="54" t="s">
        <v>891</v>
      </c>
      <c r="C226" s="55"/>
    </row>
    <row r="227" ht="20" customHeight="1" spans="1:3">
      <c r="A227" s="51" t="s">
        <v>892</v>
      </c>
      <c r="B227" s="54" t="s">
        <v>893</v>
      </c>
      <c r="C227" s="55"/>
    </row>
    <row r="228" ht="20" customHeight="1" spans="1:3">
      <c r="A228" s="51" t="s">
        <v>894</v>
      </c>
      <c r="B228" s="54" t="s">
        <v>895</v>
      </c>
      <c r="C228" s="55"/>
    </row>
    <row r="229" ht="20" customHeight="1" spans="1:3">
      <c r="A229" s="213" t="s">
        <v>896</v>
      </c>
      <c r="B229" s="54" t="s">
        <v>897</v>
      </c>
      <c r="C229" s="55">
        <f>SUM(C230,C243)</f>
        <v>0</v>
      </c>
    </row>
    <row r="230" ht="20" customHeight="1" spans="1:3">
      <c r="A230" s="213" t="s">
        <v>898</v>
      </c>
      <c r="B230" s="54" t="s">
        <v>899</v>
      </c>
      <c r="C230" s="55">
        <f>SUM(C231:C242)</f>
        <v>0</v>
      </c>
    </row>
    <row r="231" ht="20" customHeight="1" spans="1:3">
      <c r="A231" s="213" t="s">
        <v>900</v>
      </c>
      <c r="B231" s="54" t="s">
        <v>901</v>
      </c>
      <c r="C231" s="55"/>
    </row>
    <row r="232" ht="20" customHeight="1" spans="1:3">
      <c r="A232" s="213" t="s">
        <v>902</v>
      </c>
      <c r="B232" s="54" t="s">
        <v>903</v>
      </c>
      <c r="C232" s="55"/>
    </row>
    <row r="233" ht="20" customHeight="1" spans="1:3">
      <c r="A233" s="213" t="s">
        <v>904</v>
      </c>
      <c r="B233" s="54" t="s">
        <v>905</v>
      </c>
      <c r="C233" s="55"/>
    </row>
    <row r="234" ht="20" customHeight="1" spans="1:3">
      <c r="A234" s="213" t="s">
        <v>906</v>
      </c>
      <c r="B234" s="54" t="s">
        <v>907</v>
      </c>
      <c r="C234" s="55"/>
    </row>
    <row r="235" ht="20" customHeight="1" spans="1:3">
      <c r="A235" s="213" t="s">
        <v>908</v>
      </c>
      <c r="B235" s="54" t="s">
        <v>909</v>
      </c>
      <c r="C235" s="55"/>
    </row>
    <row r="236" ht="20" customHeight="1" spans="1:3">
      <c r="A236" s="213" t="s">
        <v>910</v>
      </c>
      <c r="B236" s="54" t="s">
        <v>911</v>
      </c>
      <c r="C236" s="55"/>
    </row>
    <row r="237" ht="20" customHeight="1" spans="1:3">
      <c r="A237" s="213" t="s">
        <v>912</v>
      </c>
      <c r="B237" s="54" t="s">
        <v>913</v>
      </c>
      <c r="C237" s="55"/>
    </row>
    <row r="238" ht="20" customHeight="1" spans="1:3">
      <c r="A238" s="213" t="s">
        <v>914</v>
      </c>
      <c r="B238" s="54" t="s">
        <v>915</v>
      </c>
      <c r="C238" s="55"/>
    </row>
    <row r="239" ht="20" customHeight="1" spans="1:3">
      <c r="A239" s="213" t="s">
        <v>916</v>
      </c>
      <c r="B239" s="54" t="s">
        <v>917</v>
      </c>
      <c r="C239" s="55"/>
    </row>
    <row r="240" ht="20" customHeight="1" spans="1:3">
      <c r="A240" s="213" t="s">
        <v>918</v>
      </c>
      <c r="B240" s="54" t="s">
        <v>919</v>
      </c>
      <c r="C240" s="55"/>
    </row>
    <row r="241" ht="20" customHeight="1" spans="1:3">
      <c r="A241" s="213" t="s">
        <v>920</v>
      </c>
      <c r="B241" s="54" t="s">
        <v>921</v>
      </c>
      <c r="C241" s="55"/>
    </row>
    <row r="242" ht="20" customHeight="1" spans="1:3">
      <c r="A242" s="213" t="s">
        <v>922</v>
      </c>
      <c r="B242" s="54" t="s">
        <v>923</v>
      </c>
      <c r="C242" s="55"/>
    </row>
    <row r="243" ht="20" customHeight="1" spans="1:3">
      <c r="A243" s="213" t="s">
        <v>924</v>
      </c>
      <c r="B243" s="54" t="s">
        <v>925</v>
      </c>
      <c r="C243" s="55">
        <f>SUM(C244:C249)</f>
        <v>0</v>
      </c>
    </row>
    <row r="244" ht="20" customHeight="1" spans="1:3">
      <c r="A244" s="213" t="s">
        <v>926</v>
      </c>
      <c r="B244" s="54" t="s">
        <v>927</v>
      </c>
      <c r="C244" s="55"/>
    </row>
    <row r="245" ht="20" customHeight="1" spans="1:3">
      <c r="A245" s="213" t="s">
        <v>928</v>
      </c>
      <c r="B245" s="54" t="s">
        <v>929</v>
      </c>
      <c r="C245" s="55"/>
    </row>
    <row r="246" ht="20" customHeight="1" spans="1:3">
      <c r="A246" s="213" t="s">
        <v>930</v>
      </c>
      <c r="B246" s="54" t="s">
        <v>931</v>
      </c>
      <c r="C246" s="55"/>
    </row>
    <row r="247" ht="20" customHeight="1" spans="1:3">
      <c r="A247" s="213" t="s">
        <v>932</v>
      </c>
      <c r="B247" s="54" t="s">
        <v>933</v>
      </c>
      <c r="C247" s="55"/>
    </row>
    <row r="248" ht="20" customHeight="1" spans="1:3">
      <c r="A248" s="213" t="s">
        <v>934</v>
      </c>
      <c r="B248" s="54" t="s">
        <v>935</v>
      </c>
      <c r="C248" s="55"/>
    </row>
    <row r="249" ht="20" customHeight="1" spans="1:3">
      <c r="A249" s="213" t="s">
        <v>936</v>
      </c>
      <c r="B249" s="54" t="s">
        <v>937</v>
      </c>
      <c r="C249" s="55"/>
    </row>
  </sheetData>
  <mergeCells count="1">
    <mergeCell ref="A1:C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2" sqref="A2"/>
    </sheetView>
  </sheetViews>
  <sheetFormatPr defaultColWidth="9" defaultRowHeight="13.5" outlineLevelRow="3" outlineLevelCol="1"/>
  <cols>
    <col min="1" max="1" width="34.625" customWidth="1"/>
    <col min="2" max="2" width="41.625" customWidth="1"/>
  </cols>
  <sheetData>
    <row r="1" ht="21" spans="1:2">
      <c r="A1" s="13" t="s">
        <v>938</v>
      </c>
      <c r="B1" s="13"/>
    </row>
    <row r="2" spans="2:2">
      <c r="B2" s="14" t="s">
        <v>407</v>
      </c>
    </row>
    <row r="3" ht="21" customHeight="1" spans="1:2">
      <c r="A3" s="3" t="s">
        <v>939</v>
      </c>
      <c r="B3" s="3" t="s">
        <v>343</v>
      </c>
    </row>
    <row r="4" ht="21" customHeight="1" spans="1:2">
      <c r="A4" s="3" t="s">
        <v>89</v>
      </c>
      <c r="B4" s="3">
        <v>0</v>
      </c>
    </row>
  </sheetData>
  <mergeCells count="1">
    <mergeCell ref="A1:B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9"/>
  <sheetViews>
    <sheetView workbookViewId="0">
      <pane ySplit="3" topLeftCell="A4" activePane="bottomLeft" state="frozen"/>
      <selection/>
      <selection pane="bottomLeft" activeCell="F8" sqref="F8"/>
    </sheetView>
  </sheetViews>
  <sheetFormatPr defaultColWidth="9" defaultRowHeight="13.5" outlineLevelCol="2"/>
  <cols>
    <col min="1" max="1" width="9" style="48"/>
    <col min="2" max="2" width="49.125" style="48" customWidth="1"/>
    <col min="3" max="3" width="24.125" style="48" customWidth="1"/>
    <col min="4" max="16384" width="9" style="48"/>
  </cols>
  <sheetData>
    <row r="1" s="48" customFormat="1" ht="25.5" spans="1:3">
      <c r="A1" s="49" t="s">
        <v>476</v>
      </c>
      <c r="B1" s="49"/>
      <c r="C1" s="49"/>
    </row>
    <row r="2" s="48" customFormat="1" spans="3:3">
      <c r="C2" s="48" t="s">
        <v>1</v>
      </c>
    </row>
    <row r="3" s="48" customFormat="1" ht="29" customHeight="1" spans="1:3">
      <c r="A3" s="50"/>
      <c r="B3" s="50" t="s">
        <v>477</v>
      </c>
      <c r="C3" s="50">
        <f>C43+C195+C146</f>
        <v>149542</v>
      </c>
    </row>
    <row r="4" s="48" customFormat="1" ht="20" customHeight="1" spans="1:3">
      <c r="A4" s="51" t="s">
        <v>478</v>
      </c>
      <c r="B4" s="52" t="s">
        <v>479</v>
      </c>
      <c r="C4" s="53">
        <f>SUM(C5,C11,C17)</f>
        <v>0</v>
      </c>
    </row>
    <row r="5" s="48" customFormat="1" ht="20" customHeight="1" spans="1:3">
      <c r="A5" s="51" t="s">
        <v>480</v>
      </c>
      <c r="B5" s="54" t="s">
        <v>481</v>
      </c>
      <c r="C5" s="55">
        <f>SUM(C6:C10)</f>
        <v>0</v>
      </c>
    </row>
    <row r="6" s="48" customFormat="1" ht="20" customHeight="1" spans="1:3">
      <c r="A6" s="51" t="s">
        <v>482</v>
      </c>
      <c r="B6" s="54" t="s">
        <v>483</v>
      </c>
      <c r="C6" s="55"/>
    </row>
    <row r="7" s="48" customFormat="1" ht="20" customHeight="1" spans="1:3">
      <c r="A7" s="51" t="s">
        <v>484</v>
      </c>
      <c r="B7" s="54" t="s">
        <v>485</v>
      </c>
      <c r="C7" s="55"/>
    </row>
    <row r="8" s="48" customFormat="1" ht="20" customHeight="1" spans="1:3">
      <c r="A8" s="51" t="s">
        <v>486</v>
      </c>
      <c r="B8" s="54" t="s">
        <v>487</v>
      </c>
      <c r="C8" s="55"/>
    </row>
    <row r="9" s="48" customFormat="1" ht="20" customHeight="1" spans="1:3">
      <c r="A9" s="51" t="s">
        <v>488</v>
      </c>
      <c r="B9" s="54" t="s">
        <v>489</v>
      </c>
      <c r="C9" s="55"/>
    </row>
    <row r="10" s="48" customFormat="1" ht="20" customHeight="1" spans="1:3">
      <c r="A10" s="51" t="s">
        <v>490</v>
      </c>
      <c r="B10" s="54" t="s">
        <v>491</v>
      </c>
      <c r="C10" s="55"/>
    </row>
    <row r="11" s="48" customFormat="1" ht="20" customHeight="1" spans="1:3">
      <c r="A11" s="51" t="s">
        <v>492</v>
      </c>
      <c r="B11" s="54" t="s">
        <v>493</v>
      </c>
      <c r="C11" s="55">
        <f>SUM(C12:C16)</f>
        <v>0</v>
      </c>
    </row>
    <row r="12" s="48" customFormat="1" ht="20" customHeight="1" spans="1:3">
      <c r="A12" s="51" t="s">
        <v>494</v>
      </c>
      <c r="B12" s="54" t="s">
        <v>495</v>
      </c>
      <c r="C12" s="55"/>
    </row>
    <row r="13" s="48" customFormat="1" ht="20" customHeight="1" spans="1:3">
      <c r="A13" s="51" t="s">
        <v>496</v>
      </c>
      <c r="B13" s="54" t="s">
        <v>497</v>
      </c>
      <c r="C13" s="55"/>
    </row>
    <row r="14" s="48" customFormat="1" ht="20" customHeight="1" spans="1:3">
      <c r="A14" s="51" t="s">
        <v>498</v>
      </c>
      <c r="B14" s="54" t="s">
        <v>499</v>
      </c>
      <c r="C14" s="55"/>
    </row>
    <row r="15" s="48" customFormat="1" ht="20" customHeight="1" spans="1:3">
      <c r="A15" s="51" t="s">
        <v>500</v>
      </c>
      <c r="B15" s="54" t="s">
        <v>501</v>
      </c>
      <c r="C15" s="55"/>
    </row>
    <row r="16" s="48" customFormat="1" ht="20" customHeight="1" spans="1:3">
      <c r="A16" s="51" t="s">
        <v>502</v>
      </c>
      <c r="B16" s="54" t="s">
        <v>503</v>
      </c>
      <c r="C16" s="55"/>
    </row>
    <row r="17" s="48" customFormat="1" ht="20" customHeight="1" spans="1:3">
      <c r="A17" s="51" t="s">
        <v>504</v>
      </c>
      <c r="B17" s="54" t="s">
        <v>505</v>
      </c>
      <c r="C17" s="55">
        <f>SUM(C18:C19)</f>
        <v>0</v>
      </c>
    </row>
    <row r="18" s="48" customFormat="1" ht="20" customHeight="1" spans="1:3">
      <c r="A18" s="51" t="s">
        <v>506</v>
      </c>
      <c r="B18" s="56" t="s">
        <v>507</v>
      </c>
      <c r="C18" s="55"/>
    </row>
    <row r="19" s="48" customFormat="1" ht="20" customHeight="1" spans="1:3">
      <c r="A19" s="51" t="s">
        <v>508</v>
      </c>
      <c r="B19" s="56" t="s">
        <v>509</v>
      </c>
      <c r="C19" s="55"/>
    </row>
    <row r="20" s="48" customFormat="1" ht="20" customHeight="1" spans="1:3">
      <c r="A20" s="51" t="s">
        <v>510</v>
      </c>
      <c r="B20" s="52" t="s">
        <v>511</v>
      </c>
      <c r="C20" s="55">
        <f>SUM(C21,C25,C29)</f>
        <v>0</v>
      </c>
    </row>
    <row r="21" s="48" customFormat="1" ht="20" customHeight="1" spans="1:3">
      <c r="A21" s="51" t="s">
        <v>512</v>
      </c>
      <c r="B21" s="54" t="s">
        <v>513</v>
      </c>
      <c r="C21" s="55">
        <f>SUM(C22:C24)</f>
        <v>0</v>
      </c>
    </row>
    <row r="22" s="48" customFormat="1" ht="20" customHeight="1" spans="1:3">
      <c r="A22" s="51" t="s">
        <v>514</v>
      </c>
      <c r="B22" s="54" t="s">
        <v>515</v>
      </c>
      <c r="C22" s="55"/>
    </row>
    <row r="23" s="48" customFormat="1" ht="20" customHeight="1" spans="1:3">
      <c r="A23" s="51" t="s">
        <v>516</v>
      </c>
      <c r="B23" s="54" t="s">
        <v>517</v>
      </c>
      <c r="C23" s="55"/>
    </row>
    <row r="24" s="48" customFormat="1" ht="20" customHeight="1" spans="1:3">
      <c r="A24" s="51" t="s">
        <v>518</v>
      </c>
      <c r="B24" s="54" t="s">
        <v>519</v>
      </c>
      <c r="C24" s="55"/>
    </row>
    <row r="25" s="48" customFormat="1" ht="20" customHeight="1" spans="1:3">
      <c r="A25" s="51" t="s">
        <v>520</v>
      </c>
      <c r="B25" s="54" t="s">
        <v>521</v>
      </c>
      <c r="C25" s="55">
        <f>SUM(C26:C28)</f>
        <v>0</v>
      </c>
    </row>
    <row r="26" s="48" customFormat="1" ht="20" customHeight="1" spans="1:3">
      <c r="A26" s="51" t="s">
        <v>522</v>
      </c>
      <c r="B26" s="54" t="s">
        <v>515</v>
      </c>
      <c r="C26" s="55"/>
    </row>
    <row r="27" s="48" customFormat="1" ht="20" customHeight="1" spans="1:3">
      <c r="A27" s="51" t="s">
        <v>523</v>
      </c>
      <c r="B27" s="54" t="s">
        <v>517</v>
      </c>
      <c r="C27" s="55"/>
    </row>
    <row r="28" s="48" customFormat="1" ht="20" customHeight="1" spans="1:3">
      <c r="A28" s="51" t="s">
        <v>524</v>
      </c>
      <c r="B28" s="57" t="s">
        <v>525</v>
      </c>
      <c r="C28" s="55"/>
    </row>
    <row r="29" s="48" customFormat="1" ht="20" customHeight="1" spans="1:3">
      <c r="A29" s="51" t="s">
        <v>526</v>
      </c>
      <c r="B29" s="54" t="s">
        <v>527</v>
      </c>
      <c r="C29" s="55">
        <f>SUM(C30:C31)</f>
        <v>0</v>
      </c>
    </row>
    <row r="30" s="48" customFormat="1" ht="20" customHeight="1" spans="1:3">
      <c r="A30" s="51" t="s">
        <v>528</v>
      </c>
      <c r="B30" s="56" t="s">
        <v>517</v>
      </c>
      <c r="C30" s="55"/>
    </row>
    <row r="31" s="48" customFormat="1" ht="20" customHeight="1" spans="1:3">
      <c r="A31" s="51" t="s">
        <v>529</v>
      </c>
      <c r="B31" s="56" t="s">
        <v>530</v>
      </c>
      <c r="C31" s="55"/>
    </row>
    <row r="32" s="48" customFormat="1" ht="20" customHeight="1" spans="1:3">
      <c r="A32" s="51" t="s">
        <v>531</v>
      </c>
      <c r="B32" s="52" t="s">
        <v>532</v>
      </c>
      <c r="C32" s="55">
        <f>SUM(C33,C38)</f>
        <v>0</v>
      </c>
    </row>
    <row r="33" s="48" customFormat="1" ht="20" customHeight="1" spans="1:3">
      <c r="A33" s="51" t="s">
        <v>533</v>
      </c>
      <c r="B33" s="52" t="s">
        <v>534</v>
      </c>
      <c r="C33" s="55">
        <f>SUM(C34:C37)</f>
        <v>0</v>
      </c>
    </row>
    <row r="34" s="48" customFormat="1" ht="20" customHeight="1" spans="1:3">
      <c r="A34" s="51" t="s">
        <v>535</v>
      </c>
      <c r="B34" s="52" t="s">
        <v>536</v>
      </c>
      <c r="C34" s="55"/>
    </row>
    <row r="35" s="48" customFormat="1" ht="20" customHeight="1" spans="1:3">
      <c r="A35" s="51" t="s">
        <v>537</v>
      </c>
      <c r="B35" s="52" t="s">
        <v>538</v>
      </c>
      <c r="C35" s="55"/>
    </row>
    <row r="36" s="48" customFormat="1" ht="20" customHeight="1" spans="1:3">
      <c r="A36" s="51" t="s">
        <v>539</v>
      </c>
      <c r="B36" s="52" t="s">
        <v>540</v>
      </c>
      <c r="C36" s="55"/>
    </row>
    <row r="37" s="48" customFormat="1" ht="20" customHeight="1" spans="1:3">
      <c r="A37" s="51" t="s">
        <v>541</v>
      </c>
      <c r="B37" s="52" t="s">
        <v>542</v>
      </c>
      <c r="C37" s="55"/>
    </row>
    <row r="38" s="48" customFormat="1" ht="20" customHeight="1" spans="1:3">
      <c r="A38" s="51" t="s">
        <v>543</v>
      </c>
      <c r="B38" s="52" t="s">
        <v>544</v>
      </c>
      <c r="C38" s="55">
        <f>SUM(C39:C42)</f>
        <v>0</v>
      </c>
    </row>
    <row r="39" s="48" customFormat="1" ht="20" customHeight="1" spans="1:3">
      <c r="A39" s="51" t="s">
        <v>545</v>
      </c>
      <c r="B39" s="52" t="s">
        <v>546</v>
      </c>
      <c r="C39" s="55"/>
    </row>
    <row r="40" s="48" customFormat="1" ht="20" customHeight="1" spans="1:3">
      <c r="A40" s="51" t="s">
        <v>547</v>
      </c>
      <c r="B40" s="52" t="s">
        <v>548</v>
      </c>
      <c r="C40" s="55"/>
    </row>
    <row r="41" s="48" customFormat="1" ht="20" customHeight="1" spans="1:3">
      <c r="A41" s="51" t="s">
        <v>549</v>
      </c>
      <c r="B41" s="52" t="s">
        <v>550</v>
      </c>
      <c r="C41" s="55"/>
    </row>
    <row r="42" s="48" customFormat="1" ht="20" customHeight="1" spans="1:3">
      <c r="A42" s="51" t="s">
        <v>551</v>
      </c>
      <c r="B42" s="52" t="s">
        <v>552</v>
      </c>
      <c r="C42" s="55"/>
    </row>
    <row r="43" s="48" customFormat="1" ht="20" customHeight="1" spans="1:3">
      <c r="A43" s="51" t="s">
        <v>553</v>
      </c>
      <c r="B43" s="52" t="s">
        <v>554</v>
      </c>
      <c r="C43" s="55">
        <f>SUM(C44,C57,C61,C62,C68,C72,C76,C80,C86,C89)</f>
        <v>145641</v>
      </c>
    </row>
    <row r="44" s="48" customFormat="1" ht="20" customHeight="1" spans="1:3">
      <c r="A44" s="51" t="s">
        <v>555</v>
      </c>
      <c r="B44" s="52" t="s">
        <v>556</v>
      </c>
      <c r="C44" s="55">
        <f>SUM(C45:C56)</f>
        <v>115219</v>
      </c>
    </row>
    <row r="45" s="48" customFormat="1" ht="20" customHeight="1" spans="1:3">
      <c r="A45" s="51" t="s">
        <v>557</v>
      </c>
      <c r="B45" s="57" t="s">
        <v>558</v>
      </c>
      <c r="C45" s="55">
        <v>32038</v>
      </c>
    </row>
    <row r="46" s="48" customFormat="1" ht="20" customHeight="1" spans="1:3">
      <c r="A46" s="51" t="s">
        <v>559</v>
      </c>
      <c r="B46" s="57" t="s">
        <v>311</v>
      </c>
      <c r="C46" s="55"/>
    </row>
    <row r="47" s="48" customFormat="1" ht="20" customHeight="1" spans="1:3">
      <c r="A47" s="51" t="s">
        <v>560</v>
      </c>
      <c r="B47" s="57" t="s">
        <v>561</v>
      </c>
      <c r="C47" s="55">
        <v>48617</v>
      </c>
    </row>
    <row r="48" s="48" customFormat="1" ht="20" customHeight="1" spans="1:3">
      <c r="A48" s="51" t="s">
        <v>562</v>
      </c>
      <c r="B48" s="57" t="s">
        <v>563</v>
      </c>
      <c r="C48" s="55">
        <v>824</v>
      </c>
    </row>
    <row r="49" s="48" customFormat="1" ht="20" customHeight="1" spans="1:3">
      <c r="A49" s="51" t="s">
        <v>564</v>
      </c>
      <c r="B49" s="57" t="s">
        <v>565</v>
      </c>
      <c r="C49" s="55">
        <v>7385</v>
      </c>
    </row>
    <row r="50" s="48" customFormat="1" ht="20" customHeight="1" spans="1:3">
      <c r="A50" s="51" t="s">
        <v>566</v>
      </c>
      <c r="B50" s="57" t="s">
        <v>567</v>
      </c>
      <c r="C50" s="55">
        <v>16615</v>
      </c>
    </row>
    <row r="51" s="48" customFormat="1" ht="20" customHeight="1" spans="1:3">
      <c r="A51" s="51" t="s">
        <v>568</v>
      </c>
      <c r="B51" s="57" t="s">
        <v>569</v>
      </c>
      <c r="C51" s="55"/>
    </row>
    <row r="52" s="48" customFormat="1" ht="20" customHeight="1" spans="1:3">
      <c r="A52" s="51" t="s">
        <v>570</v>
      </c>
      <c r="B52" s="57" t="s">
        <v>571</v>
      </c>
      <c r="C52" s="55"/>
    </row>
    <row r="53" s="48" customFormat="1" ht="20" customHeight="1" spans="1:3">
      <c r="A53" s="51" t="s">
        <v>572</v>
      </c>
      <c r="B53" s="57" t="s">
        <v>573</v>
      </c>
      <c r="C53" s="55">
        <v>8417</v>
      </c>
    </row>
    <row r="54" s="48" customFormat="1" ht="20" customHeight="1" spans="1:3">
      <c r="A54" s="51" t="s">
        <v>574</v>
      </c>
      <c r="B54" s="57" t="s">
        <v>575</v>
      </c>
      <c r="C54" s="55">
        <v>45</v>
      </c>
    </row>
    <row r="55" s="48" customFormat="1" ht="20" customHeight="1" spans="1:3">
      <c r="A55" s="51" t="s">
        <v>576</v>
      </c>
      <c r="B55" s="57" t="s">
        <v>330</v>
      </c>
      <c r="C55" s="55"/>
    </row>
    <row r="56" s="48" customFormat="1" ht="20" customHeight="1" spans="1:3">
      <c r="A56" s="51" t="s">
        <v>577</v>
      </c>
      <c r="B56" s="57" t="s">
        <v>578</v>
      </c>
      <c r="C56" s="55">
        <v>1278</v>
      </c>
    </row>
    <row r="57" s="48" customFormat="1" ht="20" customHeight="1" spans="1:3">
      <c r="A57" s="51" t="s">
        <v>579</v>
      </c>
      <c r="B57" s="52" t="s">
        <v>580</v>
      </c>
      <c r="C57" s="55">
        <f>SUM(C58:C60)</f>
        <v>0</v>
      </c>
    </row>
    <row r="58" s="48" customFormat="1" ht="20" customHeight="1" spans="1:3">
      <c r="A58" s="51" t="s">
        <v>581</v>
      </c>
      <c r="B58" s="57" t="s">
        <v>558</v>
      </c>
      <c r="C58" s="55"/>
    </row>
    <row r="59" s="48" customFormat="1" ht="20" customHeight="1" spans="1:3">
      <c r="A59" s="51" t="s">
        <v>582</v>
      </c>
      <c r="B59" s="57" t="s">
        <v>311</v>
      </c>
      <c r="C59" s="55"/>
    </row>
    <row r="60" s="48" customFormat="1" ht="20" customHeight="1" spans="1:3">
      <c r="A60" s="51" t="s">
        <v>583</v>
      </c>
      <c r="B60" s="57" t="s">
        <v>584</v>
      </c>
      <c r="C60" s="55"/>
    </row>
    <row r="61" s="48" customFormat="1" ht="20" customHeight="1" spans="1:3">
      <c r="A61" s="51" t="s">
        <v>585</v>
      </c>
      <c r="B61" s="52" t="s">
        <v>586</v>
      </c>
      <c r="C61" s="55"/>
    </row>
    <row r="62" s="48" customFormat="1" ht="20" customHeight="1" spans="1:3">
      <c r="A62" s="51" t="s">
        <v>587</v>
      </c>
      <c r="B62" s="52" t="s">
        <v>588</v>
      </c>
      <c r="C62" s="55">
        <f>SUM(C63:C67)</f>
        <v>10422</v>
      </c>
    </row>
    <row r="63" s="48" customFormat="1" ht="20" customHeight="1" spans="1:3">
      <c r="A63" s="51" t="s">
        <v>589</v>
      </c>
      <c r="B63" s="57" t="s">
        <v>590</v>
      </c>
      <c r="C63" s="55">
        <v>6517</v>
      </c>
    </row>
    <row r="64" s="48" customFormat="1" ht="20" customHeight="1" spans="1:3">
      <c r="A64" s="51" t="s">
        <v>591</v>
      </c>
      <c r="B64" s="57" t="s">
        <v>592</v>
      </c>
      <c r="C64" s="55">
        <v>3867</v>
      </c>
    </row>
    <row r="65" s="48" customFormat="1" ht="20" customHeight="1" spans="1:3">
      <c r="A65" s="51" t="s">
        <v>593</v>
      </c>
      <c r="B65" s="57" t="s">
        <v>594</v>
      </c>
      <c r="C65" s="55"/>
    </row>
    <row r="66" s="48" customFormat="1" ht="20" customHeight="1" spans="1:3">
      <c r="A66" s="51" t="s">
        <v>595</v>
      </c>
      <c r="B66" s="57" t="s">
        <v>596</v>
      </c>
      <c r="C66" s="55">
        <v>38</v>
      </c>
    </row>
    <row r="67" s="48" customFormat="1" ht="20" customHeight="1" spans="1:3">
      <c r="A67" s="51" t="s">
        <v>597</v>
      </c>
      <c r="B67" s="57" t="s">
        <v>598</v>
      </c>
      <c r="C67" s="55"/>
    </row>
    <row r="68" s="48" customFormat="1" ht="20" customHeight="1" spans="1:3">
      <c r="A68" s="51" t="s">
        <v>599</v>
      </c>
      <c r="B68" s="52" t="s">
        <v>600</v>
      </c>
      <c r="C68" s="55">
        <f>SUM(C69:C71)</f>
        <v>0</v>
      </c>
    </row>
    <row r="69" s="48" customFormat="1" ht="20" customHeight="1" spans="1:3">
      <c r="A69" s="51" t="s">
        <v>601</v>
      </c>
      <c r="B69" s="52" t="s">
        <v>602</v>
      </c>
      <c r="C69" s="55"/>
    </row>
    <row r="70" s="48" customFormat="1" ht="20" customHeight="1" spans="1:3">
      <c r="A70" s="51" t="s">
        <v>603</v>
      </c>
      <c r="B70" s="52" t="s">
        <v>604</v>
      </c>
      <c r="C70" s="55"/>
    </row>
    <row r="71" s="48" customFormat="1" ht="20" customHeight="1" spans="1:3">
      <c r="A71" s="51" t="s">
        <v>605</v>
      </c>
      <c r="B71" s="52" t="s">
        <v>606</v>
      </c>
      <c r="C71" s="55"/>
    </row>
    <row r="72" s="48" customFormat="1" ht="20" customHeight="1" spans="1:3">
      <c r="A72" s="51" t="s">
        <v>607</v>
      </c>
      <c r="B72" s="52" t="s">
        <v>608</v>
      </c>
      <c r="C72" s="55">
        <f>SUM(C73:C75)</f>
        <v>0</v>
      </c>
    </row>
    <row r="73" s="48" customFormat="1" ht="20" customHeight="1" spans="1:3">
      <c r="A73" s="51" t="s">
        <v>609</v>
      </c>
      <c r="B73" s="56" t="s">
        <v>558</v>
      </c>
      <c r="C73" s="55"/>
    </row>
    <row r="74" s="48" customFormat="1" ht="20" customHeight="1" spans="1:3">
      <c r="A74" s="51" t="s">
        <v>610</v>
      </c>
      <c r="B74" s="56" t="s">
        <v>311</v>
      </c>
      <c r="C74" s="55"/>
    </row>
    <row r="75" s="48" customFormat="1" ht="20" customHeight="1" spans="1:3">
      <c r="A75" s="51" t="s">
        <v>611</v>
      </c>
      <c r="B75" s="56" t="s">
        <v>612</v>
      </c>
      <c r="C75" s="55"/>
    </row>
    <row r="76" s="48" customFormat="1" ht="20" customHeight="1" spans="1:3">
      <c r="A76" s="51" t="s">
        <v>613</v>
      </c>
      <c r="B76" s="52" t="s">
        <v>614</v>
      </c>
      <c r="C76" s="55">
        <v>20000</v>
      </c>
    </row>
    <row r="77" s="48" customFormat="1" ht="20" customHeight="1" spans="1:3">
      <c r="A77" s="51" t="s">
        <v>615</v>
      </c>
      <c r="B77" s="56" t="s">
        <v>558</v>
      </c>
      <c r="C77" s="55"/>
    </row>
    <row r="78" s="48" customFormat="1" ht="20" customHeight="1" spans="1:3">
      <c r="A78" s="51" t="s">
        <v>616</v>
      </c>
      <c r="B78" s="56" t="s">
        <v>311</v>
      </c>
      <c r="C78" s="55"/>
    </row>
    <row r="79" s="48" customFormat="1" ht="20" customHeight="1" spans="1:3">
      <c r="A79" s="51" t="s">
        <v>617</v>
      </c>
      <c r="B79" s="56" t="s">
        <v>618</v>
      </c>
      <c r="C79" s="55">
        <v>20000</v>
      </c>
    </row>
    <row r="80" s="48" customFormat="1" ht="20" customHeight="1" spans="1:3">
      <c r="A80" s="51" t="s">
        <v>619</v>
      </c>
      <c r="B80" s="52" t="s">
        <v>620</v>
      </c>
      <c r="C80" s="55">
        <f>SUM(C81:C85)</f>
        <v>0</v>
      </c>
    </row>
    <row r="81" s="48" customFormat="1" ht="20" customHeight="1" spans="1:3">
      <c r="A81" s="51" t="s">
        <v>621</v>
      </c>
      <c r="B81" s="56" t="s">
        <v>590</v>
      </c>
      <c r="C81" s="55"/>
    </row>
    <row r="82" s="48" customFormat="1" ht="20" customHeight="1" spans="1:3">
      <c r="A82" s="51" t="s">
        <v>622</v>
      </c>
      <c r="B82" s="56" t="s">
        <v>592</v>
      </c>
      <c r="C82" s="55"/>
    </row>
    <row r="83" s="48" customFormat="1" ht="20" customHeight="1" spans="1:3">
      <c r="A83" s="51" t="s">
        <v>623</v>
      </c>
      <c r="B83" s="56" t="s">
        <v>594</v>
      </c>
      <c r="C83" s="55"/>
    </row>
    <row r="84" s="48" customFormat="1" ht="20" customHeight="1" spans="1:3">
      <c r="A84" s="51" t="s">
        <v>624</v>
      </c>
      <c r="B84" s="56" t="s">
        <v>596</v>
      </c>
      <c r="C84" s="55"/>
    </row>
    <row r="85" s="48" customFormat="1" ht="20" customHeight="1" spans="1:3">
      <c r="A85" s="51" t="s">
        <v>625</v>
      </c>
      <c r="B85" s="56" t="s">
        <v>626</v>
      </c>
      <c r="C85" s="55"/>
    </row>
    <row r="86" s="48" customFormat="1" ht="20" customHeight="1" spans="1:3">
      <c r="A86" s="51" t="s">
        <v>627</v>
      </c>
      <c r="B86" s="52" t="s">
        <v>628</v>
      </c>
      <c r="C86" s="55">
        <f>SUM(C87:C88)</f>
        <v>0</v>
      </c>
    </row>
    <row r="87" s="48" customFormat="1" ht="20" customHeight="1" spans="1:3">
      <c r="A87" s="51" t="s">
        <v>629</v>
      </c>
      <c r="B87" s="56" t="s">
        <v>602</v>
      </c>
      <c r="C87" s="55"/>
    </row>
    <row r="88" s="48" customFormat="1" ht="20" customHeight="1" spans="1:3">
      <c r="A88" s="51" t="s">
        <v>630</v>
      </c>
      <c r="B88" s="56" t="s">
        <v>631</v>
      </c>
      <c r="C88" s="55"/>
    </row>
    <row r="89" s="48" customFormat="1" ht="20" customHeight="1" spans="1:3">
      <c r="A89" s="51" t="s">
        <v>632</v>
      </c>
      <c r="B89" s="56" t="s">
        <v>633</v>
      </c>
      <c r="C89" s="55">
        <f>SUM(C90:C97)</f>
        <v>0</v>
      </c>
    </row>
    <row r="90" s="48" customFormat="1" ht="20" customHeight="1" spans="1:3">
      <c r="A90" s="51" t="s">
        <v>634</v>
      </c>
      <c r="B90" s="56" t="s">
        <v>558</v>
      </c>
      <c r="C90" s="55"/>
    </row>
    <row r="91" s="48" customFormat="1" ht="20" customHeight="1" spans="1:3">
      <c r="A91" s="51" t="s">
        <v>635</v>
      </c>
      <c r="B91" s="56" t="s">
        <v>311</v>
      </c>
      <c r="C91" s="55"/>
    </row>
    <row r="92" s="48" customFormat="1" ht="20" customHeight="1" spans="1:3">
      <c r="A92" s="51" t="s">
        <v>636</v>
      </c>
      <c r="B92" s="56" t="s">
        <v>561</v>
      </c>
      <c r="C92" s="55"/>
    </row>
    <row r="93" s="48" customFormat="1" ht="20" customHeight="1" spans="1:3">
      <c r="A93" s="51" t="s">
        <v>637</v>
      </c>
      <c r="B93" s="56" t="s">
        <v>563</v>
      </c>
      <c r="C93" s="55"/>
    </row>
    <row r="94" s="48" customFormat="1" ht="20" customHeight="1" spans="1:3">
      <c r="A94" s="51" t="s">
        <v>638</v>
      </c>
      <c r="B94" s="56" t="s">
        <v>569</v>
      </c>
      <c r="C94" s="55"/>
    </row>
    <row r="95" s="48" customFormat="1" ht="20" customHeight="1" spans="1:3">
      <c r="A95" s="51" t="s">
        <v>639</v>
      </c>
      <c r="B95" s="56" t="s">
        <v>573</v>
      </c>
      <c r="C95" s="55"/>
    </row>
    <row r="96" s="48" customFormat="1" ht="20" customHeight="1" spans="1:3">
      <c r="A96" s="51" t="s">
        <v>640</v>
      </c>
      <c r="B96" s="56" t="s">
        <v>575</v>
      </c>
      <c r="C96" s="55"/>
    </row>
    <row r="97" s="48" customFormat="1" ht="20" customHeight="1" spans="1:3">
      <c r="A97" s="51" t="s">
        <v>641</v>
      </c>
      <c r="B97" s="56" t="s">
        <v>642</v>
      </c>
      <c r="C97" s="55"/>
    </row>
    <row r="98" s="48" customFormat="1" ht="20" customHeight="1" spans="1:3">
      <c r="A98" s="51" t="s">
        <v>643</v>
      </c>
      <c r="B98" s="52" t="s">
        <v>644</v>
      </c>
      <c r="C98" s="55">
        <f>SUM(C99,C104,C109)</f>
        <v>0</v>
      </c>
    </row>
    <row r="99" s="48" customFormat="1" ht="20" customHeight="1" spans="1:3">
      <c r="A99" s="51" t="s">
        <v>645</v>
      </c>
      <c r="B99" s="57" t="s">
        <v>646</v>
      </c>
      <c r="C99" s="55">
        <f>SUM(C100:C103)</f>
        <v>0</v>
      </c>
    </row>
    <row r="100" s="48" customFormat="1" ht="20" customHeight="1" spans="1:3">
      <c r="A100" s="51" t="s">
        <v>647</v>
      </c>
      <c r="B100" s="57" t="s">
        <v>517</v>
      </c>
      <c r="C100" s="55"/>
    </row>
    <row r="101" s="48" customFormat="1" ht="20" customHeight="1" spans="1:3">
      <c r="A101" s="51" t="s">
        <v>648</v>
      </c>
      <c r="B101" s="57" t="s">
        <v>649</v>
      </c>
      <c r="C101" s="55"/>
    </row>
    <row r="102" s="48" customFormat="1" ht="20" customHeight="1" spans="1:3">
      <c r="A102" s="51" t="s">
        <v>650</v>
      </c>
      <c r="B102" s="57" t="s">
        <v>651</v>
      </c>
      <c r="C102" s="55"/>
    </row>
    <row r="103" s="48" customFormat="1" ht="20" customHeight="1" spans="1:3">
      <c r="A103" s="51" t="s">
        <v>652</v>
      </c>
      <c r="B103" s="57" t="s">
        <v>653</v>
      </c>
      <c r="C103" s="55"/>
    </row>
    <row r="104" s="48" customFormat="1" ht="20" customHeight="1" spans="1:3">
      <c r="A104" s="51" t="s">
        <v>654</v>
      </c>
      <c r="B104" s="57" t="s">
        <v>655</v>
      </c>
      <c r="C104" s="55">
        <f>SUM(C105:C108)</f>
        <v>0</v>
      </c>
    </row>
    <row r="105" s="48" customFormat="1" ht="20" customHeight="1" spans="1:3">
      <c r="A105" s="51" t="s">
        <v>656</v>
      </c>
      <c r="B105" s="57" t="s">
        <v>517</v>
      </c>
      <c r="C105" s="55"/>
    </row>
    <row r="106" s="48" customFormat="1" ht="20" customHeight="1" spans="1:3">
      <c r="A106" s="51" t="s">
        <v>657</v>
      </c>
      <c r="B106" s="57" t="s">
        <v>649</v>
      </c>
      <c r="C106" s="55"/>
    </row>
    <row r="107" s="48" customFormat="1" ht="20" customHeight="1" spans="1:3">
      <c r="A107" s="51" t="s">
        <v>658</v>
      </c>
      <c r="B107" s="57" t="s">
        <v>659</v>
      </c>
      <c r="C107" s="55"/>
    </row>
    <row r="108" s="48" customFormat="1" ht="20" customHeight="1" spans="1:3">
      <c r="A108" s="51" t="s">
        <v>660</v>
      </c>
      <c r="B108" s="57" t="s">
        <v>661</v>
      </c>
      <c r="C108" s="55"/>
    </row>
    <row r="109" s="48" customFormat="1" ht="20" customHeight="1" spans="1:3">
      <c r="A109" s="51" t="s">
        <v>662</v>
      </c>
      <c r="B109" s="57" t="s">
        <v>663</v>
      </c>
      <c r="C109" s="55">
        <f>SUM(C110:C113)</f>
        <v>0</v>
      </c>
    </row>
    <row r="110" s="48" customFormat="1" ht="20" customHeight="1" spans="1:3">
      <c r="A110" s="51" t="s">
        <v>664</v>
      </c>
      <c r="B110" s="57" t="s">
        <v>665</v>
      </c>
      <c r="C110" s="55"/>
    </row>
    <row r="111" s="48" customFormat="1" ht="20" customHeight="1" spans="1:3">
      <c r="A111" s="51" t="s">
        <v>666</v>
      </c>
      <c r="B111" s="57" t="s">
        <v>667</v>
      </c>
      <c r="C111" s="55"/>
    </row>
    <row r="112" s="48" customFormat="1" ht="20" customHeight="1" spans="1:3">
      <c r="A112" s="51" t="s">
        <v>668</v>
      </c>
      <c r="B112" s="57" t="s">
        <v>669</v>
      </c>
      <c r="C112" s="55"/>
    </row>
    <row r="113" s="48" customFormat="1" ht="20" customHeight="1" spans="1:3">
      <c r="A113" s="51" t="s">
        <v>670</v>
      </c>
      <c r="B113" s="57" t="s">
        <v>671</v>
      </c>
      <c r="C113" s="55"/>
    </row>
    <row r="114" s="48" customFormat="1" ht="20" customHeight="1" spans="1:3">
      <c r="A114" s="51" t="s">
        <v>672</v>
      </c>
      <c r="B114" s="54" t="s">
        <v>673</v>
      </c>
      <c r="C114" s="55">
        <f>SUM(C115,C120,C125,C130,C139,C146,C155,C158,C161,C162)</f>
        <v>12</v>
      </c>
    </row>
    <row r="115" s="48" customFormat="1" ht="20" customHeight="1" spans="1:3">
      <c r="A115" s="51" t="s">
        <v>674</v>
      </c>
      <c r="B115" s="57" t="s">
        <v>675</v>
      </c>
      <c r="C115" s="55">
        <f>SUM(C116:C119)</f>
        <v>0</v>
      </c>
    </row>
    <row r="116" s="48" customFormat="1" ht="20" customHeight="1" spans="1:3">
      <c r="A116" s="51" t="s">
        <v>676</v>
      </c>
      <c r="B116" s="57" t="s">
        <v>677</v>
      </c>
      <c r="C116" s="55"/>
    </row>
    <row r="117" s="48" customFormat="1" ht="20" customHeight="1" spans="1:3">
      <c r="A117" s="51" t="s">
        <v>678</v>
      </c>
      <c r="B117" s="57" t="s">
        <v>227</v>
      </c>
      <c r="C117" s="55"/>
    </row>
    <row r="118" s="48" customFormat="1" ht="20" customHeight="1" spans="1:3">
      <c r="A118" s="51" t="s">
        <v>679</v>
      </c>
      <c r="B118" s="57" t="s">
        <v>680</v>
      </c>
      <c r="C118" s="55"/>
    </row>
    <row r="119" s="48" customFormat="1" ht="20" customHeight="1" spans="1:3">
      <c r="A119" s="51" t="s">
        <v>681</v>
      </c>
      <c r="B119" s="57" t="s">
        <v>682</v>
      </c>
      <c r="C119" s="55"/>
    </row>
    <row r="120" s="48" customFormat="1" ht="20" customHeight="1" spans="1:3">
      <c r="A120" s="51" t="s">
        <v>683</v>
      </c>
      <c r="B120" s="57" t="s">
        <v>684</v>
      </c>
      <c r="C120" s="55">
        <f>SUM(C121:C124)</f>
        <v>0</v>
      </c>
    </row>
    <row r="121" s="48" customFormat="1" ht="20" customHeight="1" spans="1:3">
      <c r="A121" s="51" t="s">
        <v>685</v>
      </c>
      <c r="B121" s="57" t="s">
        <v>680</v>
      </c>
      <c r="C121" s="55"/>
    </row>
    <row r="122" s="48" customFormat="1" ht="20" customHeight="1" spans="1:3">
      <c r="A122" s="51" t="s">
        <v>686</v>
      </c>
      <c r="B122" s="57" t="s">
        <v>687</v>
      </c>
      <c r="C122" s="55"/>
    </row>
    <row r="123" s="48" customFormat="1" ht="20" customHeight="1" spans="1:3">
      <c r="A123" s="51" t="s">
        <v>688</v>
      </c>
      <c r="B123" s="57" t="s">
        <v>689</v>
      </c>
      <c r="C123" s="55"/>
    </row>
    <row r="124" s="48" customFormat="1" ht="20" customHeight="1" spans="1:3">
      <c r="A124" s="51" t="s">
        <v>690</v>
      </c>
      <c r="B124" s="57" t="s">
        <v>691</v>
      </c>
      <c r="C124" s="55"/>
    </row>
    <row r="125" s="48" customFormat="1" ht="20" customHeight="1" spans="1:3">
      <c r="A125" s="51" t="s">
        <v>692</v>
      </c>
      <c r="B125" s="57" t="s">
        <v>693</v>
      </c>
      <c r="C125" s="55">
        <f>SUM(C126:C129)</f>
        <v>0</v>
      </c>
    </row>
    <row r="126" s="48" customFormat="1" ht="20" customHeight="1" spans="1:3">
      <c r="A126" s="51" t="s">
        <v>694</v>
      </c>
      <c r="B126" s="57" t="s">
        <v>695</v>
      </c>
      <c r="C126" s="55"/>
    </row>
    <row r="127" s="48" customFormat="1" ht="20" customHeight="1" spans="1:3">
      <c r="A127" s="51" t="s">
        <v>696</v>
      </c>
      <c r="B127" s="57" t="s">
        <v>697</v>
      </c>
      <c r="C127" s="55"/>
    </row>
    <row r="128" s="48" customFormat="1" ht="20" customHeight="1" spans="1:3">
      <c r="A128" s="51" t="s">
        <v>698</v>
      </c>
      <c r="B128" s="57" t="s">
        <v>699</v>
      </c>
      <c r="C128" s="55"/>
    </row>
    <row r="129" s="48" customFormat="1" ht="20" customHeight="1" spans="1:3">
      <c r="A129" s="51" t="s">
        <v>700</v>
      </c>
      <c r="B129" s="57" t="s">
        <v>701</v>
      </c>
      <c r="C129" s="55"/>
    </row>
    <row r="130" s="48" customFormat="1" ht="20" customHeight="1" spans="1:3">
      <c r="A130" s="51" t="s">
        <v>702</v>
      </c>
      <c r="B130" s="57" t="s">
        <v>703</v>
      </c>
      <c r="C130" s="55">
        <f>SUM(C131:C138)</f>
        <v>0</v>
      </c>
    </row>
    <row r="131" s="48" customFormat="1" ht="20" customHeight="1" spans="1:3">
      <c r="A131" s="51" t="s">
        <v>704</v>
      </c>
      <c r="B131" s="57" t="s">
        <v>705</v>
      </c>
      <c r="C131" s="55"/>
    </row>
    <row r="132" s="48" customFormat="1" ht="20" customHeight="1" spans="1:3">
      <c r="A132" s="51" t="s">
        <v>706</v>
      </c>
      <c r="B132" s="57" t="s">
        <v>707</v>
      </c>
      <c r="C132" s="55"/>
    </row>
    <row r="133" s="48" customFormat="1" ht="20" customHeight="1" spans="1:3">
      <c r="A133" s="51" t="s">
        <v>708</v>
      </c>
      <c r="B133" s="57" t="s">
        <v>709</v>
      </c>
      <c r="C133" s="55"/>
    </row>
    <row r="134" s="48" customFormat="1" ht="20" customHeight="1" spans="1:3">
      <c r="A134" s="51" t="s">
        <v>710</v>
      </c>
      <c r="B134" s="57" t="s">
        <v>711</v>
      </c>
      <c r="C134" s="55"/>
    </row>
    <row r="135" s="48" customFormat="1" ht="20" customHeight="1" spans="1:3">
      <c r="A135" s="51" t="s">
        <v>712</v>
      </c>
      <c r="B135" s="57" t="s">
        <v>713</v>
      </c>
      <c r="C135" s="55"/>
    </row>
    <row r="136" s="48" customFormat="1" ht="20" customHeight="1" spans="1:3">
      <c r="A136" s="51" t="s">
        <v>714</v>
      </c>
      <c r="B136" s="57" t="s">
        <v>715</v>
      </c>
      <c r="C136" s="55"/>
    </row>
    <row r="137" s="48" customFormat="1" ht="20" customHeight="1" spans="1:3">
      <c r="A137" s="51" t="s">
        <v>716</v>
      </c>
      <c r="B137" s="57" t="s">
        <v>717</v>
      </c>
      <c r="C137" s="55"/>
    </row>
    <row r="138" s="48" customFormat="1" ht="20" customHeight="1" spans="1:3">
      <c r="A138" s="51" t="s">
        <v>718</v>
      </c>
      <c r="B138" s="57" t="s">
        <v>719</v>
      </c>
      <c r="C138" s="55"/>
    </row>
    <row r="139" s="48" customFormat="1" ht="20" customHeight="1" spans="1:3">
      <c r="A139" s="51" t="s">
        <v>720</v>
      </c>
      <c r="B139" s="57" t="s">
        <v>721</v>
      </c>
      <c r="C139" s="55">
        <f>SUM(C140:C145)</f>
        <v>0</v>
      </c>
    </row>
    <row r="140" s="48" customFormat="1" ht="20" customHeight="1" spans="1:3">
      <c r="A140" s="51" t="s">
        <v>722</v>
      </c>
      <c r="B140" s="57" t="s">
        <v>723</v>
      </c>
      <c r="C140" s="55"/>
    </row>
    <row r="141" s="48" customFormat="1" ht="20" customHeight="1" spans="1:3">
      <c r="A141" s="51" t="s">
        <v>724</v>
      </c>
      <c r="B141" s="57" t="s">
        <v>725</v>
      </c>
      <c r="C141" s="55"/>
    </row>
    <row r="142" s="48" customFormat="1" ht="20" customHeight="1" spans="1:3">
      <c r="A142" s="51" t="s">
        <v>726</v>
      </c>
      <c r="B142" s="57" t="s">
        <v>727</v>
      </c>
      <c r="C142" s="55"/>
    </row>
    <row r="143" s="48" customFormat="1" ht="20" customHeight="1" spans="1:3">
      <c r="A143" s="51" t="s">
        <v>728</v>
      </c>
      <c r="B143" s="57" t="s">
        <v>729</v>
      </c>
      <c r="C143" s="55"/>
    </row>
    <row r="144" s="48" customFormat="1" ht="20" customHeight="1" spans="1:3">
      <c r="A144" s="51" t="s">
        <v>730</v>
      </c>
      <c r="B144" s="57" t="s">
        <v>731</v>
      </c>
      <c r="C144" s="55"/>
    </row>
    <row r="145" s="48" customFormat="1" ht="20" customHeight="1" spans="1:3">
      <c r="A145" s="51" t="s">
        <v>732</v>
      </c>
      <c r="B145" s="57" t="s">
        <v>733</v>
      </c>
      <c r="C145" s="55"/>
    </row>
    <row r="146" s="48" customFormat="1" ht="20" customHeight="1" spans="1:3">
      <c r="A146" s="51" t="s">
        <v>734</v>
      </c>
      <c r="B146" s="57" t="s">
        <v>735</v>
      </c>
      <c r="C146" s="55">
        <f>SUM(C147:C154)</f>
        <v>12</v>
      </c>
    </row>
    <row r="147" s="48" customFormat="1" ht="20" customHeight="1" spans="1:3">
      <c r="A147" s="51" t="s">
        <v>736</v>
      </c>
      <c r="B147" s="57" t="s">
        <v>737</v>
      </c>
      <c r="C147" s="55"/>
    </row>
    <row r="148" s="48" customFormat="1" ht="20" customHeight="1" spans="1:3">
      <c r="A148" s="51" t="s">
        <v>738</v>
      </c>
      <c r="B148" s="57" t="s">
        <v>739</v>
      </c>
      <c r="C148" s="55"/>
    </row>
    <row r="149" s="48" customFormat="1" ht="20" customHeight="1" spans="1:3">
      <c r="A149" s="51" t="s">
        <v>740</v>
      </c>
      <c r="B149" s="57" t="s">
        <v>741</v>
      </c>
      <c r="C149" s="55"/>
    </row>
    <row r="150" s="48" customFormat="1" ht="20" customHeight="1" spans="1:3">
      <c r="A150" s="51" t="s">
        <v>742</v>
      </c>
      <c r="B150" s="57" t="s">
        <v>743</v>
      </c>
      <c r="C150" s="55"/>
    </row>
    <row r="151" s="48" customFormat="1" ht="20" customHeight="1" spans="1:3">
      <c r="A151" s="51" t="s">
        <v>744</v>
      </c>
      <c r="B151" s="57" t="s">
        <v>745</v>
      </c>
      <c r="C151" s="55"/>
    </row>
    <row r="152" s="48" customFormat="1" ht="20" customHeight="1" spans="1:3">
      <c r="A152" s="51" t="s">
        <v>746</v>
      </c>
      <c r="B152" s="57" t="s">
        <v>747</v>
      </c>
      <c r="C152" s="55">
        <v>12</v>
      </c>
    </row>
    <row r="153" s="48" customFormat="1" ht="20" customHeight="1" spans="1:3">
      <c r="A153" s="51" t="s">
        <v>748</v>
      </c>
      <c r="B153" s="57" t="s">
        <v>749</v>
      </c>
      <c r="C153" s="55"/>
    </row>
    <row r="154" s="48" customFormat="1" ht="20" customHeight="1" spans="1:3">
      <c r="A154" s="51" t="s">
        <v>750</v>
      </c>
      <c r="B154" s="57" t="s">
        <v>751</v>
      </c>
      <c r="C154" s="55"/>
    </row>
    <row r="155" s="48" customFormat="1" ht="20" customHeight="1" spans="1:3">
      <c r="A155" s="51" t="s">
        <v>752</v>
      </c>
      <c r="B155" s="57" t="s">
        <v>753</v>
      </c>
      <c r="C155" s="55">
        <f>SUM(C156:C157)</f>
        <v>0</v>
      </c>
    </row>
    <row r="156" s="48" customFormat="1" ht="20" customHeight="1" spans="1:3">
      <c r="A156" s="51" t="s">
        <v>754</v>
      </c>
      <c r="B156" s="56" t="s">
        <v>677</v>
      </c>
      <c r="C156" s="55"/>
    </row>
    <row r="157" s="48" customFormat="1" ht="20" customHeight="1" spans="1:3">
      <c r="A157" s="51" t="s">
        <v>755</v>
      </c>
      <c r="B157" s="56" t="s">
        <v>756</v>
      </c>
      <c r="C157" s="55"/>
    </row>
    <row r="158" s="48" customFormat="1" ht="20" customHeight="1" spans="1:3">
      <c r="A158" s="51" t="s">
        <v>757</v>
      </c>
      <c r="B158" s="57" t="s">
        <v>758</v>
      </c>
      <c r="C158" s="55">
        <f>SUM(C159:C160)</f>
        <v>0</v>
      </c>
    </row>
    <row r="159" s="48" customFormat="1" ht="20" customHeight="1" spans="1:3">
      <c r="A159" s="51" t="s">
        <v>759</v>
      </c>
      <c r="B159" s="56" t="s">
        <v>677</v>
      </c>
      <c r="C159" s="55"/>
    </row>
    <row r="160" s="48" customFormat="1" ht="20" customHeight="1" spans="1:3">
      <c r="A160" s="51" t="s">
        <v>760</v>
      </c>
      <c r="B160" s="56" t="s">
        <v>761</v>
      </c>
      <c r="C160" s="55"/>
    </row>
    <row r="161" s="48" customFormat="1" ht="20" customHeight="1" spans="1:3">
      <c r="A161" s="51" t="s">
        <v>762</v>
      </c>
      <c r="B161" s="57" t="s">
        <v>763</v>
      </c>
      <c r="C161" s="55"/>
    </row>
    <row r="162" s="48" customFormat="1" ht="20" customHeight="1" spans="1:3">
      <c r="A162" s="51" t="s">
        <v>764</v>
      </c>
      <c r="B162" s="57" t="s">
        <v>765</v>
      </c>
      <c r="C162" s="55">
        <f>SUM(C163:C165)</f>
        <v>0</v>
      </c>
    </row>
    <row r="163" s="48" customFormat="1" ht="20" customHeight="1" spans="1:3">
      <c r="A163" s="51" t="s">
        <v>766</v>
      </c>
      <c r="B163" s="56" t="s">
        <v>695</v>
      </c>
      <c r="C163" s="55"/>
    </row>
    <row r="164" s="48" customFormat="1" ht="20" customHeight="1" spans="1:3">
      <c r="A164" s="51" t="s">
        <v>767</v>
      </c>
      <c r="B164" s="56" t="s">
        <v>699</v>
      </c>
      <c r="C164" s="55"/>
    </row>
    <row r="165" s="48" customFormat="1" ht="20" customHeight="1" spans="1:3">
      <c r="A165" s="51" t="s">
        <v>768</v>
      </c>
      <c r="B165" s="56" t="s">
        <v>769</v>
      </c>
      <c r="C165" s="55"/>
    </row>
    <row r="166" s="48" customFormat="1" ht="20" customHeight="1" spans="1:3">
      <c r="A166" s="51" t="s">
        <v>770</v>
      </c>
      <c r="B166" s="54" t="s">
        <v>771</v>
      </c>
      <c r="C166" s="55">
        <f>SUM(C167)</f>
        <v>0</v>
      </c>
    </row>
    <row r="167" s="48" customFormat="1" ht="20" customHeight="1" spans="1:3">
      <c r="A167" s="51" t="s">
        <v>772</v>
      </c>
      <c r="B167" s="57" t="s">
        <v>773</v>
      </c>
      <c r="C167" s="55">
        <f>SUM(C168:C169)</f>
        <v>0</v>
      </c>
    </row>
    <row r="168" s="48" customFormat="1" ht="20" customHeight="1" spans="1:3">
      <c r="A168" s="51" t="s">
        <v>774</v>
      </c>
      <c r="B168" s="57" t="s">
        <v>775</v>
      </c>
      <c r="C168" s="55"/>
    </row>
    <row r="169" s="48" customFormat="1" ht="20" customHeight="1" spans="1:3">
      <c r="A169" s="51" t="s">
        <v>776</v>
      </c>
      <c r="B169" s="57" t="s">
        <v>777</v>
      </c>
      <c r="C169" s="55"/>
    </row>
    <row r="170" s="48" customFormat="1" ht="20" customHeight="1" spans="1:3">
      <c r="A170" s="51" t="s">
        <v>778</v>
      </c>
      <c r="B170" s="54" t="s">
        <v>779</v>
      </c>
      <c r="C170" s="55">
        <f>SUM(C171,C175,C184)</f>
        <v>0</v>
      </c>
    </row>
    <row r="171" s="48" customFormat="1" ht="20" customHeight="1" spans="1:3">
      <c r="A171" s="51" t="s">
        <v>780</v>
      </c>
      <c r="B171" s="57" t="s">
        <v>781</v>
      </c>
      <c r="C171" s="55">
        <f>SUM(C172:C174)</f>
        <v>0</v>
      </c>
    </row>
    <row r="172" s="48" customFormat="1" ht="20" customHeight="1" spans="1:3">
      <c r="A172" s="51" t="s">
        <v>782</v>
      </c>
      <c r="B172" s="57" t="s">
        <v>783</v>
      </c>
      <c r="C172" s="55"/>
    </row>
    <row r="173" s="48" customFormat="1" ht="20" customHeight="1" spans="1:3">
      <c r="A173" s="51" t="s">
        <v>784</v>
      </c>
      <c r="B173" s="57" t="s">
        <v>785</v>
      </c>
      <c r="C173" s="55"/>
    </row>
    <row r="174" s="48" customFormat="1" ht="20" customHeight="1" spans="1:3">
      <c r="A174" s="51" t="s">
        <v>786</v>
      </c>
      <c r="B174" s="57" t="s">
        <v>787</v>
      </c>
      <c r="C174" s="55"/>
    </row>
    <row r="175" s="48" customFormat="1" ht="20" customHeight="1" spans="1:3">
      <c r="A175" s="51" t="s">
        <v>788</v>
      </c>
      <c r="B175" s="57" t="s">
        <v>789</v>
      </c>
      <c r="C175" s="55">
        <f>SUM(C176:C183)</f>
        <v>0</v>
      </c>
    </row>
    <row r="176" s="48" customFormat="1" ht="20" customHeight="1" spans="1:3">
      <c r="A176" s="51" t="s">
        <v>790</v>
      </c>
      <c r="B176" s="57" t="s">
        <v>791</v>
      </c>
      <c r="C176" s="55"/>
    </row>
    <row r="177" s="48" customFormat="1" ht="20" customHeight="1" spans="1:3">
      <c r="A177" s="51" t="s">
        <v>792</v>
      </c>
      <c r="B177" s="57" t="s">
        <v>793</v>
      </c>
      <c r="C177" s="55"/>
    </row>
    <row r="178" s="48" customFormat="1" ht="20" customHeight="1" spans="1:3">
      <c r="A178" s="51" t="s">
        <v>794</v>
      </c>
      <c r="B178" s="57" t="s">
        <v>795</v>
      </c>
      <c r="C178" s="55"/>
    </row>
    <row r="179" s="48" customFormat="1" ht="20" customHeight="1" spans="1:3">
      <c r="A179" s="51" t="s">
        <v>796</v>
      </c>
      <c r="B179" s="57" t="s">
        <v>797</v>
      </c>
      <c r="C179" s="55"/>
    </row>
    <row r="180" s="48" customFormat="1" ht="20" customHeight="1" spans="1:3">
      <c r="A180" s="51" t="s">
        <v>798</v>
      </c>
      <c r="B180" s="57" t="s">
        <v>799</v>
      </c>
      <c r="C180" s="55"/>
    </row>
    <row r="181" s="48" customFormat="1" ht="20" customHeight="1" spans="1:3">
      <c r="A181" s="51" t="s">
        <v>800</v>
      </c>
      <c r="B181" s="57" t="s">
        <v>801</v>
      </c>
      <c r="C181" s="55"/>
    </row>
    <row r="182" s="48" customFormat="1" ht="20" customHeight="1" spans="1:3">
      <c r="A182" s="51" t="s">
        <v>802</v>
      </c>
      <c r="B182" s="57" t="s">
        <v>803</v>
      </c>
      <c r="C182" s="55"/>
    </row>
    <row r="183" s="48" customFormat="1" ht="20" customHeight="1" spans="1:3">
      <c r="A183" s="51" t="s">
        <v>804</v>
      </c>
      <c r="B183" s="57" t="s">
        <v>805</v>
      </c>
      <c r="C183" s="55"/>
    </row>
    <row r="184" s="48" customFormat="1" ht="20" customHeight="1" spans="1:3">
      <c r="A184" s="51" t="s">
        <v>806</v>
      </c>
      <c r="B184" s="57" t="s">
        <v>807</v>
      </c>
      <c r="C184" s="55">
        <f>SUM(C185:C194)</f>
        <v>0</v>
      </c>
    </row>
    <row r="185" s="48" customFormat="1" ht="20" customHeight="1" spans="1:3">
      <c r="A185" s="51" t="s">
        <v>808</v>
      </c>
      <c r="B185" s="57" t="s">
        <v>809</v>
      </c>
      <c r="C185" s="55"/>
    </row>
    <row r="186" s="48" customFormat="1" ht="20" customHeight="1" spans="1:3">
      <c r="A186" s="51" t="s">
        <v>810</v>
      </c>
      <c r="B186" s="57" t="s">
        <v>811</v>
      </c>
      <c r="C186" s="55"/>
    </row>
    <row r="187" s="48" customFormat="1" ht="20" customHeight="1" spans="1:3">
      <c r="A187" s="51" t="s">
        <v>812</v>
      </c>
      <c r="B187" s="57" t="s">
        <v>813</v>
      </c>
      <c r="C187" s="55"/>
    </row>
    <row r="188" s="48" customFormat="1" ht="20" customHeight="1" spans="1:3">
      <c r="A188" s="51" t="s">
        <v>814</v>
      </c>
      <c r="B188" s="57" t="s">
        <v>815</v>
      </c>
      <c r="C188" s="55"/>
    </row>
    <row r="189" s="48" customFormat="1" ht="20" customHeight="1" spans="1:3">
      <c r="A189" s="51" t="s">
        <v>816</v>
      </c>
      <c r="B189" s="57" t="s">
        <v>817</v>
      </c>
      <c r="C189" s="55"/>
    </row>
    <row r="190" s="48" customFormat="1" ht="20" customHeight="1" spans="1:3">
      <c r="A190" s="51" t="s">
        <v>818</v>
      </c>
      <c r="B190" s="57" t="s">
        <v>819</v>
      </c>
      <c r="C190" s="55"/>
    </row>
    <row r="191" s="48" customFormat="1" ht="20" customHeight="1" spans="1:3">
      <c r="A191" s="51" t="s">
        <v>820</v>
      </c>
      <c r="B191" s="57" t="s">
        <v>821</v>
      </c>
      <c r="C191" s="55"/>
    </row>
    <row r="192" s="48" customFormat="1" ht="20" customHeight="1" spans="1:3">
      <c r="A192" s="51" t="s">
        <v>822</v>
      </c>
      <c r="B192" s="57" t="s">
        <v>823</v>
      </c>
      <c r="C192" s="55"/>
    </row>
    <row r="193" s="48" customFormat="1" ht="20" customHeight="1" spans="1:3">
      <c r="A193" s="51" t="s">
        <v>824</v>
      </c>
      <c r="B193" s="57" t="s">
        <v>825</v>
      </c>
      <c r="C193" s="55"/>
    </row>
    <row r="194" s="48" customFormat="1" ht="20" customHeight="1" spans="1:3">
      <c r="A194" s="51" t="s">
        <v>826</v>
      </c>
      <c r="B194" s="57" t="s">
        <v>827</v>
      </c>
      <c r="C194" s="55"/>
    </row>
    <row r="195" s="48" customFormat="1" ht="20" customHeight="1" spans="1:3">
      <c r="A195" s="51" t="s">
        <v>828</v>
      </c>
      <c r="B195" s="54" t="s">
        <v>829</v>
      </c>
      <c r="C195" s="55">
        <f>SUM(C196:C211)</f>
        <v>3889</v>
      </c>
    </row>
    <row r="196" s="48" customFormat="1" ht="20" customHeight="1" spans="1:3">
      <c r="A196" s="51" t="s">
        <v>830</v>
      </c>
      <c r="B196" s="54" t="s">
        <v>831</v>
      </c>
      <c r="C196" s="55"/>
    </row>
    <row r="197" s="48" customFormat="1" ht="20" customHeight="1" spans="1:3">
      <c r="A197" s="51" t="s">
        <v>832</v>
      </c>
      <c r="B197" s="54" t="s">
        <v>833</v>
      </c>
      <c r="C197" s="55"/>
    </row>
    <row r="198" s="48" customFormat="1" ht="20" customHeight="1" spans="1:3">
      <c r="A198" s="51" t="s">
        <v>834</v>
      </c>
      <c r="B198" s="54" t="s">
        <v>835</v>
      </c>
      <c r="C198" s="55"/>
    </row>
    <row r="199" s="48" customFormat="1" ht="20" customHeight="1" spans="1:3">
      <c r="A199" s="51" t="s">
        <v>836</v>
      </c>
      <c r="B199" s="54" t="s">
        <v>837</v>
      </c>
      <c r="C199" s="58">
        <v>2288</v>
      </c>
    </row>
    <row r="200" s="48" customFormat="1" ht="20" customHeight="1" spans="1:3">
      <c r="A200" s="51" t="s">
        <v>838</v>
      </c>
      <c r="B200" s="54" t="s">
        <v>839</v>
      </c>
      <c r="C200" s="55"/>
    </row>
    <row r="201" s="48" customFormat="1" ht="20" customHeight="1" spans="1:3">
      <c r="A201" s="51" t="s">
        <v>840</v>
      </c>
      <c r="B201" s="54" t="s">
        <v>841</v>
      </c>
      <c r="C201" s="55"/>
    </row>
    <row r="202" s="48" customFormat="1" ht="20" customHeight="1" spans="1:3">
      <c r="A202" s="51" t="s">
        <v>842</v>
      </c>
      <c r="B202" s="54" t="s">
        <v>843</v>
      </c>
      <c r="C202" s="55"/>
    </row>
    <row r="203" s="48" customFormat="1" ht="20" customHeight="1" spans="1:3">
      <c r="A203" s="51" t="s">
        <v>844</v>
      </c>
      <c r="B203" s="54" t="s">
        <v>845</v>
      </c>
      <c r="C203" s="55"/>
    </row>
    <row r="204" s="48" customFormat="1" ht="20" customHeight="1" spans="1:3">
      <c r="A204" s="51" t="s">
        <v>846</v>
      </c>
      <c r="B204" s="54" t="s">
        <v>847</v>
      </c>
      <c r="C204" s="55"/>
    </row>
    <row r="205" s="48" customFormat="1" ht="20" customHeight="1" spans="1:3">
      <c r="A205" s="51" t="s">
        <v>848</v>
      </c>
      <c r="B205" s="54" t="s">
        <v>849</v>
      </c>
      <c r="C205" s="55"/>
    </row>
    <row r="206" s="48" customFormat="1" ht="20" customHeight="1" spans="1:3">
      <c r="A206" s="51" t="s">
        <v>850</v>
      </c>
      <c r="B206" s="54" t="s">
        <v>851</v>
      </c>
      <c r="C206" s="55"/>
    </row>
    <row r="207" s="48" customFormat="1" ht="20" customHeight="1" spans="1:3">
      <c r="A207" s="51" t="s">
        <v>852</v>
      </c>
      <c r="B207" s="54" t="s">
        <v>853</v>
      </c>
      <c r="C207" s="55"/>
    </row>
    <row r="208" s="48" customFormat="1" ht="20" customHeight="1" spans="1:3">
      <c r="A208" s="51" t="s">
        <v>854</v>
      </c>
      <c r="B208" s="54" t="s">
        <v>855</v>
      </c>
      <c r="C208" s="55"/>
    </row>
    <row r="209" s="48" customFormat="1" ht="20" customHeight="1" spans="1:3">
      <c r="A209" s="51" t="s">
        <v>856</v>
      </c>
      <c r="B209" s="54" t="s">
        <v>857</v>
      </c>
      <c r="C209" s="58">
        <v>1601</v>
      </c>
    </row>
    <row r="210" s="48" customFormat="1" ht="20" customHeight="1" spans="1:3">
      <c r="A210" s="51" t="s">
        <v>858</v>
      </c>
      <c r="B210" s="54" t="s">
        <v>859</v>
      </c>
      <c r="C210" s="55"/>
    </row>
    <row r="211" s="48" customFormat="1" ht="20" customHeight="1" spans="1:3">
      <c r="A211" s="51" t="s">
        <v>860</v>
      </c>
      <c r="B211" s="54" t="s">
        <v>861</v>
      </c>
      <c r="C211" s="55"/>
    </row>
    <row r="212" s="48" customFormat="1" ht="20" customHeight="1" spans="1:3">
      <c r="A212" s="51" t="s">
        <v>862</v>
      </c>
      <c r="B212" s="54" t="s">
        <v>863</v>
      </c>
      <c r="C212" s="55">
        <f>SUM(C213:C228)</f>
        <v>0</v>
      </c>
    </row>
    <row r="213" s="48" customFormat="1" ht="20" customHeight="1" spans="1:3">
      <c r="A213" s="51" t="s">
        <v>864</v>
      </c>
      <c r="B213" s="54" t="s">
        <v>865</v>
      </c>
      <c r="C213" s="55"/>
    </row>
    <row r="214" s="48" customFormat="1" ht="20" customHeight="1" spans="1:3">
      <c r="A214" s="51" t="s">
        <v>866</v>
      </c>
      <c r="B214" s="54" t="s">
        <v>867</v>
      </c>
      <c r="C214" s="55"/>
    </row>
    <row r="215" s="48" customFormat="1" ht="20" customHeight="1" spans="1:3">
      <c r="A215" s="51" t="s">
        <v>868</v>
      </c>
      <c r="B215" s="54" t="s">
        <v>869</v>
      </c>
      <c r="C215" s="55"/>
    </row>
    <row r="216" s="48" customFormat="1" ht="20" customHeight="1" spans="1:3">
      <c r="A216" s="51" t="s">
        <v>870</v>
      </c>
      <c r="B216" s="54" t="s">
        <v>871</v>
      </c>
      <c r="C216" s="55"/>
    </row>
    <row r="217" s="48" customFormat="1" ht="20" customHeight="1" spans="1:3">
      <c r="A217" s="51" t="s">
        <v>872</v>
      </c>
      <c r="B217" s="54" t="s">
        <v>873</v>
      </c>
      <c r="C217" s="55"/>
    </row>
    <row r="218" s="48" customFormat="1" ht="20" customHeight="1" spans="1:3">
      <c r="A218" s="51" t="s">
        <v>874</v>
      </c>
      <c r="B218" s="54" t="s">
        <v>875</v>
      </c>
      <c r="C218" s="55"/>
    </row>
    <row r="219" s="48" customFormat="1" ht="20" customHeight="1" spans="1:3">
      <c r="A219" s="51" t="s">
        <v>876</v>
      </c>
      <c r="B219" s="54" t="s">
        <v>877</v>
      </c>
      <c r="C219" s="55"/>
    </row>
    <row r="220" s="48" customFormat="1" ht="20" customHeight="1" spans="1:3">
      <c r="A220" s="51" t="s">
        <v>878</v>
      </c>
      <c r="B220" s="54" t="s">
        <v>879</v>
      </c>
      <c r="C220" s="55"/>
    </row>
    <row r="221" s="48" customFormat="1" ht="20" customHeight="1" spans="1:3">
      <c r="A221" s="51" t="s">
        <v>880</v>
      </c>
      <c r="B221" s="54" t="s">
        <v>881</v>
      </c>
      <c r="C221" s="55"/>
    </row>
    <row r="222" s="48" customFormat="1" ht="20" customHeight="1" spans="1:3">
      <c r="A222" s="51" t="s">
        <v>882</v>
      </c>
      <c r="B222" s="54" t="s">
        <v>883</v>
      </c>
      <c r="C222" s="55"/>
    </row>
    <row r="223" s="48" customFormat="1" ht="20" customHeight="1" spans="1:3">
      <c r="A223" s="51" t="s">
        <v>884</v>
      </c>
      <c r="B223" s="54" t="s">
        <v>885</v>
      </c>
      <c r="C223" s="55"/>
    </row>
    <row r="224" s="48" customFormat="1" ht="20" customHeight="1" spans="1:3">
      <c r="A224" s="51" t="s">
        <v>886</v>
      </c>
      <c r="B224" s="54" t="s">
        <v>887</v>
      </c>
      <c r="C224" s="55"/>
    </row>
    <row r="225" s="48" customFormat="1" ht="20" customHeight="1" spans="1:3">
      <c r="A225" s="51" t="s">
        <v>888</v>
      </c>
      <c r="B225" s="54" t="s">
        <v>889</v>
      </c>
      <c r="C225" s="55"/>
    </row>
    <row r="226" s="48" customFormat="1" ht="20" customHeight="1" spans="1:3">
      <c r="A226" s="51" t="s">
        <v>890</v>
      </c>
      <c r="B226" s="54" t="s">
        <v>891</v>
      </c>
      <c r="C226" s="55"/>
    </row>
    <row r="227" s="48" customFormat="1" ht="20" customHeight="1" spans="1:3">
      <c r="A227" s="51" t="s">
        <v>892</v>
      </c>
      <c r="B227" s="54" t="s">
        <v>893</v>
      </c>
      <c r="C227" s="55"/>
    </row>
    <row r="228" s="48" customFormat="1" ht="20" customHeight="1" spans="1:3">
      <c r="A228" s="51" t="s">
        <v>894</v>
      </c>
      <c r="B228" s="54" t="s">
        <v>895</v>
      </c>
      <c r="C228" s="55"/>
    </row>
    <row r="229" s="48" customFormat="1" ht="20" customHeight="1" spans="1:3">
      <c r="A229" s="213" t="s">
        <v>896</v>
      </c>
      <c r="B229" s="54" t="s">
        <v>897</v>
      </c>
      <c r="C229" s="55">
        <f>SUM(C230,C243)</f>
        <v>0</v>
      </c>
    </row>
    <row r="230" s="48" customFormat="1" ht="20" customHeight="1" spans="1:3">
      <c r="A230" s="213" t="s">
        <v>898</v>
      </c>
      <c r="B230" s="54" t="s">
        <v>899</v>
      </c>
      <c r="C230" s="55">
        <f>SUM(C231:C242)</f>
        <v>0</v>
      </c>
    </row>
    <row r="231" s="48" customFormat="1" ht="20" customHeight="1" spans="1:3">
      <c r="A231" s="213" t="s">
        <v>900</v>
      </c>
      <c r="B231" s="54" t="s">
        <v>901</v>
      </c>
      <c r="C231" s="55"/>
    </row>
    <row r="232" s="48" customFormat="1" ht="20" customHeight="1" spans="1:3">
      <c r="A232" s="213" t="s">
        <v>902</v>
      </c>
      <c r="B232" s="54" t="s">
        <v>903</v>
      </c>
      <c r="C232" s="55"/>
    </row>
    <row r="233" s="48" customFormat="1" ht="20" customHeight="1" spans="1:3">
      <c r="A233" s="213" t="s">
        <v>904</v>
      </c>
      <c r="B233" s="54" t="s">
        <v>905</v>
      </c>
      <c r="C233" s="55"/>
    </row>
    <row r="234" s="48" customFormat="1" ht="20" customHeight="1" spans="1:3">
      <c r="A234" s="213" t="s">
        <v>906</v>
      </c>
      <c r="B234" s="54" t="s">
        <v>907</v>
      </c>
      <c r="C234" s="55"/>
    </row>
    <row r="235" s="48" customFormat="1" ht="20" customHeight="1" spans="1:3">
      <c r="A235" s="213" t="s">
        <v>908</v>
      </c>
      <c r="B235" s="54" t="s">
        <v>909</v>
      </c>
      <c r="C235" s="55"/>
    </row>
    <row r="236" s="48" customFormat="1" ht="20" customHeight="1" spans="1:3">
      <c r="A236" s="213" t="s">
        <v>910</v>
      </c>
      <c r="B236" s="54" t="s">
        <v>911</v>
      </c>
      <c r="C236" s="55"/>
    </row>
    <row r="237" s="48" customFormat="1" ht="20" customHeight="1" spans="1:3">
      <c r="A237" s="213" t="s">
        <v>912</v>
      </c>
      <c r="B237" s="54" t="s">
        <v>913</v>
      </c>
      <c r="C237" s="55"/>
    </row>
    <row r="238" s="48" customFormat="1" ht="20" customHeight="1" spans="1:3">
      <c r="A238" s="213" t="s">
        <v>914</v>
      </c>
      <c r="B238" s="54" t="s">
        <v>915</v>
      </c>
      <c r="C238" s="55"/>
    </row>
    <row r="239" s="48" customFormat="1" ht="20" customHeight="1" spans="1:3">
      <c r="A239" s="213" t="s">
        <v>916</v>
      </c>
      <c r="B239" s="54" t="s">
        <v>917</v>
      </c>
      <c r="C239" s="55"/>
    </row>
    <row r="240" s="48" customFormat="1" ht="20" customHeight="1" spans="1:3">
      <c r="A240" s="213" t="s">
        <v>918</v>
      </c>
      <c r="B240" s="54" t="s">
        <v>919</v>
      </c>
      <c r="C240" s="55"/>
    </row>
    <row r="241" s="48" customFormat="1" ht="20" customHeight="1" spans="1:3">
      <c r="A241" s="213" t="s">
        <v>920</v>
      </c>
      <c r="B241" s="54" t="s">
        <v>921</v>
      </c>
      <c r="C241" s="55"/>
    </row>
    <row r="242" s="48" customFormat="1" ht="20" customHeight="1" spans="1:3">
      <c r="A242" s="213" t="s">
        <v>922</v>
      </c>
      <c r="B242" s="54" t="s">
        <v>923</v>
      </c>
      <c r="C242" s="55"/>
    </row>
    <row r="243" s="48" customFormat="1" ht="20" customHeight="1" spans="1:3">
      <c r="A243" s="213" t="s">
        <v>924</v>
      </c>
      <c r="B243" s="54" t="s">
        <v>925</v>
      </c>
      <c r="C243" s="55">
        <f>SUM(C244:C249)</f>
        <v>0</v>
      </c>
    </row>
    <row r="244" s="48" customFormat="1" ht="20" customHeight="1" spans="1:3">
      <c r="A244" s="213" t="s">
        <v>926</v>
      </c>
      <c r="B244" s="54" t="s">
        <v>927</v>
      </c>
      <c r="C244" s="55"/>
    </row>
    <row r="245" s="48" customFormat="1" ht="20" customHeight="1" spans="1:3">
      <c r="A245" s="213" t="s">
        <v>928</v>
      </c>
      <c r="B245" s="54" t="s">
        <v>929</v>
      </c>
      <c r="C245" s="55"/>
    </row>
    <row r="246" s="48" customFormat="1" ht="20" customHeight="1" spans="1:3">
      <c r="A246" s="213" t="s">
        <v>930</v>
      </c>
      <c r="B246" s="54" t="s">
        <v>931</v>
      </c>
      <c r="C246" s="55"/>
    </row>
    <row r="247" s="48" customFormat="1" ht="20" customHeight="1" spans="1:3">
      <c r="A247" s="213" t="s">
        <v>932</v>
      </c>
      <c r="B247" s="54" t="s">
        <v>933</v>
      </c>
      <c r="C247" s="55"/>
    </row>
    <row r="248" s="48" customFormat="1" ht="20" customHeight="1" spans="1:3">
      <c r="A248" s="213" t="s">
        <v>934</v>
      </c>
      <c r="B248" s="54" t="s">
        <v>935</v>
      </c>
      <c r="C248" s="55"/>
    </row>
    <row r="249" s="48" customFormat="1" ht="20" customHeight="1" spans="1:3">
      <c r="A249" s="213" t="s">
        <v>936</v>
      </c>
      <c r="B249" s="54" t="s">
        <v>937</v>
      </c>
      <c r="C249" s="55"/>
    </row>
  </sheetData>
  <mergeCells count="1">
    <mergeCell ref="A1:C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2" sqref="A2"/>
    </sheetView>
  </sheetViews>
  <sheetFormatPr defaultColWidth="9" defaultRowHeight="13.5" outlineLevelCol="6"/>
  <cols>
    <col min="1" max="1" width="12.625" customWidth="1"/>
    <col min="2" max="2" width="43" customWidth="1"/>
    <col min="5" max="5" width="12.875" customWidth="1"/>
    <col min="6" max="6" width="12.375" customWidth="1"/>
  </cols>
  <sheetData>
    <row r="1" ht="27" spans="1:7">
      <c r="A1" s="4" t="s">
        <v>940</v>
      </c>
      <c r="B1" s="4"/>
      <c r="C1" s="4"/>
      <c r="D1" s="4"/>
      <c r="E1" s="4"/>
      <c r="F1" s="4"/>
      <c r="G1" s="4"/>
    </row>
    <row r="2" spans="7:7">
      <c r="G2" t="s">
        <v>1</v>
      </c>
    </row>
    <row r="3" ht="20" customHeight="1" spans="1:7">
      <c r="A3" s="6" t="s">
        <v>941</v>
      </c>
      <c r="B3" s="6" t="s">
        <v>104</v>
      </c>
      <c r="C3" s="6" t="s">
        <v>939</v>
      </c>
      <c r="D3" s="6" t="s">
        <v>942</v>
      </c>
      <c r="E3" s="6"/>
      <c r="F3" s="6"/>
      <c r="G3" s="47" t="s">
        <v>943</v>
      </c>
    </row>
    <row r="4" ht="20" customHeight="1" spans="1:7">
      <c r="A4" s="6"/>
      <c r="B4" s="6"/>
      <c r="C4" s="6"/>
      <c r="D4" s="6" t="s">
        <v>415</v>
      </c>
      <c r="E4" s="6" t="s">
        <v>944</v>
      </c>
      <c r="F4" s="6" t="s">
        <v>945</v>
      </c>
      <c r="G4" s="47"/>
    </row>
    <row r="5" ht="20" customHeight="1" spans="1:7">
      <c r="A5" s="5">
        <v>2290804</v>
      </c>
      <c r="B5" s="5" t="s">
        <v>946</v>
      </c>
      <c r="C5" s="5"/>
      <c r="D5" s="5"/>
      <c r="E5" s="5"/>
      <c r="F5" s="5"/>
      <c r="G5" s="5"/>
    </row>
    <row r="6" ht="20" customHeight="1" spans="1:7">
      <c r="A6" s="5">
        <v>2296002</v>
      </c>
      <c r="B6" s="5" t="s">
        <v>947</v>
      </c>
      <c r="C6" s="5"/>
      <c r="D6" s="5"/>
      <c r="E6" s="5"/>
      <c r="F6" s="5"/>
      <c r="G6" s="5"/>
    </row>
    <row r="7" ht="20" customHeight="1" spans="1:7">
      <c r="A7" s="5">
        <v>2296003</v>
      </c>
      <c r="B7" s="5" t="s">
        <v>948</v>
      </c>
      <c r="C7" s="5"/>
      <c r="D7" s="5"/>
      <c r="E7" s="5"/>
      <c r="F7" s="5"/>
      <c r="G7" s="5"/>
    </row>
    <row r="8" ht="20" customHeight="1" spans="1:7">
      <c r="A8" s="5">
        <v>2296006</v>
      </c>
      <c r="B8" s="5" t="s">
        <v>949</v>
      </c>
      <c r="C8" s="5"/>
      <c r="D8" s="5"/>
      <c r="E8" s="5"/>
      <c r="F8" s="5"/>
      <c r="G8" s="5"/>
    </row>
    <row r="9" ht="20" customHeight="1" spans="1:7">
      <c r="A9" s="5">
        <v>2070904</v>
      </c>
      <c r="B9" s="5" t="s">
        <v>950</v>
      </c>
      <c r="C9" s="5"/>
      <c r="D9" s="5"/>
      <c r="E9" s="5"/>
      <c r="F9" s="5"/>
      <c r="G9" s="5"/>
    </row>
    <row r="10" ht="20" customHeight="1" spans="1:7">
      <c r="A10" s="5">
        <v>21366</v>
      </c>
      <c r="B10" s="5" t="s">
        <v>951</v>
      </c>
      <c r="C10" s="5"/>
      <c r="D10" s="5"/>
      <c r="E10" s="5"/>
      <c r="F10" s="5"/>
      <c r="G10" s="5"/>
    </row>
    <row r="11" ht="20" customHeight="1" spans="1:7">
      <c r="A11" s="5">
        <v>20822</v>
      </c>
      <c r="B11" s="5" t="s">
        <v>952</v>
      </c>
      <c r="C11" s="5"/>
      <c r="D11" s="5"/>
      <c r="E11" s="5"/>
      <c r="F11" s="5"/>
      <c r="G11" s="5"/>
    </row>
  </sheetData>
  <mergeCells count="6">
    <mergeCell ref="A1:G1"/>
    <mergeCell ref="D3:F3"/>
    <mergeCell ref="A3:A4"/>
    <mergeCell ref="B3:B4"/>
    <mergeCell ref="C3:C4"/>
    <mergeCell ref="G3:G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20"/>
  <sheetViews>
    <sheetView workbookViewId="0">
      <selection activeCell="A2" sqref="A2"/>
    </sheetView>
  </sheetViews>
  <sheetFormatPr defaultColWidth="9" defaultRowHeight="13.5" outlineLevelCol="4"/>
  <cols>
    <col min="1" max="1" width="10.625" customWidth="1"/>
    <col min="2" max="2" width="27.375" customWidth="1"/>
    <col min="3" max="4" width="15.25" customWidth="1"/>
    <col min="5" max="5" width="15.375" style="32" customWidth="1"/>
  </cols>
  <sheetData>
    <row r="1" ht="51" customHeight="1" spans="1:5">
      <c r="A1" s="33" t="s">
        <v>953</v>
      </c>
      <c r="B1" s="33"/>
      <c r="C1" s="33"/>
      <c r="D1" s="33"/>
      <c r="E1" s="33"/>
    </row>
    <row r="2" spans="1:5">
      <c r="A2" s="34"/>
      <c r="B2" s="35"/>
      <c r="C2" s="36"/>
      <c r="D2" s="36"/>
      <c r="E2" s="37" t="s">
        <v>1</v>
      </c>
    </row>
    <row r="3" ht="30" customHeight="1" spans="1:5">
      <c r="A3" s="38" t="s">
        <v>103</v>
      </c>
      <c r="B3" s="39" t="s">
        <v>104</v>
      </c>
      <c r="C3" s="40" t="s">
        <v>954</v>
      </c>
      <c r="D3" s="40" t="s">
        <v>4</v>
      </c>
      <c r="E3" s="41" t="s">
        <v>955</v>
      </c>
    </row>
    <row r="4" ht="30" customHeight="1" spans="1:5">
      <c r="A4" s="42">
        <v>102</v>
      </c>
      <c r="B4" s="43" t="s">
        <v>956</v>
      </c>
      <c r="C4" s="44">
        <v>0</v>
      </c>
      <c r="D4" s="44">
        <v>0</v>
      </c>
      <c r="E4" s="45"/>
    </row>
    <row r="5" ht="30" customHeight="1" spans="1:5">
      <c r="A5" s="42">
        <v>10203</v>
      </c>
      <c r="B5" s="43" t="s">
        <v>957</v>
      </c>
      <c r="C5" s="44">
        <v>0</v>
      </c>
      <c r="D5" s="44">
        <v>0</v>
      </c>
      <c r="E5" s="45"/>
    </row>
    <row r="6" ht="30" customHeight="1" spans="1:5">
      <c r="A6" s="42">
        <v>1020301</v>
      </c>
      <c r="B6" s="43" t="s">
        <v>958</v>
      </c>
      <c r="C6" s="44">
        <v>0</v>
      </c>
      <c r="D6" s="44">
        <v>0</v>
      </c>
      <c r="E6" s="45"/>
    </row>
    <row r="7" ht="30" customHeight="1" spans="1:5">
      <c r="A7" s="42">
        <v>1020302</v>
      </c>
      <c r="B7" s="30" t="s">
        <v>959</v>
      </c>
      <c r="C7" s="44">
        <v>0</v>
      </c>
      <c r="D7" s="44">
        <v>0</v>
      </c>
      <c r="E7" s="46"/>
    </row>
    <row r="8" ht="30" customHeight="1" spans="1:5">
      <c r="A8" s="31">
        <v>10210</v>
      </c>
      <c r="B8" s="30" t="s">
        <v>960</v>
      </c>
      <c r="C8" s="44">
        <v>0</v>
      </c>
      <c r="D8" s="44">
        <v>0</v>
      </c>
      <c r="E8" s="46"/>
    </row>
    <row r="9" ht="30" customHeight="1" spans="1:5">
      <c r="A9" s="31">
        <v>1021001</v>
      </c>
      <c r="B9" s="30" t="s">
        <v>961</v>
      </c>
      <c r="C9" s="44">
        <v>0</v>
      </c>
      <c r="D9" s="44">
        <v>0</v>
      </c>
      <c r="E9" s="46"/>
    </row>
    <row r="10" ht="30" customHeight="1" spans="1:5">
      <c r="A10" s="31">
        <v>1021002</v>
      </c>
      <c r="B10" s="30" t="s">
        <v>962</v>
      </c>
      <c r="C10" s="44">
        <v>0</v>
      </c>
      <c r="D10" s="44">
        <v>0</v>
      </c>
      <c r="E10" s="46"/>
    </row>
    <row r="11" ht="30" customHeight="1" spans="1:5">
      <c r="A11" s="31"/>
      <c r="B11" s="30"/>
      <c r="C11" s="30"/>
      <c r="D11" s="30"/>
      <c r="E11" s="46"/>
    </row>
    <row r="12" ht="30" customHeight="1" spans="1:5">
      <c r="A12" s="31"/>
      <c r="B12" s="30"/>
      <c r="C12" s="30"/>
      <c r="D12" s="30"/>
      <c r="E12" s="46"/>
    </row>
    <row r="13" ht="30" customHeight="1" spans="1:5">
      <c r="A13" s="31"/>
      <c r="B13" s="30"/>
      <c r="C13" s="30"/>
      <c r="D13" s="30"/>
      <c r="E13" s="46"/>
    </row>
    <row r="14" ht="30" customHeight="1" spans="1:5">
      <c r="A14" s="31"/>
      <c r="B14" s="30"/>
      <c r="C14" s="30"/>
      <c r="D14" s="30"/>
      <c r="E14" s="46"/>
    </row>
    <row r="15" ht="30" customHeight="1" spans="1:5">
      <c r="A15" s="31"/>
      <c r="B15" s="30"/>
      <c r="C15" s="30"/>
      <c r="D15" s="30"/>
      <c r="E15" s="46"/>
    </row>
    <row r="16" ht="30" customHeight="1" spans="1:5">
      <c r="A16" s="31"/>
      <c r="B16" s="30"/>
      <c r="C16" s="30"/>
      <c r="D16" s="30"/>
      <c r="E16" s="46"/>
    </row>
    <row r="17" ht="30" customHeight="1" spans="1:5">
      <c r="A17" s="31"/>
      <c r="B17" s="30"/>
      <c r="C17" s="30"/>
      <c r="D17" s="30"/>
      <c r="E17" s="46"/>
    </row>
    <row r="18" ht="30" customHeight="1" spans="1:5">
      <c r="A18" s="31"/>
      <c r="B18" s="30"/>
      <c r="C18" s="30"/>
      <c r="D18" s="30"/>
      <c r="E18" s="46"/>
    </row>
    <row r="19" ht="30" customHeight="1" spans="1:5">
      <c r="A19" s="31"/>
      <c r="B19" s="30"/>
      <c r="C19" s="30"/>
      <c r="D19" s="30"/>
      <c r="E19" s="46"/>
    </row>
    <row r="20" ht="30" customHeight="1"/>
  </sheetData>
  <mergeCells count="1">
    <mergeCell ref="A1:E1"/>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 sqref="A2"/>
    </sheetView>
  </sheetViews>
  <sheetFormatPr defaultColWidth="9" defaultRowHeight="13.5" outlineLevelCol="4"/>
  <cols>
    <col min="1" max="1" width="11.625" style="17" customWidth="1"/>
    <col min="2" max="2" width="29" customWidth="1"/>
    <col min="3" max="3" width="14.875" customWidth="1"/>
    <col min="4" max="4" width="15.625" customWidth="1"/>
    <col min="5" max="5" width="12.75" customWidth="1"/>
  </cols>
  <sheetData>
    <row r="1" ht="54.75" customHeight="1" spans="1:5">
      <c r="A1" s="18" t="s">
        <v>963</v>
      </c>
      <c r="B1" s="18"/>
      <c r="C1" s="18"/>
      <c r="D1" s="18"/>
      <c r="E1" s="18"/>
    </row>
    <row r="2" ht="32.25" customHeight="1" spans="1:5">
      <c r="A2" s="19"/>
      <c r="B2" s="20"/>
      <c r="C2" s="21"/>
      <c r="D2" s="21"/>
      <c r="E2" s="22" t="s">
        <v>1</v>
      </c>
    </row>
    <row r="3" ht="30.75" customHeight="1" spans="1:5">
      <c r="A3" s="23" t="s">
        <v>103</v>
      </c>
      <c r="B3" s="24" t="s">
        <v>104</v>
      </c>
      <c r="C3" s="25" t="s">
        <v>954</v>
      </c>
      <c r="D3" s="25" t="s">
        <v>4</v>
      </c>
      <c r="E3" s="24" t="s">
        <v>955</v>
      </c>
    </row>
    <row r="4" ht="30" customHeight="1" spans="1:5">
      <c r="A4" s="26">
        <v>209</v>
      </c>
      <c r="B4" s="27" t="s">
        <v>964</v>
      </c>
      <c r="C4" s="28">
        <v>0</v>
      </c>
      <c r="D4" s="28">
        <v>0</v>
      </c>
      <c r="E4" s="29"/>
    </row>
    <row r="5" ht="30" customHeight="1" spans="1:5">
      <c r="A5" s="26">
        <v>20903</v>
      </c>
      <c r="B5" s="27" t="s">
        <v>965</v>
      </c>
      <c r="C5" s="28">
        <v>0</v>
      </c>
      <c r="D5" s="28">
        <v>0</v>
      </c>
      <c r="E5" s="29"/>
    </row>
    <row r="6" ht="30" customHeight="1" spans="1:5">
      <c r="A6" s="26">
        <v>2090301</v>
      </c>
      <c r="B6" s="27" t="s">
        <v>966</v>
      </c>
      <c r="C6" s="28">
        <v>0</v>
      </c>
      <c r="D6" s="28">
        <v>0</v>
      </c>
      <c r="E6" s="29"/>
    </row>
    <row r="7" ht="30" customHeight="1" spans="1:5">
      <c r="A7" s="26">
        <v>2090302</v>
      </c>
      <c r="B7" s="30" t="s">
        <v>967</v>
      </c>
      <c r="C7" s="28">
        <v>0</v>
      </c>
      <c r="D7" s="28">
        <v>0</v>
      </c>
      <c r="E7" s="30"/>
    </row>
    <row r="8" ht="30" customHeight="1" spans="1:5">
      <c r="A8" s="26">
        <v>2090399</v>
      </c>
      <c r="B8" s="30" t="s">
        <v>968</v>
      </c>
      <c r="C8" s="28">
        <v>0</v>
      </c>
      <c r="D8" s="28">
        <v>0</v>
      </c>
      <c r="E8" s="30"/>
    </row>
    <row r="9" ht="30" customHeight="1" spans="1:5">
      <c r="A9" s="31">
        <v>20910</v>
      </c>
      <c r="B9" s="30" t="s">
        <v>969</v>
      </c>
      <c r="C9" s="28">
        <v>0</v>
      </c>
      <c r="D9" s="28">
        <v>0</v>
      </c>
      <c r="E9" s="30"/>
    </row>
    <row r="10" ht="30" customHeight="1" spans="1:5">
      <c r="A10" s="31">
        <v>2091001</v>
      </c>
      <c r="B10" s="30" t="s">
        <v>970</v>
      </c>
      <c r="C10" s="28">
        <v>0</v>
      </c>
      <c r="D10" s="28">
        <v>0</v>
      </c>
      <c r="E10" s="30"/>
    </row>
    <row r="11" ht="30" customHeight="1" spans="1:5">
      <c r="A11" s="31">
        <v>2091002</v>
      </c>
      <c r="B11" s="30" t="s">
        <v>971</v>
      </c>
      <c r="C11" s="28">
        <v>0</v>
      </c>
      <c r="D11" s="28">
        <v>0</v>
      </c>
      <c r="E11" s="30"/>
    </row>
    <row r="12" ht="30" customHeight="1" spans="1:5">
      <c r="A12" s="31">
        <v>2091003</v>
      </c>
      <c r="B12" s="30" t="s">
        <v>972</v>
      </c>
      <c r="C12" s="28">
        <v>0</v>
      </c>
      <c r="D12" s="28">
        <v>0</v>
      </c>
      <c r="E12" s="30"/>
    </row>
    <row r="13" ht="30" customHeight="1" spans="1:5">
      <c r="A13" s="31">
        <v>2091099</v>
      </c>
      <c r="B13" s="30" t="s">
        <v>973</v>
      </c>
      <c r="C13" s="28">
        <v>0</v>
      </c>
      <c r="D13" s="28">
        <v>0</v>
      </c>
      <c r="E13" s="30"/>
    </row>
    <row r="14" ht="30" customHeight="1" spans="1:5">
      <c r="A14" s="31"/>
      <c r="B14" s="30"/>
      <c r="C14" s="30"/>
      <c r="D14" s="30"/>
      <c r="E14" s="30"/>
    </row>
    <row r="15" ht="30" customHeight="1" spans="1:5">
      <c r="A15" s="31"/>
      <c r="B15" s="30"/>
      <c r="C15" s="30"/>
      <c r="D15" s="30"/>
      <c r="E15" s="30"/>
    </row>
    <row r="16" ht="30" customHeight="1" spans="1:5">
      <c r="A16" s="31"/>
      <c r="B16" s="30"/>
      <c r="C16" s="30"/>
      <c r="D16" s="30"/>
      <c r="E16" s="30"/>
    </row>
    <row r="17" ht="30" customHeight="1" spans="1:5">
      <c r="A17" s="31"/>
      <c r="B17" s="30"/>
      <c r="C17" s="30"/>
      <c r="D17" s="30"/>
      <c r="E17" s="30"/>
    </row>
    <row r="18" ht="30" customHeight="1" spans="1:5">
      <c r="A18" s="31"/>
      <c r="B18" s="30"/>
      <c r="C18" s="30"/>
      <c r="D18" s="30"/>
      <c r="E18" s="30"/>
    </row>
    <row r="19" ht="30" customHeight="1" spans="1:5">
      <c r="A19" s="31"/>
      <c r="B19" s="30"/>
      <c r="C19" s="30"/>
      <c r="D19" s="30"/>
      <c r="E19" s="30"/>
    </row>
    <row r="20" ht="30" customHeight="1" spans="1:5">
      <c r="A20" s="31"/>
      <c r="B20" s="30"/>
      <c r="C20" s="30"/>
      <c r="D20" s="30"/>
      <c r="E20" s="30"/>
    </row>
    <row r="21" ht="30" customHeight="1" spans="1:5">
      <c r="A21" s="31"/>
      <c r="B21" s="30"/>
      <c r="C21" s="30"/>
      <c r="D21" s="30"/>
      <c r="E21" s="30"/>
    </row>
    <row r="22" ht="30" customHeight="1" spans="1:5">
      <c r="A22" s="31"/>
      <c r="B22" s="30"/>
      <c r="C22" s="30"/>
      <c r="D22" s="30"/>
      <c r="E22" s="30"/>
    </row>
    <row r="23" ht="30" customHeight="1" spans="1:5">
      <c r="A23" s="31"/>
      <c r="B23" s="30"/>
      <c r="C23" s="30"/>
      <c r="D23" s="30"/>
      <c r="E23" s="30"/>
    </row>
    <row r="24" ht="30" customHeight="1" spans="1:5">
      <c r="A24" s="31"/>
      <c r="B24" s="30"/>
      <c r="C24" s="30"/>
      <c r="D24" s="30"/>
      <c r="E24" s="30"/>
    </row>
    <row r="25" ht="30" customHeight="1" spans="1:5">
      <c r="A25" s="31"/>
      <c r="B25" s="30"/>
      <c r="C25" s="30"/>
      <c r="D25" s="30"/>
      <c r="E25" s="30"/>
    </row>
    <row r="26" ht="30" customHeight="1" spans="1:5">
      <c r="A26" s="31"/>
      <c r="B26" s="30"/>
      <c r="C26" s="30"/>
      <c r="D26" s="30"/>
      <c r="E26" s="30"/>
    </row>
    <row r="27" ht="30" customHeight="1" spans="1:5">
      <c r="A27" s="31"/>
      <c r="B27" s="30"/>
      <c r="C27" s="30"/>
      <c r="D27" s="30"/>
      <c r="E27" s="30"/>
    </row>
    <row r="28" ht="30" customHeight="1" spans="1:5">
      <c r="A28" s="31"/>
      <c r="B28" s="30"/>
      <c r="C28" s="30"/>
      <c r="D28" s="30"/>
      <c r="E28" s="30"/>
    </row>
    <row r="29" ht="30" customHeight="1" spans="1:5">
      <c r="A29" s="31"/>
      <c r="B29" s="30"/>
      <c r="C29" s="30"/>
      <c r="D29" s="30"/>
      <c r="E29" s="30"/>
    </row>
  </sheetData>
  <mergeCells count="1">
    <mergeCell ref="A1:E1"/>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9"/>
  <sheetViews>
    <sheetView workbookViewId="0">
      <selection activeCell="E22" sqref="E22"/>
    </sheetView>
  </sheetViews>
  <sheetFormatPr defaultColWidth="9" defaultRowHeight="13.5" outlineLevelCol="2"/>
  <cols>
    <col min="1" max="1" width="47.5" customWidth="1"/>
    <col min="2" max="2" width="14.875" customWidth="1"/>
    <col min="3" max="3" width="16.5" customWidth="1"/>
  </cols>
  <sheetData>
    <row r="1" ht="27" spans="1:3">
      <c r="A1" s="4" t="s">
        <v>974</v>
      </c>
      <c r="B1" s="4"/>
      <c r="C1" s="4"/>
    </row>
    <row r="2" ht="14.25" spans="1:3">
      <c r="A2" s="15"/>
      <c r="B2" s="15"/>
      <c r="C2" s="15" t="s">
        <v>975</v>
      </c>
    </row>
    <row r="3" ht="25" customHeight="1" spans="1:3">
      <c r="A3" s="6" t="s">
        <v>398</v>
      </c>
      <c r="B3" s="6" t="s">
        <v>445</v>
      </c>
      <c r="C3" s="6" t="s">
        <v>976</v>
      </c>
    </row>
    <row r="4" ht="25" customHeight="1" spans="1:3">
      <c r="A4" s="5" t="s">
        <v>977</v>
      </c>
      <c r="B4" s="5">
        <v>0</v>
      </c>
      <c r="C4" s="5">
        <v>0</v>
      </c>
    </row>
    <row r="5" ht="25" customHeight="1" spans="1:3">
      <c r="A5" s="5" t="s">
        <v>978</v>
      </c>
      <c r="B5" s="5"/>
      <c r="C5" s="16">
        <v>4470.83</v>
      </c>
    </row>
    <row r="6" ht="25" customHeight="1" spans="1:3">
      <c r="A6" s="5" t="s">
        <v>979</v>
      </c>
      <c r="B6" s="5">
        <v>0</v>
      </c>
      <c r="C6" s="5">
        <v>0</v>
      </c>
    </row>
    <row r="7" ht="25" customHeight="1" spans="1:3">
      <c r="A7" s="5" t="s">
        <v>980</v>
      </c>
      <c r="B7" s="5"/>
      <c r="C7" s="16">
        <v>1799</v>
      </c>
    </row>
    <row r="8" ht="25" customHeight="1" spans="1:3">
      <c r="A8" s="5" t="s">
        <v>981</v>
      </c>
      <c r="B8" s="5"/>
      <c r="C8" s="16">
        <v>1799</v>
      </c>
    </row>
    <row r="9" ht="25" customHeight="1" spans="1:3">
      <c r="A9" s="5" t="s">
        <v>982</v>
      </c>
      <c r="B9" s="5"/>
      <c r="C9" s="16">
        <v>4470.83</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4"/>
  <sheetViews>
    <sheetView workbookViewId="0">
      <selection activeCell="A2" sqref="A2"/>
    </sheetView>
  </sheetViews>
  <sheetFormatPr defaultColWidth="9" defaultRowHeight="13.5" outlineLevelRow="3" outlineLevelCol="1"/>
  <cols>
    <col min="1" max="1" width="40.375" customWidth="1"/>
    <col min="2" max="2" width="30.375" customWidth="1"/>
  </cols>
  <sheetData>
    <row r="1" ht="21" spans="1:2">
      <c r="A1" s="13" t="s">
        <v>983</v>
      </c>
      <c r="B1" s="13"/>
    </row>
    <row r="2" spans="2:2">
      <c r="B2" s="14" t="s">
        <v>1</v>
      </c>
    </row>
    <row r="3" ht="24" customHeight="1" spans="1:2">
      <c r="A3" s="6" t="s">
        <v>984</v>
      </c>
      <c r="B3" s="6" t="s">
        <v>985</v>
      </c>
    </row>
    <row r="4" ht="28" customHeight="1" spans="1:2">
      <c r="A4" s="6" t="s">
        <v>986</v>
      </c>
      <c r="B4" s="6">
        <v>0</v>
      </c>
    </row>
  </sheetData>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9"/>
  <sheetViews>
    <sheetView tabSelected="1" workbookViewId="0">
      <selection activeCell="C7" sqref="C7"/>
    </sheetView>
  </sheetViews>
  <sheetFormatPr defaultColWidth="9" defaultRowHeight="13.5" outlineLevelCol="2"/>
  <cols>
    <col min="1" max="1" width="53.375" customWidth="1"/>
    <col min="2" max="2" width="17.75" customWidth="1"/>
    <col min="3" max="3" width="14.75" customWidth="1"/>
  </cols>
  <sheetData>
    <row r="1" ht="27" spans="1:3">
      <c r="A1" s="4" t="s">
        <v>987</v>
      </c>
      <c r="B1" s="4"/>
      <c r="C1" s="4"/>
    </row>
    <row r="2" ht="14.25" spans="1:3">
      <c r="A2" s="15"/>
      <c r="B2" s="15"/>
      <c r="C2" s="15" t="s">
        <v>975</v>
      </c>
    </row>
    <row r="3" ht="25" customHeight="1" spans="1:3">
      <c r="A3" s="6" t="s">
        <v>398</v>
      </c>
      <c r="B3" s="6" t="s">
        <v>445</v>
      </c>
      <c r="C3" s="6" t="s">
        <v>976</v>
      </c>
    </row>
    <row r="4" ht="25" customHeight="1" spans="1:3">
      <c r="A4" s="5" t="s">
        <v>988</v>
      </c>
      <c r="B4" s="5"/>
      <c r="C4" s="5">
        <v>0</v>
      </c>
    </row>
    <row r="5" ht="25" customHeight="1" spans="1:3">
      <c r="A5" s="5" t="s">
        <v>989</v>
      </c>
      <c r="B5" s="5"/>
      <c r="C5" s="16">
        <v>98423.07</v>
      </c>
    </row>
    <row r="6" ht="25" customHeight="1" spans="1:3">
      <c r="A6" s="5" t="s">
        <v>990</v>
      </c>
      <c r="B6" s="5"/>
      <c r="C6" s="5">
        <v>0</v>
      </c>
    </row>
    <row r="7" ht="25" customHeight="1" spans="1:3">
      <c r="A7" s="5" t="s">
        <v>991</v>
      </c>
      <c r="B7" s="5"/>
      <c r="C7" s="16">
        <v>52387.17</v>
      </c>
    </row>
    <row r="8" ht="25" customHeight="1" spans="1:3">
      <c r="A8" s="5" t="s">
        <v>992</v>
      </c>
      <c r="B8" s="5"/>
      <c r="C8" s="16">
        <v>21567.17</v>
      </c>
    </row>
    <row r="9" ht="25" customHeight="1" spans="1:3">
      <c r="A9" s="5" t="s">
        <v>993</v>
      </c>
      <c r="B9" s="5"/>
      <c r="C9" s="16">
        <v>129243.07</v>
      </c>
    </row>
  </sheetData>
  <mergeCells count="1">
    <mergeCell ref="A1:C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4"/>
  <sheetViews>
    <sheetView workbookViewId="0">
      <selection activeCell="A2" sqref="A2"/>
    </sheetView>
  </sheetViews>
  <sheetFormatPr defaultColWidth="9" defaultRowHeight="13.5" outlineLevelRow="3" outlineLevelCol="1"/>
  <cols>
    <col min="1" max="1" width="40.875" customWidth="1"/>
    <col min="2" max="2" width="17.625" customWidth="1"/>
  </cols>
  <sheetData>
    <row r="1" ht="21" spans="1:2">
      <c r="A1" s="13" t="s">
        <v>994</v>
      </c>
      <c r="B1" s="13"/>
    </row>
    <row r="2" spans="2:2">
      <c r="B2" s="14" t="s">
        <v>1</v>
      </c>
    </row>
    <row r="3" ht="14.25" spans="1:2">
      <c r="A3" s="6" t="s">
        <v>984</v>
      </c>
      <c r="B3" s="6" t="s">
        <v>985</v>
      </c>
    </row>
    <row r="4" ht="14.25" spans="1:2">
      <c r="A4" s="6" t="s">
        <v>986</v>
      </c>
      <c r="B4" s="6">
        <v>0</v>
      </c>
    </row>
  </sheetData>
  <mergeCells count="1">
    <mergeCell ref="A1:B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1" sqref="A1:D1"/>
    </sheetView>
  </sheetViews>
  <sheetFormatPr defaultColWidth="9" defaultRowHeight="13.5" outlineLevelCol="3"/>
  <cols>
    <col min="1" max="1" width="47.625" customWidth="1"/>
    <col min="3" max="3" width="39.5" customWidth="1"/>
    <col min="4" max="4" width="20.5" customWidth="1"/>
  </cols>
  <sheetData>
    <row r="1" ht="27" spans="1:4">
      <c r="A1" s="4" t="s">
        <v>995</v>
      </c>
      <c r="B1" s="4"/>
      <c r="C1" s="4"/>
      <c r="D1" s="4"/>
    </row>
    <row r="2" spans="4:4">
      <c r="D2" t="s">
        <v>1</v>
      </c>
    </row>
    <row r="3" spans="1:4">
      <c r="A3" s="3" t="s">
        <v>996</v>
      </c>
      <c r="B3" s="3"/>
      <c r="C3" s="11" t="s">
        <v>997</v>
      </c>
      <c r="D3" s="12"/>
    </row>
    <row r="4" spans="1:4">
      <c r="A4" s="3" t="s">
        <v>998</v>
      </c>
      <c r="B4" s="3" t="s">
        <v>445</v>
      </c>
      <c r="C4" s="3" t="s">
        <v>998</v>
      </c>
      <c r="D4" s="3" t="s">
        <v>445</v>
      </c>
    </row>
    <row r="5" ht="14.25" spans="1:4">
      <c r="A5" s="5" t="s">
        <v>999</v>
      </c>
      <c r="B5" s="5">
        <v>0</v>
      </c>
      <c r="C5" s="5" t="s">
        <v>1000</v>
      </c>
      <c r="D5" s="5">
        <v>0</v>
      </c>
    </row>
    <row r="6" ht="14.25" spans="1:4">
      <c r="A6" s="5" t="s">
        <v>1001</v>
      </c>
      <c r="B6" s="5">
        <v>0</v>
      </c>
      <c r="C6" s="5" t="s">
        <v>1002</v>
      </c>
      <c r="D6" s="5">
        <v>0</v>
      </c>
    </row>
    <row r="7" ht="14.25" spans="1:4">
      <c r="A7" s="5" t="s">
        <v>1003</v>
      </c>
      <c r="B7" s="5">
        <v>0</v>
      </c>
      <c r="C7" s="5" t="s">
        <v>1004</v>
      </c>
      <c r="D7" s="5">
        <v>0</v>
      </c>
    </row>
    <row r="8" ht="14.25" spans="1:4">
      <c r="A8" s="5" t="s">
        <v>1005</v>
      </c>
      <c r="B8" s="5">
        <v>0</v>
      </c>
      <c r="C8" s="5" t="s">
        <v>1006</v>
      </c>
      <c r="D8" s="5">
        <v>0</v>
      </c>
    </row>
    <row r="9" ht="14.25" spans="1:4">
      <c r="A9" s="5" t="s">
        <v>1007</v>
      </c>
      <c r="B9" s="5">
        <v>0</v>
      </c>
      <c r="C9" s="5" t="s">
        <v>1008</v>
      </c>
      <c r="D9" s="5">
        <v>0</v>
      </c>
    </row>
    <row r="10" ht="14.25" spans="1:4">
      <c r="A10" s="5"/>
      <c r="B10" s="5"/>
      <c r="C10" s="5"/>
      <c r="D10" s="5"/>
    </row>
    <row r="11" ht="14.25" spans="1:4">
      <c r="A11" s="6" t="s">
        <v>1009</v>
      </c>
      <c r="B11" s="5">
        <v>0</v>
      </c>
      <c r="C11" s="6" t="s">
        <v>1010</v>
      </c>
      <c r="D11" s="5">
        <v>0</v>
      </c>
    </row>
    <row r="12" ht="14.25" spans="1:4">
      <c r="A12" s="5" t="s">
        <v>1011</v>
      </c>
      <c r="B12" s="5">
        <v>0</v>
      </c>
      <c r="C12" s="5" t="s">
        <v>422</v>
      </c>
      <c r="D12" s="5">
        <v>0</v>
      </c>
    </row>
    <row r="13" ht="14.25" spans="1:4">
      <c r="A13" s="5" t="s">
        <v>419</v>
      </c>
      <c r="B13" s="5">
        <v>0</v>
      </c>
      <c r="C13" s="5" t="s">
        <v>414</v>
      </c>
      <c r="D13" s="5">
        <v>0</v>
      </c>
    </row>
    <row r="14" ht="14.25" spans="1:4">
      <c r="A14" s="5"/>
      <c r="B14" s="5"/>
      <c r="C14" s="5"/>
      <c r="D14" s="5"/>
    </row>
    <row r="15" ht="14.25" spans="1:4">
      <c r="A15" s="6" t="s">
        <v>1012</v>
      </c>
      <c r="B15" s="6">
        <v>0</v>
      </c>
      <c r="C15" s="6" t="s">
        <v>1013</v>
      </c>
      <c r="D15" s="5">
        <v>0</v>
      </c>
    </row>
  </sheetData>
  <mergeCells count="3">
    <mergeCell ref="A1:D1"/>
    <mergeCell ref="A3:B3"/>
    <mergeCell ref="C3:D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B1"/>
    </sheetView>
  </sheetViews>
  <sheetFormatPr defaultColWidth="9" defaultRowHeight="13.5" outlineLevelCol="1"/>
  <cols>
    <col min="1" max="1" width="40.25" customWidth="1"/>
    <col min="2" max="2" width="43.875" customWidth="1"/>
  </cols>
  <sheetData>
    <row r="1" ht="24" spans="1:2">
      <c r="A1" s="8" t="s">
        <v>1014</v>
      </c>
      <c r="B1" s="8"/>
    </row>
    <row r="2" spans="2:2">
      <c r="B2" t="s">
        <v>1</v>
      </c>
    </row>
    <row r="3" ht="18.75" spans="1:2">
      <c r="A3" s="9" t="s">
        <v>998</v>
      </c>
      <c r="B3" s="9" t="s">
        <v>445</v>
      </c>
    </row>
    <row r="4" ht="18.75" spans="1:2">
      <c r="A4" s="10" t="s">
        <v>1015</v>
      </c>
      <c r="B4" s="9">
        <v>0</v>
      </c>
    </row>
    <row r="5" ht="18.75" spans="1:2">
      <c r="A5" s="10" t="s">
        <v>1016</v>
      </c>
      <c r="B5" s="9"/>
    </row>
    <row r="6" ht="18.75" spans="1:2">
      <c r="A6" s="10" t="s">
        <v>1017</v>
      </c>
      <c r="B6" s="9"/>
    </row>
    <row r="7" ht="18.75" spans="1:2">
      <c r="A7" s="10" t="s">
        <v>1018</v>
      </c>
      <c r="B7" s="9"/>
    </row>
    <row r="8" ht="18.75" spans="1:2">
      <c r="A8" s="10" t="s">
        <v>1019</v>
      </c>
      <c r="B8" s="9"/>
    </row>
    <row r="9" ht="18.75" spans="1:2">
      <c r="A9" s="10" t="s">
        <v>1020</v>
      </c>
      <c r="B9" s="9"/>
    </row>
    <row r="10" ht="18.75" spans="1:2">
      <c r="A10" s="10" t="s">
        <v>1021</v>
      </c>
      <c r="B10" s="9"/>
    </row>
    <row r="11" ht="18.75" spans="1:2">
      <c r="A11" s="10"/>
      <c r="B11" s="9"/>
    </row>
    <row r="12" ht="18.75" spans="1:2">
      <c r="A12" s="10" t="s">
        <v>1009</v>
      </c>
      <c r="B12" s="9">
        <v>0</v>
      </c>
    </row>
    <row r="13" ht="18.75" spans="1:2">
      <c r="A13" s="10" t="s">
        <v>1011</v>
      </c>
      <c r="B13" s="9">
        <v>0</v>
      </c>
    </row>
    <row r="14" ht="18.75" spans="1:2">
      <c r="A14" s="10" t="s">
        <v>419</v>
      </c>
      <c r="B14" s="9">
        <v>0</v>
      </c>
    </row>
    <row r="15" ht="18.75" spans="1:2">
      <c r="A15" s="10"/>
      <c r="B15" s="9"/>
    </row>
    <row r="16" ht="18.75" spans="1:2">
      <c r="A16" s="10" t="s">
        <v>1012</v>
      </c>
      <c r="B16" s="9">
        <v>0</v>
      </c>
    </row>
  </sheetData>
  <mergeCells count="1">
    <mergeCell ref="A1:B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K18" sqref="K18"/>
    </sheetView>
  </sheetViews>
  <sheetFormatPr defaultColWidth="9" defaultRowHeight="13.5"/>
  <cols>
    <col min="2" max="2" width="40.5" customWidth="1"/>
    <col min="4" max="4" width="12.375" customWidth="1"/>
  </cols>
  <sheetData>
    <row r="1" ht="27" spans="1:10">
      <c r="A1" s="4" t="s">
        <v>1022</v>
      </c>
      <c r="B1" s="4"/>
      <c r="C1" s="4"/>
      <c r="D1" s="4"/>
      <c r="E1" s="4"/>
      <c r="F1" s="4"/>
      <c r="G1" s="4"/>
      <c r="H1" s="4"/>
      <c r="I1" s="4"/>
      <c r="J1" s="4"/>
    </row>
    <row r="2" spans="10:10">
      <c r="J2" t="s">
        <v>1</v>
      </c>
    </row>
    <row r="3" ht="14.25" spans="1:10">
      <c r="A3" s="5"/>
      <c r="B3" s="5"/>
      <c r="C3" s="6" t="s">
        <v>1023</v>
      </c>
      <c r="D3" s="6"/>
      <c r="E3" s="6"/>
      <c r="F3" s="6"/>
      <c r="G3" s="6" t="s">
        <v>954</v>
      </c>
      <c r="H3" s="6"/>
      <c r="I3" s="6"/>
      <c r="J3" s="6"/>
    </row>
    <row r="4" ht="14.25" spans="1:10">
      <c r="A4" s="5" t="s">
        <v>103</v>
      </c>
      <c r="B4" s="5" t="s">
        <v>1024</v>
      </c>
      <c r="C4" s="6" t="s">
        <v>415</v>
      </c>
      <c r="D4" s="6" t="s">
        <v>1025</v>
      </c>
      <c r="E4" s="6" t="s">
        <v>1026</v>
      </c>
      <c r="F4" s="6" t="s">
        <v>429</v>
      </c>
      <c r="G4" s="6" t="s">
        <v>415</v>
      </c>
      <c r="H4" s="6" t="s">
        <v>1025</v>
      </c>
      <c r="I4" s="6" t="s">
        <v>1026</v>
      </c>
      <c r="J4" s="6" t="s">
        <v>429</v>
      </c>
    </row>
    <row r="5" ht="14.25" spans="1:10">
      <c r="A5" s="7">
        <v>223</v>
      </c>
      <c r="B5" s="5" t="s">
        <v>1027</v>
      </c>
      <c r="C5" s="5"/>
      <c r="D5" s="5"/>
      <c r="E5" s="5"/>
      <c r="F5" s="5"/>
      <c r="G5" s="5"/>
      <c r="H5" s="5"/>
      <c r="I5" s="5"/>
      <c r="J5" s="5"/>
    </row>
    <row r="6" ht="14.25" spans="1:10">
      <c r="A6" s="7">
        <v>22301</v>
      </c>
      <c r="B6" s="5" t="s">
        <v>1028</v>
      </c>
      <c r="C6" s="5"/>
      <c r="D6" s="5"/>
      <c r="E6" s="5"/>
      <c r="F6" s="5"/>
      <c r="G6" s="5"/>
      <c r="H6" s="5"/>
      <c r="I6" s="5"/>
      <c r="J6" s="5"/>
    </row>
    <row r="7" ht="14.25" spans="1:10">
      <c r="A7" s="7">
        <v>2230107</v>
      </c>
      <c r="B7" s="5" t="s">
        <v>1029</v>
      </c>
      <c r="C7" s="5"/>
      <c r="D7" s="5"/>
      <c r="E7" s="5"/>
      <c r="F7" s="5"/>
      <c r="G7" s="5"/>
      <c r="H7" s="5"/>
      <c r="I7" s="5"/>
      <c r="J7" s="5"/>
    </row>
    <row r="8" ht="14.25" spans="1:10">
      <c r="A8" s="7">
        <v>22302</v>
      </c>
      <c r="B8" s="5" t="s">
        <v>1030</v>
      </c>
      <c r="C8" s="5"/>
      <c r="D8" s="5"/>
      <c r="E8" s="5"/>
      <c r="F8" s="5"/>
      <c r="G8" s="5"/>
      <c r="H8" s="5"/>
      <c r="I8" s="5"/>
      <c r="J8" s="5"/>
    </row>
    <row r="9" ht="14.25" spans="1:10">
      <c r="A9" s="7">
        <v>2230299</v>
      </c>
      <c r="B9" s="5" t="s">
        <v>1031</v>
      </c>
      <c r="C9" s="5"/>
      <c r="D9" s="5"/>
      <c r="E9" s="5"/>
      <c r="F9" s="5"/>
      <c r="G9" s="5"/>
      <c r="H9" s="5"/>
      <c r="I9" s="5"/>
      <c r="J9" s="5"/>
    </row>
    <row r="10" ht="14.25" spans="1:10">
      <c r="A10" s="7">
        <v>22303</v>
      </c>
      <c r="B10" s="5" t="s">
        <v>1032</v>
      </c>
      <c r="C10" s="5"/>
      <c r="D10" s="5"/>
      <c r="E10" s="5"/>
      <c r="F10" s="5"/>
      <c r="G10" s="5"/>
      <c r="H10" s="5"/>
      <c r="I10" s="5"/>
      <c r="J10" s="5"/>
    </row>
    <row r="11" ht="14.25" spans="1:10">
      <c r="A11" s="7">
        <v>2230301</v>
      </c>
      <c r="B11" s="5" t="s">
        <v>1032</v>
      </c>
      <c r="C11" s="5"/>
      <c r="D11" s="5"/>
      <c r="E11" s="5"/>
      <c r="F11" s="5"/>
      <c r="G11" s="5"/>
      <c r="H11" s="5"/>
      <c r="I11" s="5"/>
      <c r="J11" s="5"/>
    </row>
    <row r="12" ht="14.25" spans="1:10">
      <c r="A12" s="7">
        <v>230</v>
      </c>
      <c r="B12" s="5" t="s">
        <v>1033</v>
      </c>
      <c r="C12" s="5"/>
      <c r="D12" s="5"/>
      <c r="E12" s="5"/>
      <c r="F12" s="5"/>
      <c r="G12" s="5"/>
      <c r="H12" s="5"/>
      <c r="I12" s="5"/>
      <c r="J12" s="5"/>
    </row>
    <row r="13" ht="14.25" spans="1:10">
      <c r="A13" s="7">
        <v>23008</v>
      </c>
      <c r="B13" s="5" t="s">
        <v>422</v>
      </c>
      <c r="C13" s="5"/>
      <c r="D13" s="5"/>
      <c r="E13" s="5"/>
      <c r="F13" s="5"/>
      <c r="G13" s="5"/>
      <c r="H13" s="5"/>
      <c r="I13" s="5"/>
      <c r="J13" s="5"/>
    </row>
    <row r="14" ht="14.25" spans="1:10">
      <c r="A14" s="7">
        <v>2300803</v>
      </c>
      <c r="B14" s="5" t="s">
        <v>1034</v>
      </c>
      <c r="C14" s="5"/>
      <c r="D14" s="5"/>
      <c r="E14" s="5"/>
      <c r="F14" s="5"/>
      <c r="G14" s="5"/>
      <c r="H14" s="5"/>
      <c r="I14" s="5"/>
      <c r="J14" s="5"/>
    </row>
    <row r="15" ht="14.25" spans="1:10">
      <c r="A15" s="7"/>
      <c r="B15" s="5" t="s">
        <v>64</v>
      </c>
      <c r="C15" s="5">
        <v>0</v>
      </c>
      <c r="D15" s="5">
        <v>0</v>
      </c>
      <c r="E15" s="5">
        <v>0</v>
      </c>
      <c r="F15" s="5">
        <v>0</v>
      </c>
      <c r="G15" s="5">
        <v>0</v>
      </c>
      <c r="H15" s="5">
        <v>0</v>
      </c>
      <c r="I15" s="5">
        <v>0</v>
      </c>
      <c r="J15" s="5">
        <v>0</v>
      </c>
    </row>
  </sheetData>
  <mergeCells count="3">
    <mergeCell ref="A1:J1"/>
    <mergeCell ref="C3:F3"/>
    <mergeCell ref="G3:J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1" sqref="A1:J1"/>
    </sheetView>
  </sheetViews>
  <sheetFormatPr defaultColWidth="9" defaultRowHeight="13.5"/>
  <cols>
    <col min="2" max="2" width="40.5" customWidth="1"/>
    <col min="4" max="4" width="12.375" customWidth="1"/>
  </cols>
  <sheetData>
    <row r="1" ht="27" spans="1:10">
      <c r="A1" s="4" t="s">
        <v>1035</v>
      </c>
      <c r="B1" s="4"/>
      <c r="C1" s="4"/>
      <c r="D1" s="4"/>
      <c r="E1" s="4"/>
      <c r="F1" s="4"/>
      <c r="G1" s="4"/>
      <c r="H1" s="4"/>
      <c r="I1" s="4"/>
      <c r="J1" s="4"/>
    </row>
    <row r="2" spans="10:10">
      <c r="J2" t="s">
        <v>1</v>
      </c>
    </row>
    <row r="3" ht="14.25" spans="1:10">
      <c r="A3" s="5"/>
      <c r="B3" s="5"/>
      <c r="C3" s="6" t="s">
        <v>1023</v>
      </c>
      <c r="D3" s="6"/>
      <c r="E3" s="6"/>
      <c r="F3" s="6"/>
      <c r="G3" s="6" t="s">
        <v>954</v>
      </c>
      <c r="H3" s="6"/>
      <c r="I3" s="6"/>
      <c r="J3" s="6"/>
    </row>
    <row r="4" ht="14.25" spans="1:10">
      <c r="A4" s="5" t="s">
        <v>103</v>
      </c>
      <c r="B4" s="5" t="s">
        <v>1024</v>
      </c>
      <c r="C4" s="6" t="s">
        <v>415</v>
      </c>
      <c r="D4" s="6" t="s">
        <v>1025</v>
      </c>
      <c r="E4" s="6" t="s">
        <v>1026</v>
      </c>
      <c r="F4" s="6" t="s">
        <v>429</v>
      </c>
      <c r="G4" s="6" t="s">
        <v>415</v>
      </c>
      <c r="H4" s="6" t="s">
        <v>1025</v>
      </c>
      <c r="I4" s="6" t="s">
        <v>1026</v>
      </c>
      <c r="J4" s="6" t="s">
        <v>429</v>
      </c>
    </row>
    <row r="5" ht="14.25" spans="1:10">
      <c r="A5" s="7">
        <v>223</v>
      </c>
      <c r="B5" s="5" t="s">
        <v>1027</v>
      </c>
      <c r="C5" s="5"/>
      <c r="D5" s="5"/>
      <c r="E5" s="5"/>
      <c r="F5" s="5"/>
      <c r="G5" s="5"/>
      <c r="H5" s="5"/>
      <c r="I5" s="5"/>
      <c r="J5" s="5"/>
    </row>
    <row r="6" ht="14.25" spans="1:10">
      <c r="A6" s="7">
        <v>22301</v>
      </c>
      <c r="B6" s="5" t="s">
        <v>1028</v>
      </c>
      <c r="C6" s="5"/>
      <c r="D6" s="5"/>
      <c r="E6" s="5"/>
      <c r="F6" s="5"/>
      <c r="G6" s="5"/>
      <c r="H6" s="5"/>
      <c r="I6" s="5"/>
      <c r="J6" s="5"/>
    </row>
    <row r="7" ht="14.25" spans="1:10">
      <c r="A7" s="7">
        <v>2230107</v>
      </c>
      <c r="B7" s="5" t="s">
        <v>1029</v>
      </c>
      <c r="C7" s="5"/>
      <c r="D7" s="5"/>
      <c r="E7" s="5"/>
      <c r="F7" s="5"/>
      <c r="G7" s="5"/>
      <c r="H7" s="5"/>
      <c r="I7" s="5"/>
      <c r="J7" s="5"/>
    </row>
    <row r="8" ht="14.25" spans="1:10">
      <c r="A8" s="7">
        <v>22302</v>
      </c>
      <c r="B8" s="5" t="s">
        <v>1030</v>
      </c>
      <c r="C8" s="5"/>
      <c r="D8" s="5"/>
      <c r="E8" s="5"/>
      <c r="F8" s="5"/>
      <c r="G8" s="5"/>
      <c r="H8" s="5"/>
      <c r="I8" s="5"/>
      <c r="J8" s="5"/>
    </row>
    <row r="9" ht="14.25" spans="1:10">
      <c r="A9" s="7">
        <v>2230299</v>
      </c>
      <c r="B9" s="5" t="s">
        <v>1031</v>
      </c>
      <c r="C9" s="5"/>
      <c r="D9" s="5"/>
      <c r="E9" s="5"/>
      <c r="F9" s="5"/>
      <c r="G9" s="5"/>
      <c r="H9" s="5"/>
      <c r="I9" s="5"/>
      <c r="J9" s="5"/>
    </row>
    <row r="10" ht="14.25" spans="1:10">
      <c r="A10" s="7">
        <v>22303</v>
      </c>
      <c r="B10" s="5" t="s">
        <v>1032</v>
      </c>
      <c r="C10" s="5"/>
      <c r="D10" s="5"/>
      <c r="E10" s="5"/>
      <c r="F10" s="5"/>
      <c r="G10" s="5"/>
      <c r="H10" s="5"/>
      <c r="I10" s="5"/>
      <c r="J10" s="5"/>
    </row>
    <row r="11" ht="14.25" spans="1:10">
      <c r="A11" s="7">
        <v>2230301</v>
      </c>
      <c r="B11" s="5" t="s">
        <v>1032</v>
      </c>
      <c r="C11" s="5"/>
      <c r="D11" s="5"/>
      <c r="E11" s="5"/>
      <c r="F11" s="5"/>
      <c r="G11" s="5"/>
      <c r="H11" s="5"/>
      <c r="I11" s="5"/>
      <c r="J11" s="5"/>
    </row>
    <row r="12" ht="14.25" spans="1:10">
      <c r="A12" s="7"/>
      <c r="B12" s="5" t="s">
        <v>64</v>
      </c>
      <c r="C12" s="5">
        <v>0</v>
      </c>
      <c r="D12" s="5">
        <v>0</v>
      </c>
      <c r="E12" s="5">
        <v>0</v>
      </c>
      <c r="F12" s="5">
        <v>0</v>
      </c>
      <c r="G12" s="5">
        <v>0</v>
      </c>
      <c r="H12" s="5">
        <v>0</v>
      </c>
      <c r="I12" s="5">
        <v>0</v>
      </c>
      <c r="J12" s="5">
        <v>0</v>
      </c>
    </row>
  </sheetData>
  <mergeCells count="3">
    <mergeCell ref="A1:J1"/>
    <mergeCell ref="C3:F3"/>
    <mergeCell ref="G3:J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32" sqref="B32"/>
    </sheetView>
  </sheetViews>
  <sheetFormatPr defaultColWidth="9" defaultRowHeight="13.5" outlineLevelRow="7" outlineLevelCol="2"/>
  <cols>
    <col min="2" max="2" width="21.125" customWidth="1"/>
    <col min="3" max="3" width="36.875" customWidth="1"/>
  </cols>
  <sheetData>
    <row r="1" ht="18.75" spans="1:3">
      <c r="A1" s="1" t="s">
        <v>1036</v>
      </c>
      <c r="B1" s="1"/>
      <c r="C1" s="1"/>
    </row>
    <row r="2" spans="1:3">
      <c r="A2" s="2"/>
      <c r="B2" s="2"/>
      <c r="C2" s="2" t="s">
        <v>1</v>
      </c>
    </row>
    <row r="3" spans="1:3">
      <c r="A3" s="3" t="s">
        <v>998</v>
      </c>
      <c r="B3" s="3" t="s">
        <v>942</v>
      </c>
      <c r="C3" s="3" t="s">
        <v>1037</v>
      </c>
    </row>
    <row r="4" spans="1:3">
      <c r="A4" s="3"/>
      <c r="B4" s="3"/>
      <c r="C4" s="3"/>
    </row>
    <row r="5" spans="1:3">
      <c r="A5" s="3"/>
      <c r="B5" s="3"/>
      <c r="C5" s="3"/>
    </row>
    <row r="6" spans="1:3">
      <c r="A6" s="3"/>
      <c r="B6" s="3"/>
      <c r="C6" s="3"/>
    </row>
    <row r="7" spans="1:3">
      <c r="A7" s="3"/>
      <c r="B7" s="3"/>
      <c r="C7" s="3"/>
    </row>
    <row r="8" spans="1:3">
      <c r="A8" s="3"/>
      <c r="B8" s="3"/>
      <c r="C8" s="3"/>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预算收支表</vt:lpstr>
      <vt:lpstr>一般公共预算收入</vt:lpstr>
      <vt:lpstr>一般公共预算财力测算</vt:lpstr>
      <vt:lpstr>15年一般公共预算支出公式</vt:lpstr>
      <vt:lpstr>一般公共预算税收返还分地区</vt:lpstr>
      <vt:lpstr>税收返还和转移支付预算表</vt:lpstr>
      <vt:lpstr>一般公共预算专项转移支付分地区、分项目</vt:lpstr>
      <vt:lpstr>一般公共预算支出</vt:lpstr>
      <vt:lpstr>本级一般公共预算支出</vt:lpstr>
      <vt:lpstr>本级一般公共预算基本支出表</vt:lpstr>
      <vt:lpstr>一般公共预算支出政府经济分类</vt:lpstr>
      <vt:lpstr>提前告知</vt:lpstr>
      <vt:lpstr>三公经费</vt:lpstr>
      <vt:lpstr>基金平衡表</vt:lpstr>
      <vt:lpstr>政府性基金预算收入表</vt:lpstr>
      <vt:lpstr>政府性基金预算支出表</vt:lpstr>
      <vt:lpstr>政府性基金预算转移支付</vt:lpstr>
      <vt:lpstr>政府性基金预算本级支出表</vt:lpstr>
      <vt:lpstr>政府性基金预算分项目转移支付</vt:lpstr>
      <vt:lpstr>社会保险收入</vt:lpstr>
      <vt:lpstr>社会保险支出</vt:lpstr>
      <vt:lpstr>一般债务限额余额</vt:lpstr>
      <vt:lpstr>一般债务分地区限额表</vt:lpstr>
      <vt:lpstr>专项债务余额</vt:lpstr>
      <vt:lpstr>专项债务限额</vt:lpstr>
      <vt:lpstr>国有资本经营预算收支总表</vt:lpstr>
      <vt:lpstr>国有资本经营预算收入</vt:lpstr>
      <vt:lpstr>国有资本经营预算支出</vt:lpstr>
      <vt:lpstr>本级国有资本经营预算支出</vt:lpstr>
      <vt:lpstr>国有资本经营预算转移支付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ayxqczj</dc:creator>
  <cp:lastModifiedBy>Vieky</cp:lastModifiedBy>
  <cp:revision>1</cp:revision>
  <dcterms:created xsi:type="dcterms:W3CDTF">2015-01-15T07:20:00Z</dcterms:created>
  <cp:lastPrinted>2019-01-15T06:47:00Z</cp:lastPrinted>
  <dcterms:modified xsi:type="dcterms:W3CDTF">2022-05-13T08:55:26Z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KSORubyTemplateID" linkTarget="0">
    <vt:lpwstr>14</vt:lpwstr>
  </property>
  <property fmtid="{D5CDD505-2E9C-101B-9397-08002B2CF9AE}" pid="4" name="KSOReadingLayout">
    <vt:bool>true</vt:bool>
  </property>
  <property fmtid="{D5CDD505-2E9C-101B-9397-08002B2CF9AE}" pid="5" name="ICV">
    <vt:lpwstr>C384E7BAB77F45258AA5B40A02792F83</vt:lpwstr>
  </property>
</Properties>
</file>