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40" tabRatio="808"/>
  </bookViews>
  <sheets>
    <sheet name="安阳县" sheetId="45" r:id="rId1"/>
    <sheet name="目录" sheetId="96" r:id="rId2"/>
    <sheet name="01一般公共预算收支决算总表" sheetId="47" r:id="rId3"/>
    <sheet name="02一般公共预算收支决算（分地区）表" sheetId="77" r:id="rId4"/>
    <sheet name="03一般公共预算收入决算表" sheetId="50" r:id="rId5"/>
    <sheet name="04一般公共预算支出决算表" sheetId="84" r:id="rId6"/>
    <sheet name="05一般公共预算本级支出决算表" sheetId="98" r:id="rId7"/>
    <sheet name="06一般公共预算支出经济分类明细表" sheetId="76" r:id="rId8"/>
    <sheet name="07一般公共预算支出（本级）经济分类明细表" sheetId="89" r:id="rId9"/>
    <sheet name="08一般公共预算基本支出经济分类明细表" sheetId="86" r:id="rId10"/>
    <sheet name="09一般公共预算本级基本支出经济分类明细表" sheetId="88" r:id="rId11"/>
    <sheet name="10一般公共预算转移支付收支决算总表" sheetId="48" r:id="rId12"/>
    <sheet name="11一般公共预算税收返还和转移支付决算明细表" sheetId="52" r:id="rId13"/>
    <sheet name="12一般公共预算税收返还和转移支付（分地区）表" sheetId="74" r:id="rId14"/>
    <sheet name="13一般公共预算专项转移支付分项目情况表" sheetId="90" r:id="rId15"/>
    <sheet name="14一般公共预算专项转移支付明细表" sheetId="66" r:id="rId16"/>
    <sheet name="15政府债务限额情况表（一般公共预算-一般）" sheetId="67" r:id="rId17"/>
    <sheet name="16政府一般债务余额情况表" sheetId="69" r:id="rId18"/>
    <sheet name="17政府性基金预算收支决算总表" sheetId="53" r:id="rId19"/>
    <sheet name="18政府性基金预算收入决算明细表" sheetId="91" r:id="rId20"/>
    <sheet name="19政府性基金本级收入决算明细表" sheetId="95" r:id="rId21"/>
    <sheet name="20政府性基金支出决算明细表" sheetId="92" r:id="rId22"/>
    <sheet name="21政府性基金本级支出决算明细表" sheetId="93" r:id="rId23"/>
    <sheet name="22政府性基金收支明细表" sheetId="73" r:id="rId24"/>
    <sheet name="23政府性基金收入预算变动情况表" sheetId="60" r:id="rId25"/>
    <sheet name="24政府性基金转移支付情况表" sheetId="99" r:id="rId26"/>
    <sheet name="25地方政府专项债务限额情况表" sheetId="68" r:id="rId27"/>
    <sheet name="26地方政府专项债务余额情况表" sheetId="70" r:id="rId28"/>
    <sheet name="27国有资本经营收支决算总表" sheetId="59" r:id="rId29"/>
    <sheet name="28国有资本经营收支决算明细表" sheetId="61" r:id="rId30"/>
    <sheet name="29国有资本经营收入决算表" sheetId="80" r:id="rId31"/>
    <sheet name="30国有资本经营支出决算表" sheetId="81" r:id="rId32"/>
    <sheet name="31国有资本经营本级支出决算表" sheetId="94" r:id="rId33"/>
    <sheet name="32国有资本经营转移性收支决算表" sheetId="72" r:id="rId34"/>
    <sheet name="33社会保险基金收支情况表" sheetId="57" r:id="rId35"/>
    <sheet name="34社会保险基金收入明细表" sheetId="82" r:id="rId36"/>
    <sheet name="35社会保险基金支出明细表" sheetId="83" r:id="rId37"/>
    <sheet name="36政府债务余额情况表" sheetId="58" r:id="rId38"/>
    <sheet name="37部门“三公”经费支出决算表" sheetId="65" r:id="rId39"/>
  </sheets>
  <externalReferences>
    <externalReference r:id="rId40"/>
    <externalReference r:id="rId41"/>
  </externalReferences>
  <definedNames>
    <definedName name="_xlnm._FilterDatabase" localSheetId="4" hidden="1">'03一般公共预算收入决算表'!$A$4:$C$693</definedName>
    <definedName name="_xlnm._FilterDatabase" localSheetId="5" hidden="1">'04一般公共预算支出决算表'!$A$4:$C$1327</definedName>
    <definedName name="_xlnm._FilterDatabase" localSheetId="6" hidden="1">'05一般公共预算本级支出决算表'!$A$4:$C$1327</definedName>
    <definedName name="_xlnm._FilterDatabase" localSheetId="19" hidden="1">'18政府性基金预算收入决算明细表'!#REF!</definedName>
    <definedName name="_xlnm._FilterDatabase" localSheetId="20" hidden="1">'19政府性基金本级收入决算明细表'!#REF!</definedName>
    <definedName name="_xlnm._FilterDatabase" localSheetId="21" hidden="1">'20政府性基金支出决算明细表'!#REF!</definedName>
    <definedName name="_xlnm._FilterDatabase" localSheetId="22" hidden="1">'21政府性基金本级支出决算明细表'!$A$4:$C$4</definedName>
    <definedName name="_xlnm._FilterDatabase" localSheetId="7" hidden="1">'06一般公共预算支出经济分类明细表'!$A$4:$B$68</definedName>
    <definedName name="_xlnm._FilterDatabase" localSheetId="8" hidden="1">'07一般公共预算支出（本级）经济分类明细表'!$A$5:$C$71</definedName>
    <definedName name="_xlnm.Print_Titles" localSheetId="4">'03一般公共预算收入决算表'!$1:$3</definedName>
    <definedName name="_xlnm.Print_Area" localSheetId="13">'12一般公共预算税收返还和转移支付（分地区）表'!$A$48:$B$69</definedName>
    <definedName name="_xlnm._FilterDatabase" localSheetId="10" hidden="1">'09一般公共预算本级基本支出经济分类明细表'!$A$5:$C$23</definedName>
  </definedNames>
  <calcPr calcId="144525"/>
</workbook>
</file>

<file path=xl/sharedStrings.xml><?xml version="1.0" encoding="utf-8"?>
<sst xmlns="http://schemas.openxmlformats.org/spreadsheetml/2006/main" count="9403" uniqueCount="4623">
  <si>
    <t>安阳市安阳县本级</t>
  </si>
  <si>
    <t>2021年度财政总决算公开报表</t>
  </si>
  <si>
    <t>目    录</t>
  </si>
  <si>
    <t>序号</t>
  </si>
  <si>
    <t>表格名称</t>
  </si>
  <si>
    <t>页码</t>
  </si>
  <si>
    <t>2021年度安阳县一般公共预算收支决算总表</t>
  </si>
  <si>
    <t>01</t>
  </si>
  <si>
    <t>2021年度安阳县一般公共预算收支决算（分地区）表</t>
  </si>
  <si>
    <t>02</t>
  </si>
  <si>
    <t>2021年度安阳县一般公共预算收入决算表</t>
  </si>
  <si>
    <t>03</t>
  </si>
  <si>
    <t>2021年度安阳县一般公共预算支出决算表</t>
  </si>
  <si>
    <t>04</t>
  </si>
  <si>
    <t>2021年度安阳县一般公共预算本级支出决算表</t>
  </si>
  <si>
    <t>05</t>
  </si>
  <si>
    <t>2021年度安阳县一般公共预算支出决算经济分类明细表</t>
  </si>
  <si>
    <t>06</t>
  </si>
  <si>
    <t>2021年度安阳县一般公共预算本级支出决算经济分类明细表</t>
  </si>
  <si>
    <t>07</t>
  </si>
  <si>
    <t>2021年度安阳县一般公共预算(基本)支出决算经济分类表</t>
  </si>
  <si>
    <t>08</t>
  </si>
  <si>
    <t>2021年度安阳县本级一般公共预算(基本)支出决算经济分类表</t>
  </si>
  <si>
    <t>09</t>
  </si>
  <si>
    <t>2021年度安阳县一般公共预算转移支付收支决算总表</t>
  </si>
  <si>
    <t>10</t>
  </si>
  <si>
    <t>2021年度安阳县一般公共预算税收返还和转移支付决算表</t>
  </si>
  <si>
    <t>11</t>
  </si>
  <si>
    <t>2021年度安阳县一般公共预算税收返还和转移支付决算（分地区）表</t>
  </si>
  <si>
    <t>12</t>
  </si>
  <si>
    <t>2021年度安阳县专项转移支付分项目情况表</t>
  </si>
  <si>
    <t>13</t>
  </si>
  <si>
    <t>2021年度安阳县一般公共预算专项转移支付明细表</t>
  </si>
  <si>
    <t>14</t>
  </si>
  <si>
    <t>2021年度安阳县地方政府一般债务限额情况表</t>
  </si>
  <si>
    <t>15</t>
  </si>
  <si>
    <t>2021年度安阳县地方政府一般债务余额情况表</t>
  </si>
  <si>
    <t>16</t>
  </si>
  <si>
    <t>2021年度安阳县政府性基金预算收支决算总表</t>
  </si>
  <si>
    <t>17</t>
  </si>
  <si>
    <t>2021年度安阳县政府性基金预算收入决算明细表</t>
  </si>
  <si>
    <t>18</t>
  </si>
  <si>
    <t>2021年度安阳县政府性基金预算本级收入决算明细表</t>
  </si>
  <si>
    <t>19</t>
  </si>
  <si>
    <t>2021年度安阳县政府性基金预算支出决算明细表</t>
  </si>
  <si>
    <t>20</t>
  </si>
  <si>
    <t>2021年度安阳县政府性基金预算本级支出决算明细表</t>
  </si>
  <si>
    <t>21</t>
  </si>
  <si>
    <t>2021年度安阳县政府性基金收支决算明细表</t>
  </si>
  <si>
    <t>22</t>
  </si>
  <si>
    <t>2021年度安阳县政府性基金预算收入预算变动情况表</t>
  </si>
  <si>
    <t>23</t>
  </si>
  <si>
    <t>2021年度安阳县政府性基金转移支付情况表</t>
  </si>
  <si>
    <t>24</t>
  </si>
  <si>
    <t>2021年度安阳县地方政府专项债务限额情况表</t>
  </si>
  <si>
    <t>25</t>
  </si>
  <si>
    <t>2021年度安阳县地方政府专项债务余额情况表</t>
  </si>
  <si>
    <t>26</t>
  </si>
  <si>
    <t>2021年度安阳县国有资本经营收支决算总表</t>
  </si>
  <si>
    <t>27</t>
  </si>
  <si>
    <t>2021年度安阳县国有资本经营预算收支决算明细表</t>
  </si>
  <si>
    <t>28</t>
  </si>
  <si>
    <t>2021年度安阳县国有资本经营收入决算表</t>
  </si>
  <si>
    <t>29</t>
  </si>
  <si>
    <t>2021年度安阳县国有资本经营支出决算表</t>
  </si>
  <si>
    <t>30</t>
  </si>
  <si>
    <t>31</t>
  </si>
  <si>
    <t>2021年度安阳县国有资本经营预算转移性收支决算表</t>
  </si>
  <si>
    <t>32</t>
  </si>
  <si>
    <t>2021年度安阳县社会保险基金收支情况表</t>
  </si>
  <si>
    <t>33</t>
  </si>
  <si>
    <t>2021年度安阳县社会保险基金收入决算表</t>
  </si>
  <si>
    <t>34</t>
  </si>
  <si>
    <t>2021年度安阳县社会保险基金支出决算表</t>
  </si>
  <si>
    <t>35</t>
  </si>
  <si>
    <t>2021年度安阳县地方政府债务余额情况表</t>
  </si>
  <si>
    <t>36</t>
  </si>
  <si>
    <t>2021年度安阳县部门“三公”经费支出决算表</t>
  </si>
  <si>
    <t>37</t>
  </si>
  <si>
    <t>决算公开01表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</si>
  <si>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</si>
  <si>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</si>
  <si>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</si>
  <si>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</si>
  <si>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</si>
  <si>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</si>
  <si>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</si>
  <si>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</si>
  <si>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</si>
  <si>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</si>
  <si>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</si>
  <si>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</si>
  <si>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</si>
  <si>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</si>
  <si>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</si>
  <si>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</si>
  <si>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</si>
  <si>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</si>
  <si>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</si>
  <si>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</si>
  <si>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</si>
  <si>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</si>
  <si>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</si>
  <si>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</si>
  <si>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</si>
  <si>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</si>
  <si>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</si>
  <si>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</si>
  <si>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</si>
  <si>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</si>
  <si>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</si>
  <si>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</si>
  <si>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</si>
  <si>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</si>
  <si>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</si>
  <si>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</si>
  <si>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</si>
  <si>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</si>
  <si>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</si>
  <si>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</si>
  <si>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</si>
  <si>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</si>
  <si>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</si>
  <si>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</si>
  <si>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</si>
  <si>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</si>
  <si>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</si>
  <si>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</si>
  <si>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</si>
  <si>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</si>
  <si>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</si>
  <si>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</si>
  <si>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</si>
  <si>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</si>
  <si>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</si>
  <si>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2021年度安阳县一般公共预算收支决算分级表</t>
  </si>
  <si>
    <t>决算公开02表</t>
  </si>
  <si>
    <t>决算数合计</t>
  </si>
  <si>
    <t>县级</t>
  </si>
  <si>
    <t>乡级</t>
  </si>
  <si>
    <t>二十二、其他支出</t>
  </si>
  <si>
    <t>二十三、债务付息支出</t>
  </si>
  <si>
    <t>二十四、债务发行费用支出</t>
  </si>
  <si>
    <r>
      <rPr>
        <b/>
        <sz val="18"/>
        <rFont val="宋体"/>
        <charset val="134"/>
      </rPr>
      <t>2021年度安阳县一般公共预算收入决算表</t>
    </r>
    <r>
      <rPr>
        <b/>
        <sz val="18"/>
        <rFont val="Arial"/>
        <charset val="134"/>
      </rPr>
      <t xml:space="preserve">		</t>
    </r>
  </si>
  <si>
    <t>决算公开03表</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</si>
  <si>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</si>
  <si>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</si>
  <si>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</si>
  <si>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</si>
  <si>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</si>
  <si>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</si>
  <si>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</si>
  <si>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</si>
  <si>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</si>
  <si>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</si>
  <si>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</si>
  <si>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</si>
  <si>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</si>
  <si>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</si>
  <si>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</si>
  <si>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</si>
  <si>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</si>
  <si>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</si>
  <si>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</si>
  <si>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</si>
  <si>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</si>
  <si>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</si>
  <si>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</si>
  <si>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</si>
  <si>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</si>
  <si>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</si>
  <si>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</si>
  <si>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</si>
  <si>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</si>
  <si>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</si>
  <si>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</si>
  <si>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</si>
  <si>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</si>
  <si>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</si>
  <si>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</si>
  <si>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</si>
  <si>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</si>
  <si>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</si>
  <si>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</si>
  <si>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</si>
  <si>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</si>
  <si>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</si>
  <si>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</si>
  <si>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</si>
  <si>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</si>
  <si>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</si>
  <si>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</si>
  <si>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</si>
  <si>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</si>
  <si>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</si>
  <si>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</si>
  <si>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</si>
  <si>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</si>
  <si>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</si>
  <si>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</si>
  <si>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</si>
  <si>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</si>
  <si>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</si>
  <si>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</si>
  <si>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</si>
  <si>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</si>
  <si>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</si>
  <si>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</si>
  <si>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</si>
  <si>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</si>
  <si>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</si>
  <si>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</si>
  <si>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</si>
  <si>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</si>
  <si>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</si>
  <si>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</si>
  <si>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</si>
  <si>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</si>
  <si>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</si>
  <si>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</si>
  <si>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</si>
  <si>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</si>
  <si>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</si>
  <si>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</si>
  <si>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</si>
  <si>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</si>
  <si>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</si>
  <si>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</si>
  <si>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</si>
  <si>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</si>
  <si>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</si>
  <si>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</si>
  <si>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</si>
  <si>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</si>
  <si>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</si>
  <si>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</si>
  <si>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</si>
  <si>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</si>
  <si>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</si>
  <si>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</si>
  <si>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</si>
  <si>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</si>
  <si>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</si>
  <si>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</si>
  <si>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</si>
  <si>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</si>
  <si>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</si>
  <si>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</si>
  <si>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</si>
  <si>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</si>
  <si>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</si>
  <si>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</si>
  <si>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</si>
  <si>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</si>
  <si>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</si>
  <si>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</si>
  <si>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</si>
  <si>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</si>
  <si>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</si>
  <si>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</si>
  <si>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</si>
  <si>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</si>
  <si>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</si>
  <si>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</si>
  <si>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</si>
  <si>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</si>
  <si>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</si>
  <si>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</si>
  <si>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</si>
  <si>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</si>
  <si>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</si>
  <si>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</si>
  <si>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</si>
  <si>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</si>
  <si>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</si>
  <si>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</si>
  <si>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</si>
  <si>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</si>
  <si>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</si>
  <si>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</si>
  <si>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</si>
  <si>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</si>
  <si>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</si>
  <si>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</si>
  <si>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</si>
  <si>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</si>
  <si>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</si>
  <si>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</si>
  <si>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</si>
  <si>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</si>
  <si>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</si>
  <si>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</si>
  <si>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</si>
  <si>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</si>
  <si>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</si>
  <si>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</si>
  <si>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</si>
  <si>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</si>
  <si>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</si>
  <si>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</si>
  <si>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</si>
  <si>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</si>
  <si>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</si>
  <si>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</si>
  <si>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</si>
  <si>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</si>
  <si>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</si>
  <si>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</si>
  <si>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</si>
  <si>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</si>
  <si>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</si>
  <si>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</si>
  <si>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</si>
  <si>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</si>
  <si>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</si>
  <si>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</si>
  <si>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</si>
  <si>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</si>
  <si>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</si>
  <si>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</si>
  <si>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</si>
  <si>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</si>
  <si>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</si>
  <si>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</si>
  <si>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</si>
  <si>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</si>
  <si>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</si>
  <si>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</si>
  <si>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</si>
  <si>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</si>
  <si>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</si>
  <si>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</si>
  <si>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</si>
  <si>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</si>
  <si>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</si>
  <si>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</si>
  <si>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</si>
  <si>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</si>
  <si>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</si>
  <si>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</si>
  <si>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</si>
  <si>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</si>
  <si>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</si>
  <si>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</si>
  <si>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</si>
  <si>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</si>
  <si>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</si>
  <si>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</si>
  <si>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</si>
  <si>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</si>
  <si>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</si>
  <si>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</si>
  <si>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</si>
  <si>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</si>
  <si>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</si>
  <si>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</si>
  <si>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</si>
  <si>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</si>
  <si>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</si>
  <si>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</si>
  <si>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</si>
  <si>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</si>
  <si>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</si>
  <si>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</si>
  <si>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</si>
  <si>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</si>
  <si>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</si>
  <si>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</si>
  <si>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</si>
  <si>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</si>
  <si>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</si>
  <si>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</si>
  <si>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</si>
  <si>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</si>
  <si>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</si>
  <si>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</si>
  <si>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</si>
  <si>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</si>
  <si>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</si>
  <si>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</si>
  <si>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</si>
  <si>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</si>
  <si>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</si>
  <si>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</si>
  <si>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</si>
  <si>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</si>
  <si>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</si>
  <si>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</si>
  <si>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</si>
  <si>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</si>
  <si>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</si>
  <si>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</si>
  <si>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</si>
  <si>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</si>
  <si>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</si>
  <si>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</si>
  <si>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</si>
  <si>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</si>
  <si>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</si>
  <si>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</si>
  <si>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</si>
  <si>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</si>
  <si>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</si>
  <si>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</si>
  <si>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</si>
  <si>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</si>
  <si>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</si>
  <si>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</si>
  <si>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</si>
  <si>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</si>
  <si>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</si>
  <si>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</si>
  <si>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</si>
  <si>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</si>
  <si>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</si>
  <si>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</si>
  <si>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</si>
  <si>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</si>
  <si>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</si>
  <si>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</si>
  <si>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</si>
  <si>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</si>
  <si>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</si>
  <si>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</si>
  <si>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</si>
  <si>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</si>
  <si>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</si>
  <si>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</si>
  <si>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</si>
  <si>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</si>
  <si>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</si>
  <si>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</si>
  <si>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</si>
  <si>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</si>
  <si>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</si>
  <si>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</si>
  <si>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</si>
  <si>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</si>
  <si>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</si>
  <si>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</si>
  <si>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</si>
  <si>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</si>
  <si>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</si>
  <si>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</si>
  <si>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</si>
  <si>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</si>
  <si>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</si>
  <si>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</si>
  <si>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</si>
  <si>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</si>
  <si>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</si>
  <si>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</si>
  <si>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</si>
  <si>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</si>
  <si>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</si>
  <si>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</si>
  <si>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</si>
  <si>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</si>
  <si>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</si>
  <si>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</si>
  <si>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</si>
  <si>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</si>
  <si>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</si>
  <si>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</si>
  <si>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</si>
  <si>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</si>
  <si>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</si>
  <si>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</si>
  <si>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</si>
  <si>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</si>
  <si>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</si>
  <si>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</si>
  <si>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</si>
  <si>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</si>
  <si>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</si>
  <si>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</si>
  <si>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</si>
  <si>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</si>
  <si>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</si>
  <si>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</si>
  <si>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</si>
  <si>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</si>
  <si>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</si>
  <si>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</si>
  <si>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</si>
  <si>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</si>
  <si>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</si>
  <si>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</si>
  <si>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</si>
  <si>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</si>
  <si>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</si>
  <si>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</si>
  <si>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</si>
  <si>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</si>
  <si>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</si>
  <si>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</si>
  <si>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</si>
  <si>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</si>
  <si>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</si>
  <si>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</si>
  <si>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</si>
  <si>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</si>
  <si>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</si>
  <si>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</si>
  <si>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</si>
  <si>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</si>
  <si>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</si>
  <si>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</si>
  <si>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</si>
  <si>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</si>
  <si>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</si>
  <si>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</si>
  <si>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</si>
  <si>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</si>
  <si>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</si>
  <si>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</si>
  <si>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</si>
  <si>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</si>
  <si>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</si>
  <si>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</si>
  <si>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</si>
  <si>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</si>
  <si>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</si>
  <si>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</si>
  <si>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</si>
  <si>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</si>
  <si>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</si>
  <si>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</si>
  <si>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</si>
  <si>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</si>
  <si>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</si>
  <si>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</si>
  <si>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</si>
  <si>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</si>
  <si>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</si>
  <si>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</si>
  <si>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</si>
  <si>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</si>
  <si>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</si>
  <si>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</si>
  <si>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</si>
  <si>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</si>
  <si>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</si>
  <si>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</si>
  <si>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</si>
  <si>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</si>
  <si>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</si>
  <si>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</si>
  <si>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</si>
  <si>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</si>
  <si>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</si>
  <si>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</si>
  <si>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</si>
  <si>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</si>
  <si>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</si>
  <si>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</si>
  <si>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</si>
  <si>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</si>
  <si>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</si>
  <si>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</si>
  <si>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</si>
  <si>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</si>
  <si>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</si>
  <si>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</si>
  <si>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</si>
  <si>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</si>
  <si>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</si>
  <si>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</si>
  <si>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</si>
  <si>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</si>
  <si>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</si>
  <si>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</si>
  <si>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</si>
  <si>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</si>
  <si>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</si>
  <si>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</si>
  <si>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</si>
  <si>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</si>
  <si>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</si>
  <si>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</si>
  <si>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</si>
  <si>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</si>
  <si>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</si>
  <si>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</si>
  <si>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</si>
  <si>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</si>
  <si>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</si>
  <si>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</si>
  <si>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</si>
  <si>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</si>
  <si>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</si>
  <si>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</si>
  <si>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</si>
  <si>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</si>
  <si>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</si>
  <si>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</si>
  <si>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</si>
  <si>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</si>
  <si>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</si>
  <si>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</si>
  <si>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</si>
  <si>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</si>
  <si>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</si>
  <si>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</si>
  <si>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</si>
  <si>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</si>
  <si>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</si>
  <si>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</si>
  <si>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</si>
  <si>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</si>
  <si>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</si>
  <si>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</si>
  <si>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</si>
  <si>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</si>
  <si>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</si>
  <si>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</si>
  <si>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</si>
  <si>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</si>
  <si>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</si>
  <si>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</si>
  <si>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</si>
  <si>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</si>
  <si>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</si>
  <si>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</si>
  <si>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</si>
  <si>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</si>
  <si>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</si>
  <si>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</si>
  <si>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</si>
  <si>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</si>
  <si>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</si>
  <si>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</si>
  <si>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</si>
  <si>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</si>
  <si>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</si>
  <si>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</si>
  <si>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</si>
  <si>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</si>
  <si>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</si>
  <si>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</si>
  <si>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</si>
  <si>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</si>
  <si>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</si>
  <si>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</si>
  <si>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</si>
  <si>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</si>
  <si>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</si>
  <si>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</si>
  <si>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</si>
  <si>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</si>
  <si>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</si>
  <si>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</si>
  <si>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</si>
  <si>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</si>
  <si>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</si>
  <si>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</si>
  <si>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</si>
  <si>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</si>
  <si>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</si>
  <si>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</si>
  <si>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</si>
  <si>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</si>
  <si>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</si>
  <si>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</si>
  <si>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</si>
  <si>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</si>
  <si>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</si>
  <si>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</si>
  <si>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</si>
  <si>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</si>
  <si>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</si>
  <si>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</si>
  <si>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</si>
  <si>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</si>
  <si>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</si>
  <si>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</si>
  <si>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</si>
  <si>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</si>
  <si>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</si>
  <si>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</si>
  <si>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</si>
  <si>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</si>
  <si>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</si>
  <si>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</si>
  <si>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</si>
  <si>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</si>
  <si>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</si>
  <si>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</si>
  <si>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</si>
  <si>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</si>
  <si>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</si>
  <si>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</si>
  <si>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</si>
  <si>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</si>
  <si>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</si>
  <si>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</si>
  <si>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</si>
  <si>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</si>
  <si>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</si>
  <si>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</si>
  <si>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</si>
  <si>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</si>
  <si>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</si>
  <si>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</si>
  <si>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</si>
  <si>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</si>
  <si>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</si>
  <si>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</si>
  <si>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</si>
  <si>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</si>
  <si>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</si>
  <si>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</si>
  <si>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</si>
  <si>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</si>
  <si>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</si>
  <si>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</si>
  <si>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</si>
  <si>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</si>
  <si>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</si>
  <si>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</si>
  <si>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</si>
  <si>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</si>
  <si>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</si>
  <si>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</si>
  <si>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</si>
  <si>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</si>
  <si>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</si>
  <si>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</si>
  <si>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</si>
  <si>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</si>
  <si>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</si>
  <si>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</si>
  <si>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</si>
  <si>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</si>
  <si>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</si>
  <si>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</si>
  <si>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</si>
  <si>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</si>
  <si>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</si>
  <si>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</si>
  <si>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</si>
  <si>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</si>
  <si>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</si>
  <si>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</si>
  <si>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</si>
  <si>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</si>
  <si>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</si>
  <si>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</si>
  <si>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</si>
  <si>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</si>
  <si>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</si>
  <si>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</si>
  <si>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</si>
  <si>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</si>
  <si>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</si>
  <si>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</si>
  <si>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</si>
  <si>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</si>
  <si>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</si>
  <si>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</si>
  <si>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</si>
  <si>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</si>
  <si>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</si>
  <si>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</si>
  <si>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</si>
  <si>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</si>
  <si>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</si>
  <si>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</si>
  <si>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</si>
  <si>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</si>
  <si>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</si>
  <si>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</si>
  <si>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</si>
  <si>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</si>
  <si>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</si>
  <si>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</si>
  <si>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</si>
  <si>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</si>
  <si>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</si>
  <si>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</si>
  <si>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</si>
  <si>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</si>
  <si>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</si>
  <si>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</si>
  <si>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</si>
  <si>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</si>
  <si>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</si>
  <si>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</si>
  <si>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</si>
  <si>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</si>
  <si>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</si>
  <si>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</si>
  <si>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</si>
  <si>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</si>
  <si>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</si>
  <si>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</si>
  <si>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</si>
  <si>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</si>
  <si>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</si>
  <si>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</si>
  <si>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</si>
  <si>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</si>
  <si>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</si>
  <si>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决算公开04表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</si>
  <si>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</si>
  <si>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</si>
  <si>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</si>
  <si>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</si>
  <si>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</si>
  <si>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</si>
  <si>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</si>
  <si>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</si>
  <si>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</si>
  <si>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</si>
  <si>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</si>
  <si>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</si>
  <si>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</si>
  <si>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</si>
  <si>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</si>
  <si>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</si>
  <si>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</si>
  <si>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</si>
  <si>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</si>
  <si>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</si>
  <si>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</si>
  <si>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</si>
  <si>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</si>
  <si>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</si>
  <si>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</si>
  <si>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</si>
  <si>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</si>
  <si>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</si>
  <si>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</si>
  <si>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</si>
  <si>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</si>
  <si>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</si>
  <si>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</si>
  <si>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</si>
  <si>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</si>
  <si>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</si>
  <si>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</si>
  <si>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</si>
  <si>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</si>
  <si>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</si>
  <si>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</si>
  <si>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</si>
  <si>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</si>
  <si>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</si>
  <si>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</si>
  <si>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</si>
  <si>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</si>
  <si>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</si>
  <si>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</si>
  <si>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</si>
  <si>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</si>
  <si>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</si>
  <si>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</si>
  <si>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</si>
  <si>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</si>
  <si>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</si>
  <si>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</si>
  <si>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</si>
  <si>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</si>
  <si>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</si>
  <si>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</si>
  <si>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</si>
  <si>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</si>
  <si>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</si>
  <si>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</si>
  <si>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</si>
  <si>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</si>
  <si>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</si>
  <si>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</si>
  <si>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</si>
  <si>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</si>
  <si>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</si>
  <si>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</si>
  <si>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</si>
  <si>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</si>
  <si>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</si>
  <si>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</si>
  <si>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</si>
  <si>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</si>
  <si>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</si>
  <si>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</si>
  <si>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</si>
  <si>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</si>
  <si>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</si>
  <si>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</si>
  <si>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</si>
  <si>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</si>
  <si>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</si>
  <si>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</si>
  <si>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</si>
  <si>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</si>
  <si>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</si>
  <si>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</si>
  <si>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</si>
  <si>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</si>
  <si>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</si>
  <si>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</si>
  <si>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</si>
  <si>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</si>
  <si>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</si>
  <si>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</si>
  <si>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</si>
  <si>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</si>
  <si>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</si>
  <si>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</si>
  <si>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</si>
  <si>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</si>
  <si>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</si>
  <si>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</si>
  <si>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</si>
  <si>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</si>
  <si>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</si>
  <si>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</si>
  <si>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</si>
  <si>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</si>
  <si>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</si>
  <si>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</si>
  <si>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</si>
  <si>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</si>
  <si>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</si>
  <si>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</si>
  <si>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</si>
  <si>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</si>
  <si>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</si>
  <si>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</si>
  <si>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</si>
  <si>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</si>
  <si>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</si>
  <si>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</si>
  <si>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</si>
  <si>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</si>
  <si>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</si>
  <si>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</si>
  <si>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</si>
  <si>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</si>
  <si>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</si>
  <si>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</si>
  <si>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</si>
  <si>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</si>
  <si>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</si>
  <si>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</si>
  <si>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</si>
  <si>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</si>
  <si>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</si>
  <si>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</si>
  <si>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</si>
  <si>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</si>
  <si>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</si>
  <si>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</si>
  <si>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</si>
  <si>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</si>
  <si>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</si>
  <si>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</si>
  <si>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</si>
  <si>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</si>
  <si>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</si>
  <si>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</si>
  <si>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</si>
  <si>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</si>
  <si>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</si>
  <si>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</si>
  <si>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</si>
  <si>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</si>
  <si>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</si>
  <si>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</si>
  <si>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</si>
  <si>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</si>
  <si>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</si>
  <si>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</si>
  <si>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</si>
  <si>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</si>
  <si>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</si>
  <si>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</si>
  <si>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</si>
  <si>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</si>
  <si>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</si>
  <si>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</si>
  <si>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</si>
  <si>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</si>
  <si>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</si>
  <si>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</si>
  <si>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</si>
  <si>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</si>
  <si>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</si>
  <si>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</si>
  <si>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</si>
  <si>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</si>
  <si>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</si>
  <si>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</si>
  <si>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</si>
  <si>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</si>
  <si>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</si>
  <si>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</si>
  <si>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</si>
  <si>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</si>
  <si>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</si>
  <si>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</si>
  <si>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</si>
  <si>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</si>
  <si>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</si>
  <si>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</si>
  <si>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</si>
  <si>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</si>
  <si>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</si>
  <si>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</si>
  <si>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</si>
  <si>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</si>
  <si>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</si>
  <si>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</si>
  <si>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</si>
  <si>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</si>
  <si>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</si>
  <si>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</si>
  <si>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</si>
  <si>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</si>
  <si>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</si>
  <si>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</si>
  <si>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</si>
  <si>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</si>
  <si>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</si>
  <si>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</si>
  <si>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</si>
  <si>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</si>
  <si>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</si>
  <si>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</si>
  <si>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</si>
  <si>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</si>
  <si>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</si>
  <si>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</si>
  <si>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</si>
  <si>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</si>
  <si>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</si>
  <si>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</si>
  <si>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</si>
  <si>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</si>
  <si>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</si>
  <si>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</si>
  <si>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</si>
  <si>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</si>
  <si>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</si>
  <si>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</si>
  <si>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</si>
  <si>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</si>
  <si>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</si>
  <si>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</si>
  <si>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</si>
  <si>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</si>
  <si>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</si>
  <si>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</si>
  <si>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</si>
  <si>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</si>
  <si>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</si>
  <si>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</si>
  <si>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</si>
  <si>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</si>
  <si>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</si>
  <si>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</si>
  <si>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</si>
  <si>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</si>
  <si>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</si>
  <si>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</si>
  <si>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</si>
  <si>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</si>
  <si>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</si>
  <si>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</si>
  <si>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</si>
  <si>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</si>
  <si>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</si>
  <si>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</si>
  <si>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</si>
  <si>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</si>
  <si>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</si>
  <si>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</si>
  <si>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</si>
  <si>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</si>
  <si>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</si>
  <si>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</si>
  <si>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</si>
  <si>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</si>
  <si>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</si>
  <si>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</si>
  <si>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</si>
  <si>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</si>
  <si>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</si>
  <si>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</si>
  <si>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</si>
  <si>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</si>
  <si>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</si>
  <si>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</si>
  <si>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</si>
  <si>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</si>
  <si>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</si>
  <si>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</si>
  <si>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</si>
  <si>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</si>
  <si>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</si>
  <si>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</si>
  <si>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</si>
  <si>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</si>
  <si>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</si>
  <si>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</si>
  <si>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</si>
  <si>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</si>
  <si>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</si>
  <si>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</si>
  <si>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</si>
  <si>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</si>
  <si>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</si>
  <si>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</si>
  <si>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</si>
  <si>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</si>
  <si>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</si>
  <si>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</si>
  <si>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</si>
  <si>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</si>
  <si>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</si>
  <si>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</si>
  <si>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</si>
  <si>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</si>
  <si>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</si>
  <si>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</si>
  <si>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</si>
  <si>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</si>
  <si>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</si>
  <si>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</si>
  <si>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</si>
  <si>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</si>
  <si>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</si>
  <si>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</si>
  <si>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</si>
  <si>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</si>
  <si>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</si>
  <si>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</si>
  <si>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</si>
  <si>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</si>
  <si>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</si>
  <si>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</si>
  <si>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</si>
  <si>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</si>
  <si>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</si>
  <si>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</si>
  <si>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</si>
  <si>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</si>
  <si>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</si>
  <si>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</si>
  <si>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</si>
  <si>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</si>
  <si>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</si>
  <si>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</si>
  <si>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</si>
  <si>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</si>
  <si>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</si>
  <si>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</si>
  <si>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</si>
  <si>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</si>
  <si>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</si>
  <si>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</si>
  <si>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</si>
  <si>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</si>
  <si>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</si>
  <si>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</si>
  <si>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</si>
  <si>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</si>
  <si>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</si>
  <si>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</si>
  <si>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</si>
  <si>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</si>
  <si>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</si>
  <si>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</si>
  <si>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</si>
  <si>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</si>
  <si>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</si>
  <si>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</si>
  <si>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</si>
  <si>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</si>
  <si>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</si>
  <si>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</si>
  <si>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</si>
  <si>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</si>
  <si>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</si>
  <si>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</si>
  <si>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</si>
  <si>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</si>
  <si>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</si>
  <si>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</si>
  <si>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</si>
  <si>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</si>
  <si>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</si>
  <si>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</si>
  <si>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</si>
  <si>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</si>
  <si>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</si>
  <si>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</si>
  <si>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</si>
  <si>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</si>
  <si>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</si>
  <si>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</si>
  <si>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</si>
  <si>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</si>
  <si>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</si>
  <si>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</si>
  <si>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</si>
  <si>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</si>
  <si>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</si>
  <si>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</si>
  <si>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</si>
  <si>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</si>
  <si>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</si>
  <si>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</si>
  <si>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</si>
  <si>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</si>
  <si>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</si>
  <si>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</si>
  <si>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</si>
  <si>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</si>
  <si>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</si>
  <si>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</si>
  <si>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</si>
  <si>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</si>
  <si>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</si>
  <si>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</si>
  <si>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</si>
  <si>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</si>
  <si>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</si>
  <si>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</si>
  <si>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</si>
  <si>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</si>
  <si>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</si>
  <si>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</si>
  <si>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</si>
  <si>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</si>
  <si>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</si>
  <si>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</si>
  <si>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</si>
  <si>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</si>
  <si>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</si>
  <si>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</si>
  <si>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</si>
  <si>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</si>
  <si>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</si>
  <si>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</si>
  <si>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</si>
  <si>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</si>
  <si>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</si>
  <si>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</si>
  <si>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</si>
  <si>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</si>
  <si>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</si>
  <si>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</si>
  <si>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</si>
  <si>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</si>
  <si>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</si>
  <si>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</si>
  <si>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</si>
  <si>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</si>
  <si>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</si>
  <si>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</si>
  <si>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</si>
  <si>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</si>
  <si>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</si>
  <si>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</si>
  <si>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</si>
  <si>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</si>
  <si>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</si>
  <si>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</si>
  <si>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</si>
  <si>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</si>
  <si>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</si>
  <si>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</si>
  <si>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</si>
  <si>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</si>
  <si>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</si>
  <si>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</si>
  <si>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</si>
  <si>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</si>
  <si>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</si>
  <si>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</si>
  <si>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</si>
  <si>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</si>
  <si>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</si>
  <si>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</si>
  <si>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</si>
  <si>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</si>
  <si>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</si>
  <si>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</si>
  <si>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</si>
  <si>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</si>
  <si>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</si>
  <si>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</si>
  <si>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</si>
  <si>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</si>
  <si>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</si>
  <si>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</si>
  <si>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</si>
  <si>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</si>
  <si>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</si>
  <si>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</si>
  <si>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</si>
  <si>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</si>
  <si>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</si>
  <si>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</si>
  <si>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</si>
  <si>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</si>
  <si>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</si>
  <si>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</si>
  <si>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</si>
  <si>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</si>
  <si>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</si>
  <si>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</si>
  <si>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</si>
  <si>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</si>
  <si>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</si>
  <si>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</si>
  <si>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</si>
  <si>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</si>
  <si>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</si>
  <si>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</si>
  <si>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</si>
  <si>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</si>
  <si>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</si>
  <si>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</si>
  <si>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</si>
  <si>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</si>
  <si>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</si>
  <si>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</si>
  <si>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</si>
  <si>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</si>
  <si>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</si>
  <si>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</si>
  <si>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</si>
  <si>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</si>
  <si>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</si>
  <si>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</si>
  <si>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</si>
  <si>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</si>
  <si>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</si>
  <si>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</si>
  <si>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</si>
  <si>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</si>
  <si>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</si>
  <si>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</si>
  <si>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</si>
  <si>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</si>
  <si>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</si>
  <si>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</si>
  <si>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</si>
  <si>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</si>
  <si>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</si>
  <si>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</si>
  <si>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</si>
  <si>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</si>
  <si>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</si>
  <si>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</si>
  <si>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</si>
  <si>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</si>
  <si>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</si>
  <si>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</si>
  <si>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</si>
  <si>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</si>
  <si>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</si>
  <si>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</si>
  <si>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</si>
  <si>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</si>
  <si>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</si>
  <si>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</si>
  <si>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</si>
  <si>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</si>
  <si>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</si>
  <si>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</si>
  <si>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</si>
  <si>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</si>
  <si>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</si>
  <si>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</si>
  <si>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</si>
  <si>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</si>
  <si>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</si>
  <si>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</si>
  <si>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</si>
  <si>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</si>
  <si>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</si>
  <si>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</si>
  <si>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</si>
  <si>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</si>
  <si>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</si>
  <si>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</si>
  <si>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</si>
  <si>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</si>
  <si>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</si>
  <si>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</si>
  <si>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</si>
  <si>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</si>
  <si>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</si>
  <si>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</si>
  <si>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</si>
  <si>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</si>
  <si>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</si>
  <si>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</si>
  <si>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</si>
  <si>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</si>
  <si>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</si>
  <si>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</si>
  <si>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</si>
  <si>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</si>
  <si>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</si>
  <si>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</si>
  <si>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</si>
  <si>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</si>
  <si>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</si>
  <si>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</si>
  <si>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</si>
  <si>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</si>
  <si>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</si>
  <si>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</si>
  <si>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</si>
  <si>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</si>
  <si>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</si>
  <si>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</si>
  <si>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</si>
  <si>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</si>
  <si>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</si>
  <si>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</si>
  <si>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</si>
  <si>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</si>
  <si>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</si>
  <si>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</si>
  <si>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</si>
  <si>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</si>
  <si>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</si>
  <si>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</si>
  <si>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</si>
  <si>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</si>
  <si>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</si>
  <si>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</si>
  <si>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</si>
  <si>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</si>
  <si>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</si>
  <si>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</si>
  <si>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</si>
  <si>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</si>
  <si>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</si>
  <si>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</si>
  <si>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</si>
  <si>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</si>
  <si>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</si>
  <si>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</si>
  <si>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</si>
  <si>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</si>
  <si>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</si>
  <si>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</si>
  <si>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</si>
  <si>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</si>
  <si>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</si>
  <si>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</si>
  <si>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</si>
  <si>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</si>
  <si>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</si>
  <si>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</si>
  <si>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</si>
  <si>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</si>
  <si>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</si>
  <si>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</si>
  <si>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</si>
  <si>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</si>
  <si>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</si>
  <si>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</si>
  <si>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</si>
  <si>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</si>
  <si>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</si>
  <si>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</si>
  <si>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</si>
  <si>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</si>
  <si>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</si>
  <si>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</si>
  <si>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</si>
  <si>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</si>
  <si>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</si>
  <si>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</si>
  <si>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</si>
  <si>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</si>
  <si>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</si>
  <si>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</si>
  <si>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</si>
  <si>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</si>
  <si>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</si>
  <si>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</si>
  <si>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</si>
  <si>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</si>
  <si>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</si>
  <si>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</si>
  <si>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</si>
  <si>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</si>
  <si>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</si>
  <si>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</si>
  <si>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</si>
  <si>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</si>
  <si>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</si>
  <si>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</si>
  <si>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</si>
  <si>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</si>
  <si>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</si>
  <si>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</si>
  <si>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</si>
  <si>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</si>
  <si>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</si>
  <si>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</si>
  <si>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</si>
  <si>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</si>
  <si>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</si>
  <si>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</si>
  <si>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</si>
  <si>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</si>
  <si>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</si>
  <si>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</si>
  <si>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</si>
  <si>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</si>
  <si>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</si>
  <si>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</si>
  <si>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</si>
  <si>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</si>
  <si>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</si>
  <si>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</si>
  <si>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</si>
  <si>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</si>
  <si>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</si>
  <si>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</si>
  <si>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</si>
  <si>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</si>
  <si>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</si>
  <si>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</si>
  <si>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</si>
  <si>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</si>
  <si>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</si>
  <si>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</si>
  <si>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</si>
  <si>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</si>
  <si>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</si>
  <si>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</si>
  <si>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</si>
  <si>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</si>
  <si>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</si>
  <si>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</si>
  <si>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</si>
  <si>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</si>
  <si>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</si>
  <si>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</si>
  <si>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</si>
  <si>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</si>
  <si>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</si>
  <si>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</si>
  <si>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</si>
  <si>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</si>
  <si>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</si>
  <si>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</si>
  <si>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</si>
  <si>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</si>
  <si>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</si>
  <si>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</si>
  <si>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</si>
  <si>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</si>
  <si>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</si>
  <si>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</si>
  <si>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</si>
  <si>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</si>
  <si>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</si>
  <si>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</si>
  <si>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</si>
  <si>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</si>
  <si>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</si>
  <si>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</si>
  <si>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</si>
  <si>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</si>
  <si>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</si>
  <si>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</si>
  <si>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</si>
  <si>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</si>
  <si>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</si>
  <si>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</si>
  <si>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</si>
  <si>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</si>
  <si>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</si>
  <si>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</si>
  <si>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</si>
  <si>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</si>
  <si>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</si>
  <si>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</si>
  <si>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</si>
  <si>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</si>
  <si>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</si>
  <si>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</si>
  <si>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</si>
  <si>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</si>
  <si>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</si>
  <si>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</si>
  <si>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</si>
  <si>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</si>
  <si>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</si>
  <si>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</si>
  <si>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</si>
  <si>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</si>
  <si>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</si>
  <si>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</si>
  <si>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</si>
  <si>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</si>
  <si>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</si>
  <si>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</si>
  <si>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</si>
  <si>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</si>
  <si>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</si>
  <si>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</si>
  <si>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</si>
  <si>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</si>
  <si>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</si>
  <si>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</si>
  <si>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</si>
  <si>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</si>
  <si>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</si>
  <si>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</si>
  <si>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</si>
  <si>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</si>
  <si>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</si>
  <si>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</si>
  <si>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</si>
  <si>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</si>
  <si>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</si>
  <si>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</si>
  <si>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</si>
  <si>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</si>
  <si>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</si>
  <si>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</si>
  <si>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</si>
  <si>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</si>
  <si>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</si>
  <si>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</si>
  <si>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</si>
  <si>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</si>
  <si>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</si>
  <si>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</si>
  <si>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</si>
  <si>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</si>
  <si>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</si>
  <si>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</si>
  <si>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</si>
  <si>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</si>
  <si>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</si>
  <si>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</si>
  <si>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</si>
  <si>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</si>
  <si>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</si>
  <si>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</si>
  <si>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</si>
  <si>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</si>
  <si>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</si>
  <si>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</si>
  <si>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</si>
  <si>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</si>
  <si>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</si>
  <si>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</si>
  <si>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</si>
  <si>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</si>
  <si>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</si>
  <si>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</si>
  <si>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</si>
  <si>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</si>
  <si>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</si>
  <si>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</si>
  <si>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</si>
  <si>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</si>
  <si>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</si>
  <si>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</si>
  <si>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</si>
  <si>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</si>
  <si>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</si>
  <si>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</si>
  <si>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</si>
  <si>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</si>
  <si>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</si>
  <si>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</si>
  <si>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</si>
  <si>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</si>
  <si>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</si>
  <si>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</si>
  <si>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</si>
  <si>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</si>
  <si>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</si>
  <si>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</si>
  <si>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</si>
  <si>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</si>
  <si>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</si>
  <si>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</si>
  <si>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</si>
  <si>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</si>
  <si>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</si>
  <si>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</si>
  <si>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</si>
  <si>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</si>
  <si>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</si>
  <si>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</si>
  <si>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</si>
  <si>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</si>
  <si>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</si>
  <si>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</si>
  <si>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</si>
  <si>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</si>
  <si>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</si>
  <si>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</si>
  <si>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</si>
  <si>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</si>
  <si>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</si>
  <si>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</si>
  <si>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</si>
  <si>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</si>
  <si>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</si>
  <si>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</si>
  <si>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</si>
  <si>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</si>
  <si>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</si>
  <si>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</si>
  <si>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</si>
  <si>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</si>
  <si>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</si>
  <si>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</si>
  <si>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</si>
  <si>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</si>
  <si>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</si>
  <si>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</si>
  <si>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</si>
  <si>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</si>
  <si>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</si>
  <si>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</si>
  <si>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</si>
  <si>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</si>
  <si>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</si>
  <si>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</si>
  <si>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</si>
  <si>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</si>
  <si>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</si>
  <si>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</si>
  <si>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</si>
  <si>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</si>
  <si>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</si>
  <si>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</si>
  <si>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</si>
  <si>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</si>
  <si>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</si>
  <si>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</si>
  <si>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</si>
  <si>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</si>
  <si>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</si>
  <si>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</si>
  <si>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</si>
  <si>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</si>
  <si>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</si>
  <si>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</si>
  <si>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</si>
  <si>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</si>
  <si>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</si>
  <si>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</si>
  <si>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</si>
  <si>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</si>
  <si>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</si>
  <si>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</si>
  <si>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</si>
  <si>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</si>
  <si>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</si>
  <si>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</si>
  <si>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</si>
  <si>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</si>
  <si>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</si>
  <si>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</si>
  <si>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</si>
  <si>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</si>
  <si>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</si>
  <si>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</si>
  <si>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</si>
  <si>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</si>
  <si>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</si>
  <si>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</si>
  <si>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</si>
  <si>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</si>
  <si>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</si>
  <si>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</si>
  <si>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</si>
  <si>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</si>
  <si>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</si>
  <si>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</si>
  <si>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</si>
  <si>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</si>
  <si>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</si>
  <si>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</si>
  <si>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</si>
  <si>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</si>
  <si>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</si>
  <si>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</si>
  <si>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</si>
  <si>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</si>
  <si>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</si>
  <si>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</si>
  <si>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</si>
  <si>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</si>
  <si>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</si>
  <si>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</si>
  <si>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</si>
  <si>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</si>
  <si>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</si>
  <si>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</si>
  <si>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</si>
  <si>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</si>
  <si>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</si>
  <si>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</si>
  <si>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</si>
  <si>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</si>
  <si>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</si>
  <si>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</si>
  <si>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</si>
  <si>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</si>
  <si>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</si>
  <si>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</si>
  <si>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</si>
  <si>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</si>
  <si>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</si>
  <si>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</si>
  <si>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</si>
  <si>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</si>
  <si>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</si>
  <si>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</si>
  <si>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</si>
  <si>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</si>
  <si>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</si>
  <si>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决算公开05表</t>
  </si>
  <si>
    <t>201</t>
  </si>
  <si>
    <t>20101</t>
  </si>
  <si>
    <t>2010101</t>
  </si>
  <si>
    <t>2010102</t>
  </si>
  <si>
    <t>2010103</t>
  </si>
  <si>
    <t>2010104</t>
  </si>
  <si>
    <t>2010105</t>
  </si>
  <si>
    <t>2010106</t>
  </si>
  <si>
    <t>2010107</t>
  </si>
  <si>
    <t>2010108</t>
  </si>
  <si>
    <t>2010109</t>
  </si>
  <si>
    <t>2010150</t>
  </si>
  <si>
    <t>2010199</t>
  </si>
  <si>
    <t>20102</t>
  </si>
  <si>
    <t>2010201</t>
  </si>
  <si>
    <t>2010202</t>
  </si>
  <si>
    <t>2010203</t>
  </si>
  <si>
    <t>2010204</t>
  </si>
  <si>
    <t>2010205</t>
  </si>
  <si>
    <t>2010206</t>
  </si>
  <si>
    <t>2010250</t>
  </si>
  <si>
    <t>2010299</t>
  </si>
  <si>
    <t>20103</t>
  </si>
  <si>
    <t>2010301</t>
  </si>
  <si>
    <t>2010302</t>
  </si>
  <si>
    <t>2010303</t>
  </si>
  <si>
    <t>2010304</t>
  </si>
  <si>
    <t>2010305</t>
  </si>
  <si>
    <t>2010306</t>
  </si>
  <si>
    <t>2010308</t>
  </si>
  <si>
    <t>2010309</t>
  </si>
  <si>
    <t>2010350</t>
  </si>
  <si>
    <t>2010399</t>
  </si>
  <si>
    <t>20104</t>
  </si>
  <si>
    <t>2010401</t>
  </si>
  <si>
    <t>2010402</t>
  </si>
  <si>
    <t>2010403</t>
  </si>
  <si>
    <t>2010404</t>
  </si>
  <si>
    <t>2010405</t>
  </si>
  <si>
    <t>2010406</t>
  </si>
  <si>
    <t>2010407</t>
  </si>
  <si>
    <t>2010408</t>
  </si>
  <si>
    <t>2010450</t>
  </si>
  <si>
    <t>2010499</t>
  </si>
  <si>
    <t>20105</t>
  </si>
  <si>
    <t>2010501</t>
  </si>
  <si>
    <t>2010502</t>
  </si>
  <si>
    <t>2010503</t>
  </si>
  <si>
    <t>2010504</t>
  </si>
  <si>
    <t>2010505</t>
  </si>
  <si>
    <t>2010506</t>
  </si>
  <si>
    <t>2010507</t>
  </si>
  <si>
    <t>2010508</t>
  </si>
  <si>
    <t>2010550</t>
  </si>
  <si>
    <t>2010599</t>
  </si>
  <si>
    <t>20106</t>
  </si>
  <si>
    <t>2010601</t>
  </si>
  <si>
    <t>2010602</t>
  </si>
  <si>
    <t>2010603</t>
  </si>
  <si>
    <t>2010604</t>
  </si>
  <si>
    <t>2010605</t>
  </si>
  <si>
    <t>2010606</t>
  </si>
  <si>
    <t>2010607</t>
  </si>
  <si>
    <t>2010608</t>
  </si>
  <si>
    <t>2010650</t>
  </si>
  <si>
    <t>2010699</t>
  </si>
  <si>
    <t>20107</t>
  </si>
  <si>
    <t>2010701</t>
  </si>
  <si>
    <t>2010702</t>
  </si>
  <si>
    <t>2010703</t>
  </si>
  <si>
    <t>2010709</t>
  </si>
  <si>
    <t>2010710</t>
  </si>
  <si>
    <t>2010750</t>
  </si>
  <si>
    <t>2010799</t>
  </si>
  <si>
    <t>20108</t>
  </si>
  <si>
    <t>2010801</t>
  </si>
  <si>
    <t>2010802</t>
  </si>
  <si>
    <t>2010803</t>
  </si>
  <si>
    <t>2010804</t>
  </si>
  <si>
    <t>2010805</t>
  </si>
  <si>
    <t>2010806</t>
  </si>
  <si>
    <t>2010850</t>
  </si>
  <si>
    <t>2010899</t>
  </si>
  <si>
    <t>20109</t>
  </si>
  <si>
    <t>2010901</t>
  </si>
  <si>
    <t>2010902</t>
  </si>
  <si>
    <t>2010903</t>
  </si>
  <si>
    <t>2010905</t>
  </si>
  <si>
    <t>2010907</t>
  </si>
  <si>
    <t>2010908</t>
  </si>
  <si>
    <t>2010909</t>
  </si>
  <si>
    <t>2010910</t>
  </si>
  <si>
    <t>2010911</t>
  </si>
  <si>
    <t>2010912</t>
  </si>
  <si>
    <t>2010950</t>
  </si>
  <si>
    <t>2010999</t>
  </si>
  <si>
    <t>20111</t>
  </si>
  <si>
    <t>2011101</t>
  </si>
  <si>
    <t>2011102</t>
  </si>
  <si>
    <t>2011103</t>
  </si>
  <si>
    <t>2011104</t>
  </si>
  <si>
    <t>2011105</t>
  </si>
  <si>
    <t>2011106</t>
  </si>
  <si>
    <t>2011150</t>
  </si>
  <si>
    <t>2011199</t>
  </si>
  <si>
    <t>20113</t>
  </si>
  <si>
    <t>2011301</t>
  </si>
  <si>
    <t>2011302</t>
  </si>
  <si>
    <t>2011303</t>
  </si>
  <si>
    <t>2011304</t>
  </si>
  <si>
    <t>2011305</t>
  </si>
  <si>
    <t>2011306</t>
  </si>
  <si>
    <t>2011307</t>
  </si>
  <si>
    <t>2011308</t>
  </si>
  <si>
    <t>2011350</t>
  </si>
  <si>
    <t>2011399</t>
  </si>
  <si>
    <t>20114</t>
  </si>
  <si>
    <t>2011401</t>
  </si>
  <si>
    <t>2011402</t>
  </si>
  <si>
    <t>2011403</t>
  </si>
  <si>
    <t>2011404</t>
  </si>
  <si>
    <t>2011405</t>
  </si>
  <si>
    <t>2011408</t>
  </si>
  <si>
    <t>2011409</t>
  </si>
  <si>
    <t>2011410</t>
  </si>
  <si>
    <t>2011411</t>
  </si>
  <si>
    <t>2011450</t>
  </si>
  <si>
    <t>2011499</t>
  </si>
  <si>
    <t>20123</t>
  </si>
  <si>
    <t>2012301</t>
  </si>
  <si>
    <t>2012302</t>
  </si>
  <si>
    <t>2012303</t>
  </si>
  <si>
    <t>2012304</t>
  </si>
  <si>
    <t>2012350</t>
  </si>
  <si>
    <t>2012399</t>
  </si>
  <si>
    <t>20125</t>
  </si>
  <si>
    <t>2012501</t>
  </si>
  <si>
    <t>2012502</t>
  </si>
  <si>
    <t>2012503</t>
  </si>
  <si>
    <t>2012504</t>
  </si>
  <si>
    <t>2012505</t>
  </si>
  <si>
    <t>2012550</t>
  </si>
  <si>
    <t>2012599</t>
  </si>
  <si>
    <t>20126</t>
  </si>
  <si>
    <t>2012601</t>
  </si>
  <si>
    <t>2012602</t>
  </si>
  <si>
    <t>2012603</t>
  </si>
  <si>
    <t>2012604</t>
  </si>
  <si>
    <t>2012699</t>
  </si>
  <si>
    <t>20128</t>
  </si>
  <si>
    <t>2012801</t>
  </si>
  <si>
    <t>2012802</t>
  </si>
  <si>
    <t>2012803</t>
  </si>
  <si>
    <t>2012804</t>
  </si>
  <si>
    <t>2012850</t>
  </si>
  <si>
    <t>2012899</t>
  </si>
  <si>
    <t>20129</t>
  </si>
  <si>
    <t>2012901</t>
  </si>
  <si>
    <t>2012902</t>
  </si>
  <si>
    <t>2012903</t>
  </si>
  <si>
    <t>2012906</t>
  </si>
  <si>
    <t>2012950</t>
  </si>
  <si>
    <t>2012999</t>
  </si>
  <si>
    <t>20131</t>
  </si>
  <si>
    <t>2013101</t>
  </si>
  <si>
    <t>2013102</t>
  </si>
  <si>
    <t>2013103</t>
  </si>
  <si>
    <t>2013105</t>
  </si>
  <si>
    <t>2013150</t>
  </si>
  <si>
    <t>2013199</t>
  </si>
  <si>
    <t>20132</t>
  </si>
  <si>
    <t>2013201</t>
  </si>
  <si>
    <t>2013202</t>
  </si>
  <si>
    <t>2013203</t>
  </si>
  <si>
    <t>2013204</t>
  </si>
  <si>
    <t>2013250</t>
  </si>
  <si>
    <t>2013299</t>
  </si>
  <si>
    <t>20133</t>
  </si>
  <si>
    <t>2013301</t>
  </si>
  <si>
    <t>2013302</t>
  </si>
  <si>
    <t>2013303</t>
  </si>
  <si>
    <t>2013304</t>
  </si>
  <si>
    <t>2013350</t>
  </si>
  <si>
    <t>2013399</t>
  </si>
  <si>
    <t>20134</t>
  </si>
  <si>
    <t>2013401</t>
  </si>
  <si>
    <t>2013402</t>
  </si>
  <si>
    <t>2013403</t>
  </si>
  <si>
    <t>2013404</t>
  </si>
  <si>
    <t>2013405</t>
  </si>
  <si>
    <t>2013450</t>
  </si>
  <si>
    <t>2013499</t>
  </si>
  <si>
    <t>20135</t>
  </si>
  <si>
    <t>2013501</t>
  </si>
  <si>
    <t>2013502</t>
  </si>
  <si>
    <t>2013503</t>
  </si>
  <si>
    <t>2013550</t>
  </si>
  <si>
    <t>2013599</t>
  </si>
  <si>
    <t>20136</t>
  </si>
  <si>
    <t>2013601</t>
  </si>
  <si>
    <t>2013602</t>
  </si>
  <si>
    <t>2013603</t>
  </si>
  <si>
    <t>2013650</t>
  </si>
  <si>
    <t>2013699</t>
  </si>
  <si>
    <t>20137</t>
  </si>
  <si>
    <t>2013701</t>
  </si>
  <si>
    <t>2013702</t>
  </si>
  <si>
    <t>2013703</t>
  </si>
  <si>
    <t>2013704</t>
  </si>
  <si>
    <t>2013750</t>
  </si>
  <si>
    <t>2013799</t>
  </si>
  <si>
    <t>20138</t>
  </si>
  <si>
    <t>2013801</t>
  </si>
  <si>
    <t>2013802</t>
  </si>
  <si>
    <t>2013803</t>
  </si>
  <si>
    <t>2013804</t>
  </si>
  <si>
    <t>2013805</t>
  </si>
  <si>
    <t>2013808</t>
  </si>
  <si>
    <t>2013810</t>
  </si>
  <si>
    <t>2013812</t>
  </si>
  <si>
    <t>2013813</t>
  </si>
  <si>
    <t>2013814</t>
  </si>
  <si>
    <t>2013815</t>
  </si>
  <si>
    <t>2013816</t>
  </si>
  <si>
    <t>2013850</t>
  </si>
  <si>
    <t>2013899</t>
  </si>
  <si>
    <t>20199</t>
  </si>
  <si>
    <t>2019901</t>
  </si>
  <si>
    <t>2019999</t>
  </si>
  <si>
    <t>202</t>
  </si>
  <si>
    <t>20201</t>
  </si>
  <si>
    <t>2020101</t>
  </si>
  <si>
    <t>2020102</t>
  </si>
  <si>
    <t>2020103</t>
  </si>
  <si>
    <t>2020104</t>
  </si>
  <si>
    <t>2020150</t>
  </si>
  <si>
    <t>2020199</t>
  </si>
  <si>
    <t>20202</t>
  </si>
  <si>
    <t>2020201</t>
  </si>
  <si>
    <t>2020202</t>
  </si>
  <si>
    <t>20203</t>
  </si>
  <si>
    <t>2020304</t>
  </si>
  <si>
    <t>2020306</t>
  </si>
  <si>
    <t>20204</t>
  </si>
  <si>
    <t>2020401</t>
  </si>
  <si>
    <t>2020402</t>
  </si>
  <si>
    <t>2020403</t>
  </si>
  <si>
    <t>2020404</t>
  </si>
  <si>
    <t>2020499</t>
  </si>
  <si>
    <t>20205</t>
  </si>
  <si>
    <t>2020503</t>
  </si>
  <si>
    <t>2020504</t>
  </si>
  <si>
    <t>2020505</t>
  </si>
  <si>
    <t>2020599</t>
  </si>
  <si>
    <t>20206</t>
  </si>
  <si>
    <t>2020601</t>
  </si>
  <si>
    <t>20207</t>
  </si>
  <si>
    <t>2020701</t>
  </si>
  <si>
    <t>2020702</t>
  </si>
  <si>
    <t>2020703</t>
  </si>
  <si>
    <t>2020799</t>
  </si>
  <si>
    <t>20208</t>
  </si>
  <si>
    <t>2020801</t>
  </si>
  <si>
    <t>2020802</t>
  </si>
  <si>
    <t>2020803</t>
  </si>
  <si>
    <t>2020850</t>
  </si>
  <si>
    <t>2020899</t>
  </si>
  <si>
    <t>20299</t>
  </si>
  <si>
    <t>2029999</t>
  </si>
  <si>
    <t>203</t>
  </si>
  <si>
    <t>20301</t>
  </si>
  <si>
    <t>2030101</t>
  </si>
  <si>
    <t>20304</t>
  </si>
  <si>
    <t>2030401</t>
  </si>
  <si>
    <t>20305</t>
  </si>
  <si>
    <t>2030501</t>
  </si>
  <si>
    <t>20306</t>
  </si>
  <si>
    <t>2030601</t>
  </si>
  <si>
    <t>2030602</t>
  </si>
  <si>
    <t>2030603</t>
  </si>
  <si>
    <t>2030604</t>
  </si>
  <si>
    <t>2030605</t>
  </si>
  <si>
    <t>2030606</t>
  </si>
  <si>
    <t>2030607</t>
  </si>
  <si>
    <t>2030608</t>
  </si>
  <si>
    <t>2030699</t>
  </si>
  <si>
    <t>20399</t>
  </si>
  <si>
    <t>2039999</t>
  </si>
  <si>
    <t>204</t>
  </si>
  <si>
    <t>20401</t>
  </si>
  <si>
    <t>2040101</t>
  </si>
  <si>
    <t>2040199</t>
  </si>
  <si>
    <t>20402</t>
  </si>
  <si>
    <t>2040201</t>
  </si>
  <si>
    <t>2040202</t>
  </si>
  <si>
    <t>2040203</t>
  </si>
  <si>
    <t>2040219</t>
  </si>
  <si>
    <t>2040220</t>
  </si>
  <si>
    <t>2040221</t>
  </si>
  <si>
    <t>2040222</t>
  </si>
  <si>
    <t>2040223</t>
  </si>
  <si>
    <t>2040250</t>
  </si>
  <si>
    <t>2040299</t>
  </si>
  <si>
    <t>20403</t>
  </si>
  <si>
    <t>2040301</t>
  </si>
  <si>
    <t>2040302</t>
  </si>
  <si>
    <t>2040303</t>
  </si>
  <si>
    <t>2040304</t>
  </si>
  <si>
    <t>2040350</t>
  </si>
  <si>
    <t>2040399</t>
  </si>
  <si>
    <t>20404</t>
  </si>
  <si>
    <t>2040401</t>
  </si>
  <si>
    <t>2040402</t>
  </si>
  <si>
    <t>2040403</t>
  </si>
  <si>
    <t>2040409</t>
  </si>
  <si>
    <t>2040410</t>
  </si>
  <si>
    <t>2040450</t>
  </si>
  <si>
    <t>2040499</t>
  </si>
  <si>
    <t>20405</t>
  </si>
  <si>
    <t>2040501</t>
  </si>
  <si>
    <t>2040502</t>
  </si>
  <si>
    <t>2040503</t>
  </si>
  <si>
    <t>2040504</t>
  </si>
  <si>
    <t>2040505</t>
  </si>
  <si>
    <t>2040506</t>
  </si>
  <si>
    <t>2040550</t>
  </si>
  <si>
    <t>2040599</t>
  </si>
  <si>
    <t>20406</t>
  </si>
  <si>
    <t>2040601</t>
  </si>
  <si>
    <t>2040602</t>
  </si>
  <si>
    <t>2040603</t>
  </si>
  <si>
    <t>2040604</t>
  </si>
  <si>
    <t>2040605</t>
  </si>
  <si>
    <t>2040606</t>
  </si>
  <si>
    <t>2040607</t>
  </si>
  <si>
    <t>2040608</t>
  </si>
  <si>
    <t>2040610</t>
  </si>
  <si>
    <t>2040612</t>
  </si>
  <si>
    <t>2040613</t>
  </si>
  <si>
    <t>2040650</t>
  </si>
  <si>
    <t>2040699</t>
  </si>
  <si>
    <t>20407</t>
  </si>
  <si>
    <t>2040701</t>
  </si>
  <si>
    <t>2040702</t>
  </si>
  <si>
    <t>2040703</t>
  </si>
  <si>
    <t>2040704</t>
  </si>
  <si>
    <t>2040705</t>
  </si>
  <si>
    <t>2040706</t>
  </si>
  <si>
    <t>2040707</t>
  </si>
  <si>
    <t>2040750</t>
  </si>
  <si>
    <t>2040799</t>
  </si>
  <si>
    <t>20408</t>
  </si>
  <si>
    <t>2040801</t>
  </si>
  <si>
    <t>2040802</t>
  </si>
  <si>
    <t>2040803</t>
  </si>
  <si>
    <t>2040804</t>
  </si>
  <si>
    <t>2040805</t>
  </si>
  <si>
    <t>2040806</t>
  </si>
  <si>
    <t>2040807</t>
  </si>
  <si>
    <t>2040850</t>
  </si>
  <si>
    <t>2040899</t>
  </si>
  <si>
    <t>20409</t>
  </si>
  <si>
    <t>2040901</t>
  </si>
  <si>
    <t>2040902</t>
  </si>
  <si>
    <t>2040903</t>
  </si>
  <si>
    <t>2040904</t>
  </si>
  <si>
    <t>2040905</t>
  </si>
  <si>
    <t>2040950</t>
  </si>
  <si>
    <t>2040999</t>
  </si>
  <si>
    <t>20410</t>
  </si>
  <si>
    <t>2041001</t>
  </si>
  <si>
    <t>2041002</t>
  </si>
  <si>
    <t>2041006</t>
  </si>
  <si>
    <t>2041007</t>
  </si>
  <si>
    <t>2041099</t>
  </si>
  <si>
    <t>20499</t>
  </si>
  <si>
    <t>2049902</t>
  </si>
  <si>
    <t>2049999</t>
  </si>
  <si>
    <t>205</t>
  </si>
  <si>
    <t>20501</t>
  </si>
  <si>
    <t>2050101</t>
  </si>
  <si>
    <t>2050102</t>
  </si>
  <si>
    <t>2050103</t>
  </si>
  <si>
    <t>2050199</t>
  </si>
  <si>
    <t>20502</t>
  </si>
  <si>
    <t>2050201</t>
  </si>
  <si>
    <t>2050202</t>
  </si>
  <si>
    <t>2050203</t>
  </si>
  <si>
    <t>2050204</t>
  </si>
  <si>
    <t>2050205</t>
  </si>
  <si>
    <t>2050299</t>
  </si>
  <si>
    <t>20503</t>
  </si>
  <si>
    <t>2050301</t>
  </si>
  <si>
    <t>2050302</t>
  </si>
  <si>
    <t>2050303</t>
  </si>
  <si>
    <t>2050305</t>
  </si>
  <si>
    <t>2050399</t>
  </si>
  <si>
    <t>20504</t>
  </si>
  <si>
    <t>2050401</t>
  </si>
  <si>
    <t>2050402</t>
  </si>
  <si>
    <t>2050403</t>
  </si>
  <si>
    <t>2050404</t>
  </si>
  <si>
    <t>2050499</t>
  </si>
  <si>
    <t>20505</t>
  </si>
  <si>
    <t>2050501</t>
  </si>
  <si>
    <t>2050502</t>
  </si>
  <si>
    <t>2050599</t>
  </si>
  <si>
    <t>20506</t>
  </si>
  <si>
    <t>2050601</t>
  </si>
  <si>
    <t>2050602</t>
  </si>
  <si>
    <t>2050699</t>
  </si>
  <si>
    <t>20507</t>
  </si>
  <si>
    <t>2050701</t>
  </si>
  <si>
    <t>2050702</t>
  </si>
  <si>
    <t>2050799</t>
  </si>
  <si>
    <t>20508</t>
  </si>
  <si>
    <t>2050801</t>
  </si>
  <si>
    <t>2050802</t>
  </si>
  <si>
    <t>2050803</t>
  </si>
  <si>
    <t>2050804</t>
  </si>
  <si>
    <t>2050899</t>
  </si>
  <si>
    <t>20509</t>
  </si>
  <si>
    <t>2050901</t>
  </si>
  <si>
    <t>2050902</t>
  </si>
  <si>
    <t>2050903</t>
  </si>
  <si>
    <t>2050904</t>
  </si>
  <si>
    <t>2050905</t>
  </si>
  <si>
    <t>2050999</t>
  </si>
  <si>
    <t>20599</t>
  </si>
  <si>
    <t>2059999</t>
  </si>
  <si>
    <t>206</t>
  </si>
  <si>
    <t>20601</t>
  </si>
  <si>
    <t>2060101</t>
  </si>
  <si>
    <t>2060102</t>
  </si>
  <si>
    <t>2060103</t>
  </si>
  <si>
    <t>2060199</t>
  </si>
  <si>
    <t>20602</t>
  </si>
  <si>
    <t>2060201</t>
  </si>
  <si>
    <t>2060203</t>
  </si>
  <si>
    <t>2060204</t>
  </si>
  <si>
    <t>2060205</t>
  </si>
  <si>
    <t>2060206</t>
  </si>
  <si>
    <t>2060207</t>
  </si>
  <si>
    <t>2060208</t>
  </si>
  <si>
    <t>2060299</t>
  </si>
  <si>
    <t>20603</t>
  </si>
  <si>
    <t>2060301</t>
  </si>
  <si>
    <t>2060302</t>
  </si>
  <si>
    <t>2060303</t>
  </si>
  <si>
    <t>2060304</t>
  </si>
  <si>
    <t>2060399</t>
  </si>
  <si>
    <t>20604</t>
  </si>
  <si>
    <t>2060401</t>
  </si>
  <si>
    <t>2060404</t>
  </si>
  <si>
    <t>2060405</t>
  </si>
  <si>
    <t>2060499</t>
  </si>
  <si>
    <t>20605</t>
  </si>
  <si>
    <t>2060501</t>
  </si>
  <si>
    <t>2060502</t>
  </si>
  <si>
    <t>2060503</t>
  </si>
  <si>
    <t>2060599</t>
  </si>
  <si>
    <t>20606</t>
  </si>
  <si>
    <t>2060601</t>
  </si>
  <si>
    <t>2060602</t>
  </si>
  <si>
    <t>2060603</t>
  </si>
  <si>
    <t>2060699</t>
  </si>
  <si>
    <t>20607</t>
  </si>
  <si>
    <t>2060701</t>
  </si>
  <si>
    <t>2060702</t>
  </si>
  <si>
    <t>2060703</t>
  </si>
  <si>
    <t>2060704</t>
  </si>
  <si>
    <t>2060705</t>
  </si>
  <si>
    <t>2060799</t>
  </si>
  <si>
    <t>20608</t>
  </si>
  <si>
    <t>2060801</t>
  </si>
  <si>
    <t>2060802</t>
  </si>
  <si>
    <t>2060899</t>
  </si>
  <si>
    <t>20609</t>
  </si>
  <si>
    <t>2060901</t>
  </si>
  <si>
    <t>2060902</t>
  </si>
  <si>
    <t>2060999</t>
  </si>
  <si>
    <t>20699</t>
  </si>
  <si>
    <t>2069901</t>
  </si>
  <si>
    <t>2069902</t>
  </si>
  <si>
    <t>2069903</t>
  </si>
  <si>
    <t>2069999</t>
  </si>
  <si>
    <t>207</t>
  </si>
  <si>
    <t>20701</t>
  </si>
  <si>
    <t>2070101</t>
  </si>
  <si>
    <t>2070102</t>
  </si>
  <si>
    <t>2070103</t>
  </si>
  <si>
    <t>2070104</t>
  </si>
  <si>
    <t>2070105</t>
  </si>
  <si>
    <t>2070106</t>
  </si>
  <si>
    <t>2070107</t>
  </si>
  <si>
    <t>2070108</t>
  </si>
  <si>
    <t>2070109</t>
  </si>
  <si>
    <t>2070110</t>
  </si>
  <si>
    <t>2070111</t>
  </si>
  <si>
    <t>2070112</t>
  </si>
  <si>
    <t>2070113</t>
  </si>
  <si>
    <t>2070114</t>
  </si>
  <si>
    <t>2070199</t>
  </si>
  <si>
    <t>20702</t>
  </si>
  <si>
    <t>2070201</t>
  </si>
  <si>
    <t>2070202</t>
  </si>
  <si>
    <t>2070203</t>
  </si>
  <si>
    <t>2070204</t>
  </si>
  <si>
    <t>2070205</t>
  </si>
  <si>
    <t>2070206</t>
  </si>
  <si>
    <t>2070299</t>
  </si>
  <si>
    <t>20703</t>
  </si>
  <si>
    <t>2070301</t>
  </si>
  <si>
    <t>2070302</t>
  </si>
  <si>
    <t>2070303</t>
  </si>
  <si>
    <t>2070304</t>
  </si>
  <si>
    <t>2070305</t>
  </si>
  <si>
    <t>2070306</t>
  </si>
  <si>
    <t>2070307</t>
  </si>
  <si>
    <t>2070308</t>
  </si>
  <si>
    <t>2070309</t>
  </si>
  <si>
    <t>2070399</t>
  </si>
  <si>
    <t>20706</t>
  </si>
  <si>
    <t>2070601</t>
  </si>
  <si>
    <t>2070602</t>
  </si>
  <si>
    <t>2070603</t>
  </si>
  <si>
    <t>2070604</t>
  </si>
  <si>
    <t>2070605</t>
  </si>
  <si>
    <t>2070606</t>
  </si>
  <si>
    <t>2070607</t>
  </si>
  <si>
    <t>2070699</t>
  </si>
  <si>
    <t>20708</t>
  </si>
  <si>
    <t>2070801</t>
  </si>
  <si>
    <t>2070802</t>
  </si>
  <si>
    <t>2070803</t>
  </si>
  <si>
    <t>2070806</t>
  </si>
  <si>
    <t>2070807</t>
  </si>
  <si>
    <t>2070808</t>
  </si>
  <si>
    <t>2070899</t>
  </si>
  <si>
    <t>20799</t>
  </si>
  <si>
    <t>2079902</t>
  </si>
  <si>
    <t>2079903</t>
  </si>
  <si>
    <t>2079999</t>
  </si>
  <si>
    <t>208</t>
  </si>
  <si>
    <t>20801</t>
  </si>
  <si>
    <t>2080101</t>
  </si>
  <si>
    <t>2080102</t>
  </si>
  <si>
    <t>2080103</t>
  </si>
  <si>
    <t>2080104</t>
  </si>
  <si>
    <t>2080105</t>
  </si>
  <si>
    <t>2080106</t>
  </si>
  <si>
    <t>2080107</t>
  </si>
  <si>
    <t>2080108</t>
  </si>
  <si>
    <t>2080109</t>
  </si>
  <si>
    <t>2080110</t>
  </si>
  <si>
    <t>2080111</t>
  </si>
  <si>
    <t>2080112</t>
  </si>
  <si>
    <t>2080113</t>
  </si>
  <si>
    <t>2080114</t>
  </si>
  <si>
    <t>2080115</t>
  </si>
  <si>
    <t>2080116</t>
  </si>
  <si>
    <t>2080150</t>
  </si>
  <si>
    <t>2080199</t>
  </si>
  <si>
    <t>20802</t>
  </si>
  <si>
    <t>2080201</t>
  </si>
  <si>
    <t>2080202</t>
  </si>
  <si>
    <t>2080203</t>
  </si>
  <si>
    <t>2080206</t>
  </si>
  <si>
    <t>2080207</t>
  </si>
  <si>
    <t>2080208</t>
  </si>
  <si>
    <t>2080299</t>
  </si>
  <si>
    <t>20804</t>
  </si>
  <si>
    <t>2080402</t>
  </si>
  <si>
    <t>20805</t>
  </si>
  <si>
    <t>2080501</t>
  </si>
  <si>
    <t>2080502</t>
  </si>
  <si>
    <t>2080503</t>
  </si>
  <si>
    <t>2080505</t>
  </si>
  <si>
    <t>2080506</t>
  </si>
  <si>
    <t>2080507</t>
  </si>
  <si>
    <t>2080508</t>
  </si>
  <si>
    <t>2080599</t>
  </si>
  <si>
    <t>20806</t>
  </si>
  <si>
    <t>2080601</t>
  </si>
  <si>
    <t>2080602</t>
  </si>
  <si>
    <t>2080699</t>
  </si>
  <si>
    <t>20807</t>
  </si>
  <si>
    <t>2080701</t>
  </si>
  <si>
    <t>2080702</t>
  </si>
  <si>
    <t>2080704</t>
  </si>
  <si>
    <t>2080705</t>
  </si>
  <si>
    <t>2080709</t>
  </si>
  <si>
    <t>2080711</t>
  </si>
  <si>
    <t>2080712</t>
  </si>
  <si>
    <t>2080713</t>
  </si>
  <si>
    <t>2080799</t>
  </si>
  <si>
    <t>20808</t>
  </si>
  <si>
    <t>2080801</t>
  </si>
  <si>
    <t>2080802</t>
  </si>
  <si>
    <t>2080803</t>
  </si>
  <si>
    <t>2080804</t>
  </si>
  <si>
    <t>2080805</t>
  </si>
  <si>
    <t>2080806</t>
  </si>
  <si>
    <t>2080899</t>
  </si>
  <si>
    <t>20809</t>
  </si>
  <si>
    <t>2080901</t>
  </si>
  <si>
    <t>2080902</t>
  </si>
  <si>
    <t>2080903</t>
  </si>
  <si>
    <t>2080904</t>
  </si>
  <si>
    <t>2080905</t>
  </si>
  <si>
    <t>2080999</t>
  </si>
  <si>
    <t>20810</t>
  </si>
  <si>
    <t>2081001</t>
  </si>
  <si>
    <t>2081002</t>
  </si>
  <si>
    <t>2081003</t>
  </si>
  <si>
    <t>2081004</t>
  </si>
  <si>
    <t>2081005</t>
  </si>
  <si>
    <t>2081006</t>
  </si>
  <si>
    <t>2081099</t>
  </si>
  <si>
    <t>20811</t>
  </si>
  <si>
    <t>2081101</t>
  </si>
  <si>
    <t>2081102</t>
  </si>
  <si>
    <t>2081103</t>
  </si>
  <si>
    <t>2081104</t>
  </si>
  <si>
    <t>2081105</t>
  </si>
  <si>
    <t>2081106</t>
  </si>
  <si>
    <t>2081107</t>
  </si>
  <si>
    <t>2081199</t>
  </si>
  <si>
    <t>20816</t>
  </si>
  <si>
    <t>2081601</t>
  </si>
  <si>
    <t>2081602</t>
  </si>
  <si>
    <t>2081603</t>
  </si>
  <si>
    <t>2081699</t>
  </si>
  <si>
    <t>20819</t>
  </si>
  <si>
    <t>2081901</t>
  </si>
  <si>
    <t>2081902</t>
  </si>
  <si>
    <t>20820</t>
  </si>
  <si>
    <t>2082001</t>
  </si>
  <si>
    <t>2082002</t>
  </si>
  <si>
    <t>20821</t>
  </si>
  <si>
    <t>2082101</t>
  </si>
  <si>
    <t>2082102</t>
  </si>
  <si>
    <t>20824</t>
  </si>
  <si>
    <t>2082401</t>
  </si>
  <si>
    <t>2082402</t>
  </si>
  <si>
    <t>20825</t>
  </si>
  <si>
    <t>2082501</t>
  </si>
  <si>
    <t>2082502</t>
  </si>
  <si>
    <t>20826</t>
  </si>
  <si>
    <t>2082601</t>
  </si>
  <si>
    <t>2082602</t>
  </si>
  <si>
    <t>2082699</t>
  </si>
  <si>
    <t>20827</t>
  </si>
  <si>
    <t>2082701</t>
  </si>
  <si>
    <t>2082702</t>
  </si>
  <si>
    <t>2082799</t>
  </si>
  <si>
    <t>20828</t>
  </si>
  <si>
    <t>2082801</t>
  </si>
  <si>
    <t>2082802</t>
  </si>
  <si>
    <t>2082803</t>
  </si>
  <si>
    <t>2082804</t>
  </si>
  <si>
    <t>2082805</t>
  </si>
  <si>
    <t>2082850</t>
  </si>
  <si>
    <t>2082899</t>
  </si>
  <si>
    <t>20830</t>
  </si>
  <si>
    <t>2083001</t>
  </si>
  <si>
    <t>2083099</t>
  </si>
  <si>
    <t>20899</t>
  </si>
  <si>
    <t>2089999</t>
  </si>
  <si>
    <t>210</t>
  </si>
  <si>
    <t>21001</t>
  </si>
  <si>
    <t>2100101</t>
  </si>
  <si>
    <t>2100102</t>
  </si>
  <si>
    <t>2100103</t>
  </si>
  <si>
    <t>2100199</t>
  </si>
  <si>
    <t>21002</t>
  </si>
  <si>
    <t>2100201</t>
  </si>
  <si>
    <t>2100202</t>
  </si>
  <si>
    <t>2100203</t>
  </si>
  <si>
    <t>2100204</t>
  </si>
  <si>
    <t>2100205</t>
  </si>
  <si>
    <t>2100206</t>
  </si>
  <si>
    <t>2100207</t>
  </si>
  <si>
    <t>2100208</t>
  </si>
  <si>
    <t>2100209</t>
  </si>
  <si>
    <t>2100210</t>
  </si>
  <si>
    <t>2100211</t>
  </si>
  <si>
    <t>2100212</t>
  </si>
  <si>
    <t>2100299</t>
  </si>
  <si>
    <t>21003</t>
  </si>
  <si>
    <t>2100301</t>
  </si>
  <si>
    <t>2100302</t>
  </si>
  <si>
    <t>2100399</t>
  </si>
  <si>
    <t>21004</t>
  </si>
  <si>
    <t>2100401</t>
  </si>
  <si>
    <t>2100402</t>
  </si>
  <si>
    <t>2100403</t>
  </si>
  <si>
    <t>2100404</t>
  </si>
  <si>
    <t>2100405</t>
  </si>
  <si>
    <t>2100406</t>
  </si>
  <si>
    <t>2100407</t>
  </si>
  <si>
    <t>2100408</t>
  </si>
  <si>
    <t>2100409</t>
  </si>
  <si>
    <t>2100410</t>
  </si>
  <si>
    <t>2100499</t>
  </si>
  <si>
    <t>21006</t>
  </si>
  <si>
    <t>2100601</t>
  </si>
  <si>
    <t>2100699</t>
  </si>
  <si>
    <t>21007</t>
  </si>
  <si>
    <t>2100716</t>
  </si>
  <si>
    <t>2100717</t>
  </si>
  <si>
    <t>2100799</t>
  </si>
  <si>
    <t>21011</t>
  </si>
  <si>
    <t>2101101</t>
  </si>
  <si>
    <t>2101102</t>
  </si>
  <si>
    <t>2101103</t>
  </si>
  <si>
    <t>2101199</t>
  </si>
  <si>
    <t>21012</t>
  </si>
  <si>
    <t>2101201</t>
  </si>
  <si>
    <t>2101202</t>
  </si>
  <si>
    <t>2101299</t>
  </si>
  <si>
    <t>21013</t>
  </si>
  <si>
    <t>2101301</t>
  </si>
  <si>
    <t>2101302</t>
  </si>
  <si>
    <t>2101399</t>
  </si>
  <si>
    <t>21014</t>
  </si>
  <si>
    <t>2101401</t>
  </si>
  <si>
    <t>2101499</t>
  </si>
  <si>
    <t>21015</t>
  </si>
  <si>
    <t>2101501</t>
  </si>
  <si>
    <t>2101502</t>
  </si>
  <si>
    <t>2101503</t>
  </si>
  <si>
    <t>2101504</t>
  </si>
  <si>
    <t>2101505</t>
  </si>
  <si>
    <t>2101506</t>
  </si>
  <si>
    <t>2101550</t>
  </si>
  <si>
    <t>2101599</t>
  </si>
  <si>
    <t>21016</t>
  </si>
  <si>
    <t>2101601</t>
  </si>
  <si>
    <t>21099</t>
  </si>
  <si>
    <t>2109999</t>
  </si>
  <si>
    <t>211</t>
  </si>
  <si>
    <t>21101</t>
  </si>
  <si>
    <t>2110101</t>
  </si>
  <si>
    <t>2110102</t>
  </si>
  <si>
    <t>2110103</t>
  </si>
  <si>
    <t>2110104</t>
  </si>
  <si>
    <t>2110105</t>
  </si>
  <si>
    <t>2110106</t>
  </si>
  <si>
    <t>2110107</t>
  </si>
  <si>
    <t>2110108</t>
  </si>
  <si>
    <t>2110199</t>
  </si>
  <si>
    <t>21102</t>
  </si>
  <si>
    <t>2110203</t>
  </si>
  <si>
    <t>2110204</t>
  </si>
  <si>
    <t>2110299</t>
  </si>
  <si>
    <t>21103</t>
  </si>
  <si>
    <t>2110301</t>
  </si>
  <si>
    <t>2110302</t>
  </si>
  <si>
    <t>2110303</t>
  </si>
  <si>
    <t>2110304</t>
  </si>
  <si>
    <t>2110305</t>
  </si>
  <si>
    <t>2110306</t>
  </si>
  <si>
    <t>2110307</t>
  </si>
  <si>
    <t>2110399</t>
  </si>
  <si>
    <t>21104</t>
  </si>
  <si>
    <t>2110401</t>
  </si>
  <si>
    <t>2110402</t>
  </si>
  <si>
    <t>2110404</t>
  </si>
  <si>
    <t>2110499</t>
  </si>
  <si>
    <t>21105</t>
  </si>
  <si>
    <t>2110501</t>
  </si>
  <si>
    <t>2110502</t>
  </si>
  <si>
    <t>2110503</t>
  </si>
  <si>
    <t>2110506</t>
  </si>
  <si>
    <t>2110507</t>
  </si>
  <si>
    <t>2110599</t>
  </si>
  <si>
    <t>21106</t>
  </si>
  <si>
    <t>2110602</t>
  </si>
  <si>
    <t>2110603</t>
  </si>
  <si>
    <t>2110604</t>
  </si>
  <si>
    <t>2110605</t>
  </si>
  <si>
    <t>2110699</t>
  </si>
  <si>
    <t>21107</t>
  </si>
  <si>
    <t>2110704</t>
  </si>
  <si>
    <t>2110799</t>
  </si>
  <si>
    <t>21108</t>
  </si>
  <si>
    <t>2110804</t>
  </si>
  <si>
    <t>2110899</t>
  </si>
  <si>
    <t>21109</t>
  </si>
  <si>
    <t>2110901</t>
  </si>
  <si>
    <t>21110</t>
  </si>
  <si>
    <t>2111001</t>
  </si>
  <si>
    <t>21111</t>
  </si>
  <si>
    <t>2111101</t>
  </si>
  <si>
    <t>2111102</t>
  </si>
  <si>
    <t>2111103</t>
  </si>
  <si>
    <t>2111104</t>
  </si>
  <si>
    <t>2111199</t>
  </si>
  <si>
    <t>21112</t>
  </si>
  <si>
    <t>2111201</t>
  </si>
  <si>
    <t>21113</t>
  </si>
  <si>
    <t>2111301</t>
  </si>
  <si>
    <t>21114</t>
  </si>
  <si>
    <t>2111401</t>
  </si>
  <si>
    <t>2111402</t>
  </si>
  <si>
    <t>2111403</t>
  </si>
  <si>
    <t>2111404</t>
  </si>
  <si>
    <t>2111405</t>
  </si>
  <si>
    <t>2111406</t>
  </si>
  <si>
    <t>2111407</t>
  </si>
  <si>
    <t>2111408</t>
  </si>
  <si>
    <t>2111409</t>
  </si>
  <si>
    <t>2111410</t>
  </si>
  <si>
    <t>2111411</t>
  </si>
  <si>
    <t>2111413</t>
  </si>
  <si>
    <t>2111450</t>
  </si>
  <si>
    <t>2111499</t>
  </si>
  <si>
    <t>21199</t>
  </si>
  <si>
    <t>2119999</t>
  </si>
  <si>
    <t>212</t>
  </si>
  <si>
    <t>21201</t>
  </si>
  <si>
    <t>2120101</t>
  </si>
  <si>
    <t>2120102</t>
  </si>
  <si>
    <t>2120103</t>
  </si>
  <si>
    <t>2120104</t>
  </si>
  <si>
    <t>2120105</t>
  </si>
  <si>
    <t>2120106</t>
  </si>
  <si>
    <t>2120107</t>
  </si>
  <si>
    <t>2120109</t>
  </si>
  <si>
    <t>2120110</t>
  </si>
  <si>
    <t>2120199</t>
  </si>
  <si>
    <t>21202</t>
  </si>
  <si>
    <t>2120201</t>
  </si>
  <si>
    <t>21203</t>
  </si>
  <si>
    <t>2120303</t>
  </si>
  <si>
    <t>2120399</t>
  </si>
  <si>
    <t>21205</t>
  </si>
  <si>
    <t>2120501</t>
  </si>
  <si>
    <t>21206</t>
  </si>
  <si>
    <t>2120601</t>
  </si>
  <si>
    <t>21299</t>
  </si>
  <si>
    <t>2129999</t>
  </si>
  <si>
    <t>213</t>
  </si>
  <si>
    <t>21301</t>
  </si>
  <si>
    <t>2130101</t>
  </si>
  <si>
    <t>2130102</t>
  </si>
  <si>
    <t>2130103</t>
  </si>
  <si>
    <t>2130104</t>
  </si>
  <si>
    <t>2130105</t>
  </si>
  <si>
    <t>2130106</t>
  </si>
  <si>
    <t>2130108</t>
  </si>
  <si>
    <t>2130109</t>
  </si>
  <si>
    <t>2130110</t>
  </si>
  <si>
    <t>2130111</t>
  </si>
  <si>
    <t>2130112</t>
  </si>
  <si>
    <t>2130114</t>
  </si>
  <si>
    <t>2130119</t>
  </si>
  <si>
    <t>2130120</t>
  </si>
  <si>
    <t>2130121</t>
  </si>
  <si>
    <t>2130122</t>
  </si>
  <si>
    <t>2130124</t>
  </si>
  <si>
    <t>2130125</t>
  </si>
  <si>
    <t>2130126</t>
  </si>
  <si>
    <t>2130135</t>
  </si>
  <si>
    <t>2130142</t>
  </si>
  <si>
    <t>2130148</t>
  </si>
  <si>
    <t>2130152</t>
  </si>
  <si>
    <t>2130153</t>
  </si>
  <si>
    <t>2130199</t>
  </si>
  <si>
    <t>21302</t>
  </si>
  <si>
    <t>2130201</t>
  </si>
  <si>
    <t>2130202</t>
  </si>
  <si>
    <t>2130203</t>
  </si>
  <si>
    <t>2130204</t>
  </si>
  <si>
    <t>2130205</t>
  </si>
  <si>
    <t>2130206</t>
  </si>
  <si>
    <t>2130207</t>
  </si>
  <si>
    <t>2130209</t>
  </si>
  <si>
    <t>2130210</t>
  </si>
  <si>
    <t>2130211</t>
  </si>
  <si>
    <t>2130212</t>
  </si>
  <si>
    <t>2130213</t>
  </si>
  <si>
    <t>2130217</t>
  </si>
  <si>
    <t>2130220</t>
  </si>
  <si>
    <t>2130221</t>
  </si>
  <si>
    <t>2130223</t>
  </si>
  <si>
    <t>2130226</t>
  </si>
  <si>
    <t>2130227</t>
  </si>
  <si>
    <t>2130232</t>
  </si>
  <si>
    <t>2130234</t>
  </si>
  <si>
    <t>2130235</t>
  </si>
  <si>
    <t>2130236</t>
  </si>
  <si>
    <t>2130237</t>
  </si>
  <si>
    <t>2130299</t>
  </si>
  <si>
    <t>21303</t>
  </si>
  <si>
    <t>2130301</t>
  </si>
  <si>
    <t>2130302</t>
  </si>
  <si>
    <t>2130303</t>
  </si>
  <si>
    <t>2130304</t>
  </si>
  <si>
    <t>2130305</t>
  </si>
  <si>
    <t>2130306</t>
  </si>
  <si>
    <t>2130307</t>
  </si>
  <si>
    <t>2130308</t>
  </si>
  <si>
    <t>2130309</t>
  </si>
  <si>
    <t>2130310</t>
  </si>
  <si>
    <t>2130311</t>
  </si>
  <si>
    <t>2130312</t>
  </si>
  <si>
    <t>2130313</t>
  </si>
  <si>
    <t>2130314</t>
  </si>
  <si>
    <t>2130315</t>
  </si>
  <si>
    <t>2130316</t>
  </si>
  <si>
    <t>2130317</t>
  </si>
  <si>
    <t>2130318</t>
  </si>
  <si>
    <t>2130319</t>
  </si>
  <si>
    <t>2130321</t>
  </si>
  <si>
    <t>2130322</t>
  </si>
  <si>
    <t>2130333</t>
  </si>
  <si>
    <t>2130334</t>
  </si>
  <si>
    <t>2130335</t>
  </si>
  <si>
    <t>2130336</t>
  </si>
  <si>
    <t>2130337</t>
  </si>
  <si>
    <t>2130399</t>
  </si>
  <si>
    <t>21305</t>
  </si>
  <si>
    <t>2130501</t>
  </si>
  <si>
    <t>2130502</t>
  </si>
  <si>
    <t>2130503</t>
  </si>
  <si>
    <t>2130504</t>
  </si>
  <si>
    <t>2130505</t>
  </si>
  <si>
    <t>2130506</t>
  </si>
  <si>
    <t>2130507</t>
  </si>
  <si>
    <t>2130508</t>
  </si>
  <si>
    <t>2130550</t>
  </si>
  <si>
    <t>2130599</t>
  </si>
  <si>
    <t>21307</t>
  </si>
  <si>
    <t>2130701</t>
  </si>
  <si>
    <t>2130704</t>
  </si>
  <si>
    <t>2130705</t>
  </si>
  <si>
    <t>2130706</t>
  </si>
  <si>
    <t>2130707</t>
  </si>
  <si>
    <t>2130799</t>
  </si>
  <si>
    <t>21308</t>
  </si>
  <si>
    <t>2130801</t>
  </si>
  <si>
    <t>2130802</t>
  </si>
  <si>
    <t>2130803</t>
  </si>
  <si>
    <t>2130804</t>
  </si>
  <si>
    <t>2130805</t>
  </si>
  <si>
    <t>2130899</t>
  </si>
  <si>
    <t>21309</t>
  </si>
  <si>
    <t>2130901</t>
  </si>
  <si>
    <t>2130999</t>
  </si>
  <si>
    <t>21399</t>
  </si>
  <si>
    <t>2139901</t>
  </si>
  <si>
    <t>2139999</t>
  </si>
  <si>
    <t>214</t>
  </si>
  <si>
    <t>21401</t>
  </si>
  <si>
    <t>2140101</t>
  </si>
  <si>
    <t>2140102</t>
  </si>
  <si>
    <t>2140103</t>
  </si>
  <si>
    <t>2140104</t>
  </si>
  <si>
    <t>2140106</t>
  </si>
  <si>
    <t>2140109</t>
  </si>
  <si>
    <t>2140110</t>
  </si>
  <si>
    <t>2140111</t>
  </si>
  <si>
    <t>2140112</t>
  </si>
  <si>
    <t>2140114</t>
  </si>
  <si>
    <t>2140122</t>
  </si>
  <si>
    <t>2140123</t>
  </si>
  <si>
    <t>2140127</t>
  </si>
  <si>
    <t>2140128</t>
  </si>
  <si>
    <t>2140129</t>
  </si>
  <si>
    <t>2140130</t>
  </si>
  <si>
    <t>2140131</t>
  </si>
  <si>
    <t>2140133</t>
  </si>
  <si>
    <t>2140136</t>
  </si>
  <si>
    <t>2140138</t>
  </si>
  <si>
    <t>2140139</t>
  </si>
  <si>
    <t>2140199</t>
  </si>
  <si>
    <t>21402</t>
  </si>
  <si>
    <t>2140201</t>
  </si>
  <si>
    <t>2140202</t>
  </si>
  <si>
    <t>2140203</t>
  </si>
  <si>
    <t>2140204</t>
  </si>
  <si>
    <t>2140205</t>
  </si>
  <si>
    <t>2140206</t>
  </si>
  <si>
    <t>2140207</t>
  </si>
  <si>
    <t>2140208</t>
  </si>
  <si>
    <t>2140299</t>
  </si>
  <si>
    <t>21403</t>
  </si>
  <si>
    <t>2140301</t>
  </si>
  <si>
    <t>2140302</t>
  </si>
  <si>
    <t>2140303</t>
  </si>
  <si>
    <t>2140304</t>
  </si>
  <si>
    <t>2140305</t>
  </si>
  <si>
    <t>2140306</t>
  </si>
  <si>
    <t>2140307</t>
  </si>
  <si>
    <t>2140308</t>
  </si>
  <si>
    <t>2140399</t>
  </si>
  <si>
    <t>21404</t>
  </si>
  <si>
    <t>2140401</t>
  </si>
  <si>
    <t>2140402</t>
  </si>
  <si>
    <t>2140403</t>
  </si>
  <si>
    <t>2140499</t>
  </si>
  <si>
    <t>21405</t>
  </si>
  <si>
    <t>2140501</t>
  </si>
  <si>
    <t>2140502</t>
  </si>
  <si>
    <t>2140503</t>
  </si>
  <si>
    <t>2140504</t>
  </si>
  <si>
    <t>2140505</t>
  </si>
  <si>
    <t>2140599</t>
  </si>
  <si>
    <t>21406</t>
  </si>
  <si>
    <t>2140601</t>
  </si>
  <si>
    <t>2140602</t>
  </si>
  <si>
    <t>2140603</t>
  </si>
  <si>
    <t>2140699</t>
  </si>
  <si>
    <t>21499</t>
  </si>
  <si>
    <t>2149901</t>
  </si>
  <si>
    <t>2149999</t>
  </si>
  <si>
    <t>215</t>
  </si>
  <si>
    <t>21501</t>
  </si>
  <si>
    <t>2150101</t>
  </si>
  <si>
    <t>2150102</t>
  </si>
  <si>
    <t>2150103</t>
  </si>
  <si>
    <t>2150104</t>
  </si>
  <si>
    <t>2150105</t>
  </si>
  <si>
    <t>2150106</t>
  </si>
  <si>
    <t>2150107</t>
  </si>
  <si>
    <t>2150108</t>
  </si>
  <si>
    <t>2150199</t>
  </si>
  <si>
    <t>21502</t>
  </si>
  <si>
    <t>2150201</t>
  </si>
  <si>
    <t>2150202</t>
  </si>
  <si>
    <t>2150203</t>
  </si>
  <si>
    <t>2150204</t>
  </si>
  <si>
    <t>2150205</t>
  </si>
  <si>
    <t>2150206</t>
  </si>
  <si>
    <t>2150207</t>
  </si>
  <si>
    <t>2150208</t>
  </si>
  <si>
    <t>2150209</t>
  </si>
  <si>
    <t>2150210</t>
  </si>
  <si>
    <t>2150212</t>
  </si>
  <si>
    <t>2150213</t>
  </si>
  <si>
    <t>2150214</t>
  </si>
  <si>
    <t>2150215</t>
  </si>
  <si>
    <t>2150299</t>
  </si>
  <si>
    <t>21503</t>
  </si>
  <si>
    <t>2150301</t>
  </si>
  <si>
    <t>2150302</t>
  </si>
  <si>
    <t>2150303</t>
  </si>
  <si>
    <t>2150399</t>
  </si>
  <si>
    <t>21505</t>
  </si>
  <si>
    <t>2150501</t>
  </si>
  <si>
    <t>2150502</t>
  </si>
  <si>
    <t>2150503</t>
  </si>
  <si>
    <t>2150505</t>
  </si>
  <si>
    <t>2150507</t>
  </si>
  <si>
    <t>2150508</t>
  </si>
  <si>
    <t>2150516</t>
  </si>
  <si>
    <t>2150517</t>
  </si>
  <si>
    <t>2150550</t>
  </si>
  <si>
    <t>2150599</t>
  </si>
  <si>
    <t>21507</t>
  </si>
  <si>
    <t>2150701</t>
  </si>
  <si>
    <t>2150702</t>
  </si>
  <si>
    <t>2150703</t>
  </si>
  <si>
    <t>2150704</t>
  </si>
  <si>
    <t>2150705</t>
  </si>
  <si>
    <t>2150799</t>
  </si>
  <si>
    <t>21508</t>
  </si>
  <si>
    <t>2150801</t>
  </si>
  <si>
    <t>2150802</t>
  </si>
  <si>
    <t>2150803</t>
  </si>
  <si>
    <t>2150804</t>
  </si>
  <si>
    <t>2150805</t>
  </si>
  <si>
    <t>2150806</t>
  </si>
  <si>
    <t>2150899</t>
  </si>
  <si>
    <t>21599</t>
  </si>
  <si>
    <t>2159901</t>
  </si>
  <si>
    <t>2159904</t>
  </si>
  <si>
    <t>2159905</t>
  </si>
  <si>
    <t>2159906</t>
  </si>
  <si>
    <t>2159999</t>
  </si>
  <si>
    <t>216</t>
  </si>
  <si>
    <t>21602</t>
  </si>
  <si>
    <t>2160201</t>
  </si>
  <si>
    <t>2160202</t>
  </si>
  <si>
    <t>2160203</t>
  </si>
  <si>
    <t>2160216</t>
  </si>
  <si>
    <t>2160217</t>
  </si>
  <si>
    <t>2160218</t>
  </si>
  <si>
    <t>2160219</t>
  </si>
  <si>
    <t>2160250</t>
  </si>
  <si>
    <t>2160299</t>
  </si>
  <si>
    <t>21606</t>
  </si>
  <si>
    <t>2160601</t>
  </si>
  <si>
    <t>2160602</t>
  </si>
  <si>
    <t>2160603</t>
  </si>
  <si>
    <t>2160607</t>
  </si>
  <si>
    <t>2160699</t>
  </si>
  <si>
    <t>21699</t>
  </si>
  <si>
    <t>2169901</t>
  </si>
  <si>
    <t>2169999</t>
  </si>
  <si>
    <t>217</t>
  </si>
  <si>
    <t>21701</t>
  </si>
  <si>
    <t>2170101</t>
  </si>
  <si>
    <t>2170102</t>
  </si>
  <si>
    <t>2170103</t>
  </si>
  <si>
    <t>2170104</t>
  </si>
  <si>
    <t>2170150</t>
  </si>
  <si>
    <t>2170199</t>
  </si>
  <si>
    <t>21702</t>
  </si>
  <si>
    <t>2170201</t>
  </si>
  <si>
    <t>2170202</t>
  </si>
  <si>
    <t>2170203</t>
  </si>
  <si>
    <t>2170204</t>
  </si>
  <si>
    <t>2170205</t>
  </si>
  <si>
    <t>2170206</t>
  </si>
  <si>
    <t>2170207</t>
  </si>
  <si>
    <t>2170208</t>
  </si>
  <si>
    <t>2170299</t>
  </si>
  <si>
    <t>21703</t>
  </si>
  <si>
    <t>2170301</t>
  </si>
  <si>
    <t>2170302</t>
  </si>
  <si>
    <t>2170303</t>
  </si>
  <si>
    <t>2170304</t>
  </si>
  <si>
    <t>2170399</t>
  </si>
  <si>
    <t>21704</t>
  </si>
  <si>
    <t>2170401</t>
  </si>
  <si>
    <t>2170499</t>
  </si>
  <si>
    <t>21799</t>
  </si>
  <si>
    <t>2179902</t>
  </si>
  <si>
    <t>2179999</t>
  </si>
  <si>
    <t>219</t>
  </si>
  <si>
    <t>21901</t>
  </si>
  <si>
    <t>21902</t>
  </si>
  <si>
    <t>21903</t>
  </si>
  <si>
    <t>21904</t>
  </si>
  <si>
    <t>21905</t>
  </si>
  <si>
    <t>21906</t>
  </si>
  <si>
    <t>21907</t>
  </si>
  <si>
    <t>21908</t>
  </si>
  <si>
    <t>21999</t>
  </si>
  <si>
    <t>220</t>
  </si>
  <si>
    <t>22001</t>
  </si>
  <si>
    <t>2200101</t>
  </si>
  <si>
    <t>2200102</t>
  </si>
  <si>
    <t>2200103</t>
  </si>
  <si>
    <t>2200104</t>
  </si>
  <si>
    <t>2200106</t>
  </si>
  <si>
    <t>2200107</t>
  </si>
  <si>
    <t>2200108</t>
  </si>
  <si>
    <t>2200109</t>
  </si>
  <si>
    <t>2200112</t>
  </si>
  <si>
    <t>2200113</t>
  </si>
  <si>
    <t>2200114</t>
  </si>
  <si>
    <t>2200115</t>
  </si>
  <si>
    <t>2200116</t>
  </si>
  <si>
    <t>2200119</t>
  </si>
  <si>
    <t>2200120</t>
  </si>
  <si>
    <t>2200121</t>
  </si>
  <si>
    <t>2200122</t>
  </si>
  <si>
    <t>2200123</t>
  </si>
  <si>
    <t>2200124</t>
  </si>
  <si>
    <t>2200125</t>
  </si>
  <si>
    <t>2200126</t>
  </si>
  <si>
    <t>2200127</t>
  </si>
  <si>
    <t>2200128</t>
  </si>
  <si>
    <t>2200129</t>
  </si>
  <si>
    <t>2200150</t>
  </si>
  <si>
    <t>2200199</t>
  </si>
  <si>
    <t>22005</t>
  </si>
  <si>
    <t>2200501</t>
  </si>
  <si>
    <t>2200502</t>
  </si>
  <si>
    <t>2200503</t>
  </si>
  <si>
    <t>2200504</t>
  </si>
  <si>
    <t>2200506</t>
  </si>
  <si>
    <t>2200507</t>
  </si>
  <si>
    <t>2200508</t>
  </si>
  <si>
    <t>2200509</t>
  </si>
  <si>
    <t>2200510</t>
  </si>
  <si>
    <t>2200511</t>
  </si>
  <si>
    <t>2200512</t>
  </si>
  <si>
    <t>2200513</t>
  </si>
  <si>
    <t>2200514</t>
  </si>
  <si>
    <t>2200599</t>
  </si>
  <si>
    <t>22099</t>
  </si>
  <si>
    <t>2209999</t>
  </si>
  <si>
    <t>221</t>
  </si>
  <si>
    <t>22101</t>
  </si>
  <si>
    <t>2210101</t>
  </si>
  <si>
    <t>2210102</t>
  </si>
  <si>
    <t>2210103</t>
  </si>
  <si>
    <t>2210104</t>
  </si>
  <si>
    <t>2210105</t>
  </si>
  <si>
    <t>2210106</t>
  </si>
  <si>
    <t>2210107</t>
  </si>
  <si>
    <t>2210108</t>
  </si>
  <si>
    <t>2210109</t>
  </si>
  <si>
    <t>2210199</t>
  </si>
  <si>
    <t>22102</t>
  </si>
  <si>
    <t>2210201</t>
  </si>
  <si>
    <t>2210202</t>
  </si>
  <si>
    <t>2210203</t>
  </si>
  <si>
    <t>22103</t>
  </si>
  <si>
    <t>2210301</t>
  </si>
  <si>
    <t>2210302</t>
  </si>
  <si>
    <t>2210399</t>
  </si>
  <si>
    <t>222</t>
  </si>
  <si>
    <t>22201</t>
  </si>
  <si>
    <t>2220101</t>
  </si>
  <si>
    <t>2220102</t>
  </si>
  <si>
    <t>2220103</t>
  </si>
  <si>
    <t>2220104</t>
  </si>
  <si>
    <t>2220105</t>
  </si>
  <si>
    <t>2220106</t>
  </si>
  <si>
    <t>2220107</t>
  </si>
  <si>
    <t>2220112</t>
  </si>
  <si>
    <t>2220113</t>
  </si>
  <si>
    <t>2220114</t>
  </si>
  <si>
    <t>2220115</t>
  </si>
  <si>
    <t>2220118</t>
  </si>
  <si>
    <t>2220119</t>
  </si>
  <si>
    <t>2220120</t>
  </si>
  <si>
    <t>2220121</t>
  </si>
  <si>
    <t>2220150</t>
  </si>
  <si>
    <t>2220199</t>
  </si>
  <si>
    <t>22203</t>
  </si>
  <si>
    <t>2220301</t>
  </si>
  <si>
    <t>2220303</t>
  </si>
  <si>
    <t>2220304</t>
  </si>
  <si>
    <t>2220305</t>
  </si>
  <si>
    <t>2220399</t>
  </si>
  <si>
    <t>22204</t>
  </si>
  <si>
    <t>2220401</t>
  </si>
  <si>
    <t>2220402</t>
  </si>
  <si>
    <t>2220403</t>
  </si>
  <si>
    <t>2220404</t>
  </si>
  <si>
    <t>2220499</t>
  </si>
  <si>
    <t>22205</t>
  </si>
  <si>
    <t>2220501</t>
  </si>
  <si>
    <t>2220502</t>
  </si>
  <si>
    <t>2220503</t>
  </si>
  <si>
    <t>2220504</t>
  </si>
  <si>
    <t>2220505</t>
  </si>
  <si>
    <t>2220506</t>
  </si>
  <si>
    <t>2220507</t>
  </si>
  <si>
    <t>2220508</t>
  </si>
  <si>
    <t>2220509</t>
  </si>
  <si>
    <t>2220510</t>
  </si>
  <si>
    <t>2220511</t>
  </si>
  <si>
    <t>2220599</t>
  </si>
  <si>
    <t>224</t>
  </si>
  <si>
    <t>22401</t>
  </si>
  <si>
    <t>2240101</t>
  </si>
  <si>
    <t>2240102</t>
  </si>
  <si>
    <t>2240103</t>
  </si>
  <si>
    <t>2240104</t>
  </si>
  <si>
    <t>2240105</t>
  </si>
  <si>
    <t>2240106</t>
  </si>
  <si>
    <t>2240107</t>
  </si>
  <si>
    <t>2240108</t>
  </si>
  <si>
    <t>2240109</t>
  </si>
  <si>
    <t>2240150</t>
  </si>
  <si>
    <t>2240199</t>
  </si>
  <si>
    <t>22402</t>
  </si>
  <si>
    <t>2240201</t>
  </si>
  <si>
    <t>2240202</t>
  </si>
  <si>
    <t>2240203</t>
  </si>
  <si>
    <t>2240204</t>
  </si>
  <si>
    <t>2240299</t>
  </si>
  <si>
    <t>22403</t>
  </si>
  <si>
    <t>2240301</t>
  </si>
  <si>
    <t>2240302</t>
  </si>
  <si>
    <t>2240303</t>
  </si>
  <si>
    <t>2240304</t>
  </si>
  <si>
    <t>2240399</t>
  </si>
  <si>
    <t>22404</t>
  </si>
  <si>
    <t>2240401</t>
  </si>
  <si>
    <t>2240402</t>
  </si>
  <si>
    <t>2240403</t>
  </si>
  <si>
    <t>2240404</t>
  </si>
  <si>
    <t>2240405</t>
  </si>
  <si>
    <t>2240450</t>
  </si>
  <si>
    <t>2240499</t>
  </si>
  <si>
    <t>22405</t>
  </si>
  <si>
    <t>2240501</t>
  </si>
  <si>
    <t>2240502</t>
  </si>
  <si>
    <t>2240503</t>
  </si>
  <si>
    <t>2240504</t>
  </si>
  <si>
    <t>2240505</t>
  </si>
  <si>
    <t>2240506</t>
  </si>
  <si>
    <t>2240507</t>
  </si>
  <si>
    <t>2240508</t>
  </si>
  <si>
    <t>2240509</t>
  </si>
  <si>
    <t>2240510</t>
  </si>
  <si>
    <t>2240550</t>
  </si>
  <si>
    <t>2240599</t>
  </si>
  <si>
    <t>22406</t>
  </si>
  <si>
    <t>2240601</t>
  </si>
  <si>
    <t>2240602</t>
  </si>
  <si>
    <t>2240699</t>
  </si>
  <si>
    <t>22407</t>
  </si>
  <si>
    <t>2240703</t>
  </si>
  <si>
    <t>2240704</t>
  </si>
  <si>
    <t>2240799</t>
  </si>
  <si>
    <t>22499</t>
  </si>
  <si>
    <t>2249999</t>
  </si>
  <si>
    <t>229</t>
  </si>
  <si>
    <t>22999</t>
  </si>
  <si>
    <t>2299999</t>
  </si>
  <si>
    <t>232</t>
  </si>
  <si>
    <t>23201</t>
  </si>
  <si>
    <t>23202</t>
  </si>
  <si>
    <t>23203</t>
  </si>
  <si>
    <t>2320301</t>
  </si>
  <si>
    <t>2320302</t>
  </si>
  <si>
    <t>2320303</t>
  </si>
  <si>
    <t>2320399</t>
  </si>
  <si>
    <t>233</t>
  </si>
  <si>
    <t>23301</t>
  </si>
  <si>
    <t>23302</t>
  </si>
  <si>
    <t>23303</t>
  </si>
  <si>
    <t>2021年安阳县一般公共预算支出经济分类明细表</t>
  </si>
  <si>
    <t>决算公开06表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</si>
  <si>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</si>
  <si>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</si>
  <si>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</si>
  <si>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</si>
  <si>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</si>
  <si>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</si>
  <si>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</si>
  <si>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</si>
  <si>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</si>
  <si>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</si>
  <si>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</si>
  <si>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</si>
  <si>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</si>
  <si>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</si>
  <si>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</si>
  <si>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</si>
  <si>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</si>
  <si>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</si>
  <si>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</si>
  <si>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</si>
  <si>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</si>
  <si>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</si>
  <si>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</si>
  <si>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</si>
  <si>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</si>
  <si>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</si>
  <si>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</si>
  <si>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</si>
  <si>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</si>
  <si>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</si>
  <si>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</si>
  <si>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</si>
  <si>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</si>
  <si>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</si>
  <si>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</si>
  <si>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</si>
  <si>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</si>
  <si>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</si>
  <si>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</si>
  <si>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</si>
  <si>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</si>
  <si>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</si>
  <si>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</si>
  <si>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</si>
  <si>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</si>
  <si>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</si>
  <si>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</si>
  <si>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</si>
  <si>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</si>
  <si>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</si>
  <si>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</si>
  <si>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</si>
  <si>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</si>
  <si>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</si>
  <si>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</si>
  <si>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</si>
  <si>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</si>
  <si>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决算公开07表</t>
  </si>
  <si>
    <t>2021年安阳县一般公共预算基本支出经济分类明细表</t>
  </si>
  <si>
    <t>公开08表</t>
  </si>
  <si>
    <t>一般公共预算基本支出</t>
  </si>
  <si>
    <t>公开表09表</t>
  </si>
  <si>
    <t>公开10表</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</si>
  <si>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</si>
  <si>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</si>
  <si>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</si>
  <si>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</si>
  <si>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</si>
  <si>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</si>
  <si>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</si>
  <si>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</si>
  <si>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</si>
  <si>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</si>
  <si>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</si>
  <si>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</si>
  <si>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</si>
  <si>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</si>
  <si>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</si>
  <si>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</si>
  <si>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</si>
  <si>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</si>
  <si>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省补助计划单列市收入</t>
  </si>
  <si>
    <t>计划单列市上解省支出</t>
  </si>
  <si>
    <t>待偿债置换一般债券结余</t>
  </si>
  <si>
    <t>年终结余</t>
  </si>
  <si>
    <t>减:结转下年的支出</t>
  </si>
  <si>
    <t>净结余</t>
  </si>
  <si>
    <t>收  入  总  计</t>
  </si>
  <si>
    <t>支  出  总  计</t>
  </si>
  <si>
    <t>决算公开11表</t>
  </si>
  <si>
    <t>一、返还性收入</t>
  </si>
  <si>
    <t xml:space="preserve">    其他一般性转移支付收入</t>
  </si>
  <si>
    <t>0.1</t>
  </si>
  <si>
    <t xml:space="preserve">    所得税基数返还收入</t>
  </si>
  <si>
    <t>三、专项转移支付收入</t>
  </si>
  <si>
    <t>0.2</t>
  </si>
  <si>
    <t xml:space="preserve">    成品油税费改革税收返还收入</t>
  </si>
  <si>
    <t>　　一般公共服务</t>
  </si>
  <si>
    <t>0.3</t>
  </si>
  <si>
    <t xml:space="preserve">    增值税税收返还收入</t>
  </si>
  <si>
    <t>　　外交</t>
  </si>
  <si>
    <t>0.4</t>
  </si>
  <si>
    <t xml:space="preserve">    消费税税收返还收入</t>
  </si>
  <si>
    <t>　　国防</t>
  </si>
  <si>
    <t>0.5</t>
  </si>
  <si>
    <t xml:space="preserve">    增值税“五五分享”税收返还收入</t>
  </si>
  <si>
    <t>　　公共安全</t>
  </si>
  <si>
    <t>0.6</t>
  </si>
  <si>
    <t xml:space="preserve">    其他返还性收入</t>
  </si>
  <si>
    <t>　　教育</t>
  </si>
  <si>
    <t>0.7</t>
  </si>
  <si>
    <t>二、一般性转移支付收入</t>
  </si>
  <si>
    <t>　　科学技术</t>
  </si>
  <si>
    <t>0.8</t>
  </si>
  <si>
    <t xml:space="preserve">    体制补助收入</t>
  </si>
  <si>
    <t xml:space="preserve">    文化旅游体育与传媒</t>
  </si>
  <si>
    <t>0.9</t>
  </si>
  <si>
    <t xml:space="preserve">    均衡性转移支付收入</t>
  </si>
  <si>
    <t>　　社会保障和就业</t>
  </si>
  <si>
    <t>0.10</t>
  </si>
  <si>
    <t xml:space="preserve">    县级基本财力保障机制奖补资金收入</t>
  </si>
  <si>
    <t xml:space="preserve">    卫生健康</t>
  </si>
  <si>
    <t>0.11</t>
  </si>
  <si>
    <t xml:space="preserve">    结算补助收入</t>
  </si>
  <si>
    <t>　　节能环保</t>
  </si>
  <si>
    <t>0.12</t>
  </si>
  <si>
    <t xml:space="preserve">    资源枯竭型城市转移支付补助收入</t>
  </si>
  <si>
    <t>　　城乡社区</t>
  </si>
  <si>
    <t>0.13</t>
  </si>
  <si>
    <t xml:space="preserve">    企业事业单位划转补助收入</t>
  </si>
  <si>
    <t>　　农林水</t>
  </si>
  <si>
    <t>0.14</t>
  </si>
  <si>
    <t xml:space="preserve">    产粮(油)大县奖励资金收入</t>
  </si>
  <si>
    <t>　　交通运输</t>
  </si>
  <si>
    <t>0.15</t>
  </si>
  <si>
    <t xml:space="preserve">    重点生态功能区转移支付收入</t>
  </si>
  <si>
    <t>　　资源勘探工业信息等</t>
  </si>
  <si>
    <t>0.16</t>
  </si>
  <si>
    <t xml:space="preserve">    固定数额补助收入</t>
  </si>
  <si>
    <t>　　商业服务业等</t>
  </si>
  <si>
    <t>0.17</t>
  </si>
  <si>
    <t xml:space="preserve">    革命老区转移支付收入</t>
  </si>
  <si>
    <t>　　金融</t>
  </si>
  <si>
    <t>0.18</t>
  </si>
  <si>
    <t xml:space="preserve">    民族地区转移支付收入</t>
  </si>
  <si>
    <t xml:space="preserve">    自然资源海洋气象等</t>
  </si>
  <si>
    <t>0.19</t>
  </si>
  <si>
    <t xml:space="preserve">    边境地区转移支付收入</t>
  </si>
  <si>
    <t>　　住房保障</t>
  </si>
  <si>
    <t>0.20</t>
  </si>
  <si>
    <t xml:space="preserve">    贫困地区转移支付收入</t>
  </si>
  <si>
    <t>　　粮油物资储备</t>
  </si>
  <si>
    <t>0.21</t>
  </si>
  <si>
    <t xml:space="preserve">    一般公共服务共同财政事权转移支付收入  </t>
  </si>
  <si>
    <t xml:space="preserve">    灾害防治及应急管理</t>
  </si>
  <si>
    <t>0.22</t>
  </si>
  <si>
    <t xml:space="preserve">    外交共同财政事权转移支付收入  </t>
  </si>
  <si>
    <t>　　其他收入</t>
  </si>
  <si>
    <t>0.23</t>
  </si>
  <si>
    <t xml:space="preserve">    国防共同财政事权转移支付收入  </t>
  </si>
  <si>
    <t>0.24</t>
  </si>
  <si>
    <t xml:space="preserve">    公共安全共同财政事权转移支付收入  </t>
  </si>
  <si>
    <t>0.25</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</si>
  <si>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</si>
  <si>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</si>
  <si>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</si>
  <si>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</si>
  <si>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</si>
  <si>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</si>
  <si>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</si>
  <si>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</si>
  <si>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四、上解上级支出</t>
  </si>
  <si>
    <t xml:space="preserve">    交通运输共同财政事权转移支付收入  </t>
  </si>
  <si>
    <t>　  体制上解支出</t>
  </si>
  <si>
    <t xml:space="preserve">    资源勘探工业信息等共同财政事权转移支付收入  </t>
  </si>
  <si>
    <t>　  专项上解支出</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</si>
  <si>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</si>
  <si>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</si>
  <si>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</si>
  <si>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</si>
  <si>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</si>
  <si>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</si>
  <si>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</si>
  <si>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本表含：税收返还类、一般性转移支付、专项转移支付及上解类分地区情况</t>
  </si>
  <si>
    <t>决算公开12表</t>
  </si>
  <si>
    <t>其中：本级</t>
  </si>
  <si>
    <t>乡镇</t>
  </si>
  <si>
    <t>备注</t>
  </si>
  <si>
    <t xml:space="preserve">    一般公共服务</t>
  </si>
  <si>
    <t xml:space="preserve">    外交</t>
  </si>
  <si>
    <t xml:space="preserve">    国防</t>
  </si>
  <si>
    <t xml:space="preserve">    公共安全</t>
  </si>
  <si>
    <t xml:space="preserve">    教育</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</si>
  <si>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</si>
  <si>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</si>
  <si>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</si>
  <si>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</si>
  <si>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</si>
  <si>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</si>
  <si>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</si>
  <si>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</si>
  <si>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</si>
  <si>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住房保障</t>
  </si>
  <si>
    <t xml:space="preserve">    粮油物资储备</t>
  </si>
  <si>
    <t xml:space="preserve">  体制上解支出</t>
  </si>
  <si>
    <t xml:space="preserve">  专项上解支出</t>
  </si>
  <si>
    <t>公开13表</t>
  </si>
  <si>
    <t>具体明细参见一般公共预算专项转移支付明细表</t>
  </si>
  <si>
    <t>文号</t>
  </si>
  <si>
    <t>项目名称</t>
  </si>
  <si>
    <t>专项转移支付金额</t>
  </si>
  <si>
    <t>代表工作</t>
  </si>
  <si>
    <t>安财预［2021］305号</t>
  </si>
  <si>
    <t>2021年人大代表小组活动经费</t>
  </si>
  <si>
    <t>信访事务</t>
  </si>
  <si>
    <t>安财预［2021］823号</t>
  </si>
  <si>
    <t>2021年度解决特殊疑难信访问题补助资金</t>
  </si>
  <si>
    <t>专项普查活动</t>
  </si>
  <si>
    <t>安财预［2021］24号</t>
  </si>
  <si>
    <t>第七次全国人口普查农村普查员劳动报酬市级补助资金</t>
  </si>
  <si>
    <t>其他财政事务支出</t>
  </si>
  <si>
    <t>安财预［2021］363号</t>
  </si>
  <si>
    <t>乡镇财政监管能力及示范财政所建设（乡村振兴）</t>
  </si>
  <si>
    <t>审计业务</t>
  </si>
  <si>
    <t>安财预［2021］95号</t>
  </si>
  <si>
    <t>2021年全省县域经济发展专项审计经费的通知</t>
  </si>
  <si>
    <t>其他纪检监察事务支出</t>
  </si>
  <si>
    <t>安财预［2021］110号</t>
  </si>
  <si>
    <t>关于下达2021年地方纪检监察机关办案专项补助经费的通知</t>
  </si>
  <si>
    <t>其他知识产权事务支出</t>
  </si>
  <si>
    <t>安财预［2021］449号</t>
  </si>
  <si>
    <t>2021年第一批知识产权奖补项目</t>
  </si>
  <si>
    <t>安财预［2021］497号</t>
  </si>
  <si>
    <t>2021年第二批知识产权奖补项目经费</t>
  </si>
  <si>
    <t>专项业务</t>
  </si>
  <si>
    <t>安财预［2021］524号</t>
  </si>
  <si>
    <t>2021年度省级平安河南建设专项资金（市域社会治理现代化指挥平台）</t>
  </si>
  <si>
    <t>市场秩序执法</t>
  </si>
  <si>
    <t>安财预［2021］441号</t>
  </si>
  <si>
    <t>市场综合治理奖励</t>
  </si>
  <si>
    <t>药品事务</t>
  </si>
  <si>
    <t>安财预［2020］516号</t>
  </si>
  <si>
    <t>药品监管专项</t>
  </si>
  <si>
    <t>民兵</t>
  </si>
  <si>
    <t>安财预［2021］811号（密）</t>
  </si>
  <si>
    <t>民兵事业费（省级）（2021训练误工补贴）</t>
  </si>
  <si>
    <t>民兵训练办公经费-2021年训练误工补贴市级资金</t>
  </si>
  <si>
    <t>公共法律服务</t>
  </si>
  <si>
    <t>安财预［2021］516号</t>
  </si>
  <si>
    <t>2021年扩大村（居）法律顾问服务面市级补助资金</t>
  </si>
  <si>
    <t>安财预［2021］86号</t>
  </si>
  <si>
    <t>2021年省级法律援助补助资金</t>
  </si>
  <si>
    <t>小学教育</t>
  </si>
  <si>
    <t>安财预［2021］162号</t>
  </si>
  <si>
    <t>2021年第二批省属和农村校舍维修（省级资金）</t>
  </si>
  <si>
    <t>初中教育</t>
  </si>
  <si>
    <t>安财预［2020］552号</t>
  </si>
  <si>
    <t>提前下达2021年城乡义务教育经费保障机制补助市级配套资金</t>
  </si>
  <si>
    <t>安财预［2020］554号</t>
  </si>
  <si>
    <t>提前下达2021年原民办教师养老补贴补助市级资金</t>
  </si>
  <si>
    <t>高中教育</t>
  </si>
  <si>
    <t>安财预［2021］131号</t>
  </si>
  <si>
    <t>2021年第二批普通高中助学金省级资金</t>
  </si>
  <si>
    <t>高等教育</t>
  </si>
  <si>
    <t>安财预［2021］151号</t>
  </si>
  <si>
    <t>高校毕业生服务基层国家助学贷款代偿</t>
  </si>
  <si>
    <t>中等职业教育</t>
  </si>
  <si>
    <t>安财预［2020］561号</t>
  </si>
  <si>
    <t>提前下达2021年中职国家助学金省级资金</t>
  </si>
  <si>
    <t>提前下达2021年中职免学费补助资金省级资金</t>
  </si>
  <si>
    <t>安财预［2020］562号</t>
  </si>
  <si>
    <t>提前下达中职免学费市级配套</t>
  </si>
  <si>
    <t>提前下达中职助学金市级配套</t>
  </si>
  <si>
    <t>安财预［2021］229号</t>
  </si>
  <si>
    <t>2021年第二批省级职业教育发展专项资金-安阳县职业中专</t>
  </si>
  <si>
    <t>安财预［2021］552号</t>
  </si>
  <si>
    <t>2021年第四批中职助学金市级配套</t>
  </si>
  <si>
    <t>2021年第四批中职免学费市级配套</t>
  </si>
  <si>
    <t>其他教育费附加安排的支出</t>
  </si>
  <si>
    <t>高校毕业生服务基层国家助学贷款代偿市级配套</t>
  </si>
  <si>
    <t>第二批城乡义务教育机制市级配套</t>
  </si>
  <si>
    <t>社会公益研究</t>
  </si>
  <si>
    <t>安财预［2021］114号</t>
  </si>
  <si>
    <t>2021年省科技创新体系能力建设专项经费</t>
  </si>
  <si>
    <t>其他应用研究支出</t>
  </si>
  <si>
    <t>安财预［2021］116号</t>
  </si>
  <si>
    <t>中小企业公共服务平台及小巨人补贴</t>
  </si>
  <si>
    <t>智能车间、智能工厂和工业互联网平台</t>
  </si>
  <si>
    <t>其他技术研究与开发支出</t>
  </si>
  <si>
    <t>安财预［2021］447号</t>
  </si>
  <si>
    <t>科技专项和技术创新引导资金（转型发展专项资金）</t>
  </si>
  <si>
    <t>科普活动</t>
  </si>
  <si>
    <t>安财预［2021］326号</t>
  </si>
  <si>
    <t>科普服务能力提升计划</t>
  </si>
  <si>
    <t>其他科学技术支出</t>
  </si>
  <si>
    <t>安财预［2021］404号</t>
  </si>
  <si>
    <t>安财预［2021］79号</t>
  </si>
  <si>
    <t>知识产权事业发展专项</t>
  </si>
  <si>
    <t>其他文化和旅游支出</t>
  </si>
  <si>
    <t>安财预［2021］353号</t>
  </si>
  <si>
    <t>省级非物质文化遗产保护专项资金——市县</t>
  </si>
  <si>
    <t>安财预［2021］388号</t>
  </si>
  <si>
    <t>河南省省级公共文化服务体系建设专项资金——市县资金</t>
  </si>
  <si>
    <t>安财预［2021］6号</t>
  </si>
  <si>
    <t>乡镇文化站及社区（街道）文化中心配套资金</t>
  </si>
  <si>
    <t>义务兵优待</t>
  </si>
  <si>
    <t>安财预［2021］303</t>
  </si>
  <si>
    <t>义务兵优待金及优抚对象补助费</t>
  </si>
  <si>
    <t>军队移交政府离退休干部管理机构</t>
  </si>
  <si>
    <t>安财预［2021］308号</t>
  </si>
  <si>
    <t>军队退休人员医疗补助</t>
  </si>
  <si>
    <t>其他退役安置支出</t>
  </si>
  <si>
    <t>安财预［2021］35号</t>
  </si>
  <si>
    <t>残疾人康复</t>
  </si>
  <si>
    <t>安财预［2021］104号</t>
  </si>
  <si>
    <t>残疾儿童康复救助资金</t>
  </si>
  <si>
    <t>残疾人就业和扶贫</t>
  </si>
  <si>
    <t>残疾人动态更新就业培训托养无障碍改造补助资金</t>
  </si>
  <si>
    <t>残疾人生活和护理补贴</t>
  </si>
  <si>
    <t>安财预［2021］206号</t>
  </si>
  <si>
    <t>困难残疾人生活补贴和重度残疾人护理补贴——参与分配资金</t>
  </si>
  <si>
    <t>临时救助支出</t>
  </si>
  <si>
    <t>安财预［2021］54号</t>
  </si>
  <si>
    <t>2021年贫困妇女“两癌”救助专项资金</t>
  </si>
  <si>
    <t>财政对城乡居民基本养老保险基金的补助</t>
  </si>
  <si>
    <t>安财预［2021］401号</t>
  </si>
  <si>
    <t>城乡居民养老保险市级配套</t>
  </si>
  <si>
    <t>其他公立医院支出</t>
  </si>
  <si>
    <t>安财预［2021］456号</t>
  </si>
  <si>
    <t>公立医院综合补助资金</t>
  </si>
  <si>
    <t>安财预［2021］53号</t>
  </si>
  <si>
    <t>基本公共卫生服务</t>
  </si>
  <si>
    <t>安财预［2021］330号</t>
  </si>
  <si>
    <t>国家基本公共卫生服务项目</t>
  </si>
  <si>
    <t>安财预［2021］39号</t>
  </si>
  <si>
    <t>重大公共卫生服务</t>
  </si>
  <si>
    <t>安财预［2021］42号</t>
  </si>
  <si>
    <t>提前下达2021年重大传染病防控项目经费-市县</t>
  </si>
  <si>
    <t>安财预［2021］473号</t>
  </si>
  <si>
    <t>结算下达重大传染病防控补助资金-市县</t>
  </si>
  <si>
    <t>突发公共卫生事件应急处理</t>
  </si>
  <si>
    <t>安财预［2021］30号</t>
  </si>
  <si>
    <t>新冠疫情防控经费</t>
  </si>
  <si>
    <t>其他公共卫生支出</t>
  </si>
  <si>
    <t>安财预［2021］336号</t>
  </si>
  <si>
    <t>地方公共卫生项目</t>
  </si>
  <si>
    <t>安财预［2021］341号</t>
  </si>
  <si>
    <t>2021年安阳市国家卫生城市复审以奖代补专项资金</t>
  </si>
  <si>
    <t>安财预［2021］532号</t>
  </si>
  <si>
    <t>计划生育服务</t>
  </si>
  <si>
    <t>安财预［2021］230号</t>
  </si>
  <si>
    <t>计划生育服务补助资金</t>
  </si>
  <si>
    <t>其他计划生育事务支出</t>
  </si>
  <si>
    <t>其他卫生健康支出</t>
  </si>
  <si>
    <t>安财预［2021］389号</t>
  </si>
  <si>
    <t>卫生健康人才（含万名医师）</t>
  </si>
  <si>
    <t>大气</t>
  </si>
  <si>
    <t>安财预〔2021〕416号</t>
  </si>
  <si>
    <t>北方地区冬季清洁取暖试点中央补助资金-豫财建[2020]0254号建筑节能改造</t>
  </si>
  <si>
    <t>安财预〔2021〕66号</t>
  </si>
  <si>
    <t>北方地区冬季清洁取暖试点中央补助资金豫财建[2020]0254号</t>
  </si>
  <si>
    <t>农村环境保护</t>
  </si>
  <si>
    <t>项目支出安财预【2021】179号</t>
  </si>
  <si>
    <t>市级生态村建设奖补资金</t>
  </si>
  <si>
    <t>能源节约利用</t>
  </si>
  <si>
    <t>安财预［2021］462号</t>
  </si>
  <si>
    <t>2020年度新能源汽车充电基础设施补助资金</t>
  </si>
  <si>
    <t>科技转化与推广服务</t>
  </si>
  <si>
    <t>安财预［2021］351号</t>
  </si>
  <si>
    <t>2021年农业生产发展资金</t>
  </si>
  <si>
    <t>安财预［2021］417号</t>
  </si>
  <si>
    <t>病虫害控制</t>
  </si>
  <si>
    <t>动物防疫等补助</t>
  </si>
  <si>
    <t>安财预［2021］575</t>
  </si>
  <si>
    <t>小麦航空植保专业化统防统治</t>
  </si>
  <si>
    <t>农村社会事业</t>
  </si>
  <si>
    <t>安财预［2021］491号</t>
  </si>
  <si>
    <t>安阳县基层组织活动场所建设项目</t>
  </si>
  <si>
    <t>农业资源保护修复与利用</t>
  </si>
  <si>
    <t>农业资源及生态保护补助资金</t>
  </si>
  <si>
    <t>农田建设</t>
  </si>
  <si>
    <t>安财预［2021］117号</t>
  </si>
  <si>
    <t>农田建设-省级资金</t>
  </si>
  <si>
    <t>安财预［2021］173</t>
  </si>
  <si>
    <t>安阳市2021年度高标准农田建设项目</t>
  </si>
  <si>
    <t>安财预［2021］340号</t>
  </si>
  <si>
    <t>2021年省级第二批农田建设</t>
  </si>
  <si>
    <t>安财预［2021］483号</t>
  </si>
  <si>
    <t>农田水利设施排查及管护</t>
  </si>
  <si>
    <t>其他农业支出</t>
  </si>
  <si>
    <t>安财预［2021］36号</t>
  </si>
  <si>
    <t>中央农业资源及生态保护补助资金（第三批）-市县项目-豫财农水[2020]57号</t>
  </si>
  <si>
    <t>安财预［2021］378号</t>
  </si>
  <si>
    <t>安阳市“菜篮子“发展专项资金</t>
  </si>
  <si>
    <t>森林资源培育</t>
  </si>
  <si>
    <t>安财预【2021】413号-豫财环资［2021］0059号</t>
  </si>
  <si>
    <t>森林植被恢复费（省级部分下达市县）</t>
  </si>
  <si>
    <t>豫财环资［2021］0104号（安财预［2021］542号</t>
  </si>
  <si>
    <t>林业应急救灾及灾后重建</t>
  </si>
  <si>
    <t>林业草原防灾减灾</t>
  </si>
  <si>
    <t>森林防火</t>
  </si>
  <si>
    <t>水利工程建设</t>
  </si>
  <si>
    <t>安财预［2021］398号</t>
  </si>
  <si>
    <t>安阳市漳南灌区续建配套与节水改造项目2019年度工程</t>
  </si>
  <si>
    <t>安财预［2021］488号</t>
  </si>
  <si>
    <t>红旗渠灌区续建配套与现代化改造、漳卫河系卫河坡洼（广润坡）蓄滞洪区工程建设</t>
  </si>
  <si>
    <t>水利工程运行与维护</t>
  </si>
  <si>
    <t>安财预［2020］541号</t>
  </si>
  <si>
    <t>农村饮水工程维修养护</t>
  </si>
  <si>
    <t>农村水利</t>
  </si>
  <si>
    <t>农改革业水价综合</t>
  </si>
  <si>
    <t>安财预［2021］178号</t>
  </si>
  <si>
    <t>基层水利服务体系建设</t>
  </si>
  <si>
    <t>其他扶贫支出</t>
  </si>
  <si>
    <t>安财预［2020］530号</t>
  </si>
  <si>
    <t>2021年市派脱贫村第一书记专项产业项目资金</t>
  </si>
  <si>
    <t>安财预［2020］531号</t>
  </si>
  <si>
    <t>2021年中央、省第二批及市级财政专项扶贫资金（扶贫发展）</t>
  </si>
  <si>
    <t>安财预［2021］386号</t>
  </si>
  <si>
    <t>2021年市级衔接推进乡村振兴（巩固脱贫攻坚成果和乡村振兴任务）补助资金</t>
  </si>
  <si>
    <t>安财预［2021］387号</t>
  </si>
  <si>
    <t>安阳市级财政专项扶贫资金</t>
  </si>
  <si>
    <t>对村级公益事业建设的补助</t>
  </si>
  <si>
    <t>安财预［2020］518号</t>
  </si>
  <si>
    <t>美丽乡村建设</t>
  </si>
  <si>
    <t>安财预［2021］176号</t>
  </si>
  <si>
    <t>农村公益事业财政奖补</t>
  </si>
  <si>
    <t>安财预［2021］444号</t>
  </si>
  <si>
    <t>对村集体经济组织的补助</t>
  </si>
  <si>
    <t>安财预［2021］544号</t>
  </si>
  <si>
    <t>扶持村级集体经济发展市配套（乡村振兴）</t>
  </si>
  <si>
    <t>安财预［2021］59号</t>
  </si>
  <si>
    <t>扶持村级集体经济</t>
  </si>
  <si>
    <t>农业保险保费补贴</t>
  </si>
  <si>
    <t>安财预2021209号</t>
  </si>
  <si>
    <t>农业保险保费补贴市配套</t>
  </si>
  <si>
    <t>安财预2021年348号</t>
  </si>
  <si>
    <t>创业担保贷款贴息</t>
  </si>
  <si>
    <t>安财预2021221号</t>
  </si>
  <si>
    <t>普惠金融发展专项资金市级配套</t>
  </si>
  <si>
    <t>安财预［2021］467号</t>
  </si>
  <si>
    <t>清算下达2021年普惠金融中央资金</t>
  </si>
  <si>
    <t>其他普惠金融发展支出</t>
  </si>
  <si>
    <t>安财预［2021］14号</t>
  </si>
  <si>
    <t>提前下达2021年普惠金融中央资金</t>
  </si>
  <si>
    <t>公路建设</t>
  </si>
  <si>
    <t>安财预［2021］111号</t>
  </si>
  <si>
    <t>普通公路建设养护省补助资金</t>
  </si>
  <si>
    <t>公路养护</t>
  </si>
  <si>
    <t>安财预［2021］324号</t>
  </si>
  <si>
    <t>普通干线公路水毁抢修项目</t>
  </si>
  <si>
    <t>农村公路水毁抢修项目</t>
  </si>
  <si>
    <t>安财预［2021］821号</t>
  </si>
  <si>
    <t>安阳县WZBWX道路</t>
  </si>
  <si>
    <t>安财预［2021］97号</t>
  </si>
  <si>
    <t>安阳农村公路日常养护</t>
  </si>
  <si>
    <t>其他公路水路运输支出</t>
  </si>
  <si>
    <t>安财预［2021］581号</t>
  </si>
  <si>
    <t>非现场执法点改造和视频监控点经费</t>
  </si>
  <si>
    <t>安财预［2021］9号</t>
  </si>
  <si>
    <t>国三及以下排放标准营运柴油货车淘汰工作</t>
  </si>
  <si>
    <t>其他资源勘探信息等支出</t>
  </si>
  <si>
    <t>安财预［2021］192号</t>
  </si>
  <si>
    <t>2021年支持先进制造业也现代服务业发展专项中央基建投资预算（拨款）</t>
  </si>
  <si>
    <t>其他商业流通事务支出</t>
  </si>
  <si>
    <t>安财预［2021］415号（豫财贸［2021］0071号）</t>
  </si>
  <si>
    <t>省级服务业发展专项资金-2020年“促销费”省级奖补资金</t>
  </si>
  <si>
    <t>其他商业服务业等支出</t>
  </si>
  <si>
    <t>安财预［2021］149号(豫财贸［2021］0018号)</t>
  </si>
  <si>
    <t>为农服务中心建设项目</t>
  </si>
  <si>
    <t>安财预［2021］195号</t>
  </si>
  <si>
    <t>明星商户奖励</t>
  </si>
  <si>
    <t>灾害风险防治</t>
  </si>
  <si>
    <t>安财预［2021］559号</t>
  </si>
  <si>
    <t>2021年自然灾害防治体系建设补助资金预算（全国自然灾害综合风险普查经费）</t>
  </si>
  <si>
    <t>自然灾害灾后重建补助</t>
  </si>
  <si>
    <t>安财预［2021］381号</t>
  </si>
  <si>
    <t>安阳市洪涝灾害灾后恢复重建2021年省基建配套</t>
  </si>
  <si>
    <t>安阳市洪涝灾害灾后恢复重建2021年中央预算内</t>
  </si>
  <si>
    <t>安财预［2021］590号</t>
  </si>
  <si>
    <t>安阳市灾后重建项目</t>
  </si>
  <si>
    <t>安财预［2021］145号</t>
  </si>
  <si>
    <t>2020年度民兵训练经费-市级</t>
  </si>
  <si>
    <t>安财预［2021］146号</t>
  </si>
  <si>
    <t>2020年到新疆西藏服役义务兵市级奖励</t>
  </si>
  <si>
    <t>决算公开14表</t>
  </si>
  <si>
    <t>单位：元</t>
  </si>
  <si>
    <t>预算单位编码</t>
  </si>
  <si>
    <t>预算单位</t>
  </si>
  <si>
    <t>业务处室</t>
  </si>
  <si>
    <t>指标文号</t>
  </si>
  <si>
    <t>资金性质</t>
  </si>
  <si>
    <t>类</t>
  </si>
  <si>
    <t>功能分类编码</t>
  </si>
  <si>
    <t>功能分类</t>
  </si>
  <si>
    <t>生效金额</t>
  </si>
  <si>
    <t>已批复计划</t>
  </si>
  <si>
    <t>可用金额</t>
  </si>
  <si>
    <t>已申请支付金额</t>
  </si>
  <si>
    <t>项目分类</t>
  </si>
  <si>
    <t>指标特性</t>
  </si>
  <si>
    <t>预算项目</t>
  </si>
  <si>
    <t>指标来源</t>
  </si>
  <si>
    <t>支付类型</t>
  </si>
  <si>
    <t>预算类型</t>
  </si>
  <si>
    <t>102001</t>
  </si>
  <si>
    <t>安阳县人民代表大会常务委员会办公室</t>
  </si>
  <si>
    <t>行政事业财务股</t>
  </si>
  <si>
    <t>财政拨款</t>
  </si>
  <si>
    <t>事业发展专项支出</t>
  </si>
  <si>
    <t>其他专款</t>
  </si>
  <si>
    <t>安财预【2021】305号2021年人大代表小组活动经费</t>
  </si>
  <si>
    <t>上级当年下达</t>
  </si>
  <si>
    <t>集中支付</t>
  </si>
  <si>
    <t>列当年支出</t>
  </si>
  <si>
    <t>101010</t>
  </si>
  <si>
    <t>中共安阳县委安阳县人民政府信访局</t>
  </si>
  <si>
    <t>安财预【2021】823号2021年度解决特殊疑难信访问题补助资金</t>
  </si>
  <si>
    <t>114001</t>
  </si>
  <si>
    <t>安阳县统计局</t>
  </si>
  <si>
    <t>安财预【2021】24号第七次全国人口普查农村普查员劳动报酬市级补助资金</t>
  </si>
  <si>
    <t>上级提前下达</t>
  </si>
  <si>
    <t>110001</t>
  </si>
  <si>
    <t>安阳县财政局</t>
  </si>
  <si>
    <t>安财预【2021】363号乡镇财政监管能力及示范财政所建设（乡村振兴）</t>
  </si>
  <si>
    <t>109001</t>
  </si>
  <si>
    <t>安阳县审计局</t>
  </si>
  <si>
    <t>安财预［2021］94号</t>
  </si>
  <si>
    <t>其他各项支出</t>
  </si>
  <si>
    <t>安财预【2021】95号2021年全省县域经济发展专项审计经费的通知</t>
  </si>
  <si>
    <t>101002</t>
  </si>
  <si>
    <t>中国共产党安阳县纪律检查委员会</t>
  </si>
  <si>
    <t>本级统筹基建</t>
  </si>
  <si>
    <t>安财预【2021】110号关于下达2021年地方纪检监察机关办案专项补助经费的通知</t>
  </si>
  <si>
    <t>127001</t>
  </si>
  <si>
    <t>安阳县市场监督管理局</t>
  </si>
  <si>
    <t>安财预【2021】449号2021年第一批知识产权奖补项目</t>
  </si>
  <si>
    <t>安财预【2021】497号2021年第二批知识产权奖补项目经费</t>
  </si>
  <si>
    <t>101005</t>
  </si>
  <si>
    <t>中共安阳县委政法委员会</t>
  </si>
  <si>
    <t>安财预【2021】524号2021年度省级平安河南建设专项资金（市域社会治理现代化指挥平台）</t>
  </si>
  <si>
    <t>安财预【2021】441号市场综合治理奖励</t>
  </si>
  <si>
    <t>安财预【2020】516号药品监管专项</t>
  </si>
  <si>
    <t>123001</t>
  </si>
  <si>
    <t>安阳县人民武装部</t>
  </si>
  <si>
    <t>安财预【2021】811号（密）民兵训练办公经费-2021年训练误工补贴市级资金</t>
  </si>
  <si>
    <t>安财预【2021】811号（密）民兵事业费（省级）（2021训练误工补贴）</t>
  </si>
  <si>
    <t>122001</t>
  </si>
  <si>
    <t>安阳县司法局</t>
  </si>
  <si>
    <t>安财预【2021】516号2021年扩大村（居）法律顾问服务面市级补助资金</t>
  </si>
  <si>
    <t>安财预【2021】86号2021年省级法律援助补助资金</t>
  </si>
  <si>
    <t>201001</t>
  </si>
  <si>
    <t>安阳县教育局</t>
  </si>
  <si>
    <t>教科文股</t>
  </si>
  <si>
    <t>本级财政专项基建</t>
  </si>
  <si>
    <t>安财预［2021］162号  2021年第二批省属和农村校舍维修（省级资金）</t>
  </si>
  <si>
    <t>201029</t>
  </si>
  <si>
    <t>安阳县辛村镇中心学校</t>
  </si>
  <si>
    <t>安财预【2020】552号</t>
  </si>
  <si>
    <t>安财预［2020］552号提前下达2021年城乡义务教育经费保障机制市级补助资金</t>
  </si>
  <si>
    <t>201030</t>
  </si>
  <si>
    <t>安阳县吕村镇中心学校</t>
  </si>
  <si>
    <t>201032</t>
  </si>
  <si>
    <t>安阳县崔家桥镇中心学校</t>
  </si>
  <si>
    <t>安财预［2020］554号提前下达2021年原民办教师养老补贴市级补助资金</t>
  </si>
  <si>
    <t>安财预【2021】131号</t>
  </si>
  <si>
    <t>安财预【2021】131号  2021年第二批普通高中助学金省级资金</t>
  </si>
  <si>
    <t>安财预【2021】151号</t>
  </si>
  <si>
    <t>安财预【2021】151号  高校毕业生服务基层国家助学贷款代偿</t>
  </si>
  <si>
    <t>安财预【2020】561号</t>
  </si>
  <si>
    <t>安财预【2020】561号 2021年中职国家助学金、免学费</t>
  </si>
  <si>
    <t>【2020】562号 提前下达中职助学金市级配套</t>
  </si>
  <si>
    <t>【2020】562号 提前下达中职免学费市级配套</t>
  </si>
  <si>
    <t>201013</t>
  </si>
  <si>
    <t>安阳县职业中等专业学校（安阳县教师发展中心）</t>
  </si>
  <si>
    <t>安财预【2021】229号 2021年第二批省级职业教育发展专项资金</t>
  </si>
  <si>
    <t>安财预［2021］552号2021年第四批中职助学金市级配套</t>
  </si>
  <si>
    <t>安财预［2021］552号2021年第四批中职免学费市级配套</t>
  </si>
  <si>
    <t>调剂安财预［2020］561号</t>
  </si>
  <si>
    <t>安财预【2021】162号</t>
  </si>
  <si>
    <t>安财预［2021］162号  第二批城乡义务教育机制市级配套</t>
  </si>
  <si>
    <t>安财预【2021】151号  高校毕业生服务基层国家助学贷款代偿市级配套</t>
  </si>
  <si>
    <t>503001</t>
  </si>
  <si>
    <t>安阳县发展和改革委员会</t>
  </si>
  <si>
    <t>企业股</t>
  </si>
  <si>
    <t>2021年安阳市科技计划项目经费</t>
  </si>
  <si>
    <t>科室调整</t>
  </si>
  <si>
    <t>安财预［2021］114号2021年省科技创新体系建设专项资金</t>
  </si>
  <si>
    <t>305001</t>
  </si>
  <si>
    <t>安阳县工业和信息化局</t>
  </si>
  <si>
    <t>1623051816890 安财预[2021]116号下达2021年先进制造业发展专项资金（中小企业公共服务平台）</t>
  </si>
  <si>
    <t>1623051670750 安财预[2021]116号下达2021年省先进制造业发展专项资金（德力智能工厂）</t>
  </si>
  <si>
    <t>安财预【2021】447号</t>
  </si>
  <si>
    <t>安财预【2021】447号科技专项和技术创新引导资金（转型发展专项资金）</t>
  </si>
  <si>
    <t>203002</t>
  </si>
  <si>
    <t>河南省安阳县科学技术协会</t>
  </si>
  <si>
    <t>安财预【2021】326号 科普服务能力提升计划</t>
  </si>
  <si>
    <t>科技重大专项</t>
  </si>
  <si>
    <t>安财预【2021】79号知识产权事业发展专项</t>
  </si>
  <si>
    <t>202001</t>
  </si>
  <si>
    <t>安阳县文化广电体育旅游局</t>
  </si>
  <si>
    <t>安财预【2021】353号</t>
  </si>
  <si>
    <t>安财预【2021】353号 省级非物质文化遗产保护专项资金</t>
  </si>
  <si>
    <t>安财预【2021】388号</t>
  </si>
  <si>
    <t>安财预［2021］388号 河南省省级公共文化服务体系建设专项资金（市、县资金）</t>
  </si>
  <si>
    <t>安财预【2021】6号  乡镇文化站及社区（街道）文化中心配套资金</t>
  </si>
  <si>
    <t>407001</t>
  </si>
  <si>
    <t>安阳县退役军人事务局</t>
  </si>
  <si>
    <t>社会保障股</t>
  </si>
  <si>
    <t>安财预［2021］146号 （市级）2020年到新疆西藏服役义务兵市级奖励</t>
  </si>
  <si>
    <t>安财预［2021］303号</t>
  </si>
  <si>
    <t>安财预［2021］303号 （市级）2021年义务兵优待金（第二批）</t>
  </si>
  <si>
    <t>安财预［2021］35号 （市级）提前下达2021年义务兵家属优待金</t>
  </si>
  <si>
    <t>安财预［2021］308号 （省级）2021年退役安置省级补助资金(2021年军队退休人员医疗补助资金)</t>
  </si>
  <si>
    <t>405001</t>
  </si>
  <si>
    <t>安阳县残疾人联合会</t>
  </si>
  <si>
    <t>安财预［2021］104号 （省补）2021年残疾人事业发展补助资金（一般公共预算）</t>
  </si>
  <si>
    <t>安财预［2021］104号 （省补）2021年残疾人事业发展补助资金（残疾人动态更新就业培训托养无障碍改造补助资金）</t>
  </si>
  <si>
    <t>402001</t>
  </si>
  <si>
    <t>安阳县民政局</t>
  </si>
  <si>
    <t>安财预［2021］206号 （市级）2021年残疾人“两项补贴”市级补助预算（困难残疾人25.92，重度残疾人31.68）</t>
  </si>
  <si>
    <t>106001</t>
  </si>
  <si>
    <t>安阳县妇女联合会</t>
  </si>
  <si>
    <t>51301</t>
  </si>
  <si>
    <t>安财预【2021】54号2021年贫困妇女“两癌”救助专项资金</t>
  </si>
  <si>
    <t>否</t>
  </si>
  <si>
    <t>新冠肺炎疫情防控中央补助（豫财社2020-14号文）</t>
  </si>
  <si>
    <t>400003</t>
  </si>
  <si>
    <t>安阳县财政局社保基金专户</t>
  </si>
  <si>
    <t>安财预［2021］401号 （市级）城乡居民养老保险市级补助资金</t>
  </si>
  <si>
    <t>403003</t>
  </si>
  <si>
    <t>安阳县社会保险服务中心</t>
  </si>
  <si>
    <t>安财预［2021］8号</t>
  </si>
  <si>
    <t>其他社会保障和就业支出</t>
  </si>
  <si>
    <t>安财预［2021］401号 （市级）城乡居民养老保险市级补助资金（市补协管员补贴）</t>
  </si>
  <si>
    <t>401001</t>
  </si>
  <si>
    <t>安阳县卫生健康委员会</t>
  </si>
  <si>
    <t>安财预［2021］456号 （市级）2021年县级公立医院综合改革</t>
  </si>
  <si>
    <t>安财预［2021］53号 （市级）2021年医疗服务与保障能力提升（公立医院综合改革）补助资金（县级医院药品零差率补助）</t>
  </si>
  <si>
    <t>安财预［2021］330号 （市级）2021年基本公共卫生项目补助资金（第二批）</t>
  </si>
  <si>
    <t>安财预［2021］39号 （市级）2021年基本公共卫生服务补助资金</t>
  </si>
  <si>
    <t>安财预［2021］42号 （中央）提前下达2021年重大传染病防控经费</t>
  </si>
  <si>
    <t>安财预［2021］473号 重大传染病防控经费</t>
  </si>
  <si>
    <t>安财预［2021］30号 新冠疫情防控奖励资金</t>
  </si>
  <si>
    <t>安财预［2021］336号 （省级）2021年省级卫生健康补助资金（地方公共卫生-妇幼健康服务体系提质升级项目）</t>
  </si>
  <si>
    <t>安财预［2021］341号 国家卫生城市复审工作奖补资金（第一批）</t>
  </si>
  <si>
    <t>安财预［2021］532号 国家卫生城市复审奖补（第二批）</t>
  </si>
  <si>
    <t>安财预［2021］230号 （市级）2021年计划生育转移支付资金（农村奖扶11.04，特别扶助4.41，城镇奖扶1.54）</t>
  </si>
  <si>
    <t>安财预［2021］336号 （市级）2021年省级卫生健康补助资金（生育关怀抚慰金）</t>
  </si>
  <si>
    <t>安财预［2021］389号 （省级）2021年省级卫生健康补助资金(骨干医师培训)(1500元/月/人)</t>
  </si>
  <si>
    <t>502001</t>
  </si>
  <si>
    <t>安阳县住房和城乡建设局</t>
  </si>
  <si>
    <t>经济建设股</t>
  </si>
  <si>
    <t>安财预〔2021〕416号2021年度冬季清洁取暖试点城市中央补助资金（第三批）</t>
  </si>
  <si>
    <t>安财预〔2021〕66号2021年度冬季清洁取暖试点城市中央补助资金（第二批）用于“电采暖”运行补贴资金</t>
  </si>
  <si>
    <t>603001</t>
  </si>
  <si>
    <t>安阳市生态环境局安阳县分局</t>
  </si>
  <si>
    <t>安财预[2021]179号关于下达2020年市级生态村创建奖补资金</t>
  </si>
  <si>
    <t>安财预【2021】462号</t>
  </si>
  <si>
    <t>安财预【2021】462号2020年度新能源汽车充电基础设施补助资金</t>
  </si>
  <si>
    <t>303001</t>
  </si>
  <si>
    <t>安阳县农业机械技术中心</t>
  </si>
  <si>
    <t>县农业综合开发办公室（农财股）</t>
  </si>
  <si>
    <t>安财预（2021）351号</t>
  </si>
  <si>
    <t>经济发展项目支出</t>
  </si>
  <si>
    <t>安财预［2021］351号2021年农业生产发展资金</t>
  </si>
  <si>
    <t>301001</t>
  </si>
  <si>
    <t>安阳县农业农村局</t>
  </si>
  <si>
    <t>安财预［2021］417号2021年省级农业资源及生态保护资</t>
  </si>
  <si>
    <t>安财预【2021】575号</t>
  </si>
  <si>
    <t>安财预［2021］575号 小麦航空植保专化统防统治</t>
  </si>
  <si>
    <t>安财预［2021］351号动物防疫等补助</t>
  </si>
  <si>
    <t>101003</t>
  </si>
  <si>
    <t>中共安阳县委组织部</t>
  </si>
  <si>
    <t>安财预【2021】491号安阳县基层组织活动场所建设项目</t>
  </si>
  <si>
    <t>安财预［2021］351号农业资源及生态保护补助资金</t>
  </si>
  <si>
    <t>安财预［2021］117号省级第一批农田建设补助资金</t>
  </si>
  <si>
    <t>安财预［2021］173号2021年农田建设市级财政配套资金</t>
  </si>
  <si>
    <t>安财预［2021］340号2021年省级第二批农田建设资金</t>
  </si>
  <si>
    <t>安财预［2021］483号农田水利设施排查及管护</t>
  </si>
  <si>
    <t>安财预［2021］483号 农田水利设施排查及管护</t>
  </si>
  <si>
    <t>安财预［2021］36号2020年中央财政农业资源及生态保护补助资金</t>
  </si>
  <si>
    <t>安财预［2021］378号  2021年安阳市“菜蓝子”发展资金</t>
  </si>
  <si>
    <t>308001</t>
  </si>
  <si>
    <t>安阳县林业发展中心</t>
  </si>
  <si>
    <t>安财预【2021】413号</t>
  </si>
  <si>
    <t>安财预【2021】413号-豫财环资［2021］0059号省级林业专项资金</t>
  </si>
  <si>
    <t>安财预【2021】542号</t>
  </si>
  <si>
    <t>安财预【2021】542号 林业款灾资金</t>
  </si>
  <si>
    <t>安财预【2021】413号-豫财环资［2021］省级财政林业专项资金</t>
  </si>
  <si>
    <t>313001</t>
  </si>
  <si>
    <t>安阳县水利局</t>
  </si>
  <si>
    <t>安财预［2021］398号2019年重大水利工程市级基建投资预算（拨款）</t>
  </si>
  <si>
    <t>上级统筹基建</t>
  </si>
  <si>
    <t>安财预［2021］488号2021第二批国家水网骨干工程专项中央基建投资</t>
  </si>
  <si>
    <t>安财预［2020］541号省级农村饮水工程维修养护资金</t>
  </si>
  <si>
    <t>安财预［2020］541号农业水价改革资金</t>
  </si>
  <si>
    <t>安财预［2021］178号 2021年省级水利发展资金</t>
  </si>
  <si>
    <t>304001</t>
  </si>
  <si>
    <t>安阳县扶贫开发办公室</t>
  </si>
  <si>
    <t>安财预［2021］386号2021年市级乡村振兴补助资金</t>
  </si>
  <si>
    <t>安财预［2021］387号2021年驻村第一书记市级工作经费</t>
  </si>
  <si>
    <t>安财预［2021］530号</t>
  </si>
  <si>
    <t>安财预［2020］530号2021市派脱贫驻村第一书记专项产业项目资金</t>
  </si>
  <si>
    <t>安财预［2021］531号</t>
  </si>
  <si>
    <t>安财预［2020］531号2021年市级财政专项扶贫资金</t>
  </si>
  <si>
    <t>安财预【2020】518号美丽乡村建设</t>
  </si>
  <si>
    <t>安财预【2021】176号农村公益事业财政奖补</t>
  </si>
  <si>
    <t>安财预【2021】444号农村公益事业财政奖补</t>
  </si>
  <si>
    <t>安财预【2021】544号扶持村级集体经济发展市配套（乡村振兴）</t>
  </si>
  <si>
    <t>安财预【2021】59号扶持村集体经济</t>
  </si>
  <si>
    <t>安财预【2021】348号农业保险保费补贴市配套</t>
  </si>
  <si>
    <t>安财预（2021）209号</t>
  </si>
  <si>
    <t>安财预（2021）209号2021年春季作物农业保险市级保费补贴</t>
  </si>
  <si>
    <t>900014</t>
  </si>
  <si>
    <t>韩陵乡政府</t>
  </si>
  <si>
    <t>乡财县管办公室</t>
  </si>
  <si>
    <t>安财预（2021）209号安县财预（2021）33号</t>
  </si>
  <si>
    <t>安县财预（2021）33号2021年春季作物农业保险市级保费</t>
  </si>
  <si>
    <t>900015</t>
  </si>
  <si>
    <t>崔家桥乡政府</t>
  </si>
  <si>
    <t>900016</t>
  </si>
  <si>
    <t>瓦店乡政府</t>
  </si>
  <si>
    <t>900018</t>
  </si>
  <si>
    <t>永和乡政府</t>
  </si>
  <si>
    <t>900019</t>
  </si>
  <si>
    <t>吕村镇政府</t>
  </si>
  <si>
    <t>900020</t>
  </si>
  <si>
    <t>辛村乡政府</t>
  </si>
  <si>
    <t>900021</t>
  </si>
  <si>
    <t>北郭乡政府</t>
  </si>
  <si>
    <t>403004</t>
  </si>
  <si>
    <t>安阳县公共就业服务中心</t>
  </si>
  <si>
    <t>安财预［2021］221号</t>
  </si>
  <si>
    <t>安财预［2021］221号 （市级）2021年普惠金融发展市级资金（2021年第一季度）</t>
  </si>
  <si>
    <t>安财预［2021］221号 （市级）2021年普惠金融发展市级资金（2020年市级资金缺口）</t>
  </si>
  <si>
    <t>安财预［2021］467号 （中央）2021年第2季度创业担保贷款贴息资金（此次拨付含第一季度中央缺口）</t>
  </si>
  <si>
    <t>安财预［2021］14号 （中央）2021年普惠金融发展专项资金预算指标</t>
  </si>
  <si>
    <t>501001</t>
  </si>
  <si>
    <t>安阳县交通运输局</t>
  </si>
  <si>
    <t>安财预（2021）111号</t>
  </si>
  <si>
    <t>安财预［2021］111号2021年“百县通村入组”工程省级补助资金</t>
  </si>
  <si>
    <t>安财预［2021］821号2021年驻豫部队进出道路建设项目省级补助资金</t>
  </si>
  <si>
    <t>安县财预【2021】43号、安财预【2021】111号</t>
  </si>
  <si>
    <t>安县财预【2021】43号、安财预［2021］111号2021年“百县通村入组”工程省级补助资金</t>
  </si>
  <si>
    <t>安财预(2021)97号</t>
  </si>
  <si>
    <t>安财预［2021］97号2021年普通公路建设养护省级补助资金</t>
  </si>
  <si>
    <t>安财预［2021］324</t>
  </si>
  <si>
    <t>安财预［2021］324号2021年第二批公路水毁抢修项目补助资金</t>
  </si>
  <si>
    <t>501002</t>
  </si>
  <si>
    <t>安阳县公路事业发展中心</t>
  </si>
  <si>
    <t>安财预［2021］324号2021年第二批公路水坏抢修项目补助资金</t>
  </si>
  <si>
    <t>安财预［2021］581号2021年交通运输综合支持保障系统发展省级补助资金</t>
  </si>
  <si>
    <t>安财预［2021］9号2021年淘汰国三及以下排放标准柴油货车淘汰工作省级补助资金</t>
  </si>
  <si>
    <t>安财预［2021］835号</t>
  </si>
  <si>
    <t>安财预（2021）192号2021年支持先进制造业现代服务业发展专项中央</t>
  </si>
  <si>
    <t>601001</t>
  </si>
  <si>
    <t>安阳县商务局</t>
  </si>
  <si>
    <t>安财预【2021】415号</t>
  </si>
  <si>
    <t>1632704372739安财预【2021】415号 省级服务业发展专项资金2021年“促消费”省级奖补资金</t>
  </si>
  <si>
    <t>814001</t>
  </si>
  <si>
    <t>安阳市烟草公司安阳县分公司</t>
  </si>
  <si>
    <t>预算股</t>
  </si>
  <si>
    <t>安财预【2021】195号</t>
  </si>
  <si>
    <t>烟草业转型升级明星商户奖励资金</t>
  </si>
  <si>
    <t>605001</t>
  </si>
  <si>
    <t>安阳县供销合作社联合社</t>
  </si>
  <si>
    <t>安财预[2021]149号下达2021年为农服务中心建设省级专项资金</t>
  </si>
  <si>
    <t>606001</t>
  </si>
  <si>
    <t>安阳县应急管理局</t>
  </si>
  <si>
    <t>安财预【2021】559号2021年中央自然灾害综合风险普查经费</t>
  </si>
  <si>
    <t>安财预［2021］381号2021年洪涝灾害后恢复重建省基建投资</t>
  </si>
  <si>
    <t>安财预［2021］381号2021年洪涝灾害后恢复重建中央基建投资</t>
  </si>
  <si>
    <t>安财预［2021］590号2021年特大暴雨洪涝灾害灾后恢复重建中央基建投资</t>
  </si>
  <si>
    <t>401004</t>
  </si>
  <si>
    <t>安阳县妇幼保健院</t>
  </si>
  <si>
    <t>安财预【2021】145号2020年度民兵训练经费-市级</t>
  </si>
  <si>
    <t>公开表15</t>
  </si>
  <si>
    <t>本年地方政府债务余额限额</t>
  </si>
  <si>
    <t xml:space="preserve">  一般债务</t>
  </si>
  <si>
    <t>一般公共预算</t>
  </si>
  <si>
    <t>决算公开16表</t>
  </si>
  <si>
    <t>上年末地方政府一般债务余额</t>
  </si>
  <si>
    <t>本年地方政府一般债务(转贷)收入</t>
  </si>
  <si>
    <t>本年地方政府一般债务还本支出</t>
  </si>
  <si>
    <t>年末地方政府一般债务余额</t>
  </si>
  <si>
    <t>决算公开17表</t>
  </si>
  <si>
    <t>政府性基金收入</t>
  </si>
  <si>
    <t>专项债务对应项目专项收入</t>
  </si>
  <si>
    <t>抗疫特别国债安排的支出</t>
  </si>
  <si>
    <t xml:space="preserve">  政府性基金转移支付收入</t>
  </si>
  <si>
    <t>待偿债置换专项债券上年结余</t>
  </si>
  <si>
    <t>待偿债置换专项债券结余</t>
  </si>
  <si>
    <t>收 入 总 计</t>
  </si>
  <si>
    <t>支 出 总 计</t>
  </si>
  <si>
    <t>公开18表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</si>
  <si>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</si>
  <si>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</si>
  <si>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</si>
  <si>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</si>
  <si>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</si>
  <si>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</si>
  <si>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</si>
  <si>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</si>
  <si>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</si>
  <si>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</si>
  <si>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</si>
  <si>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</si>
  <si>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</si>
  <si>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</si>
  <si>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</si>
  <si>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</si>
  <si>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</si>
  <si>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</si>
  <si>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</si>
  <si>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</si>
  <si>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</si>
  <si>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</si>
  <si>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</si>
  <si>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</si>
  <si>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</si>
  <si>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</si>
  <si>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</si>
  <si>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</si>
  <si>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</si>
  <si>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</si>
  <si>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</si>
  <si>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</si>
  <si>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</si>
  <si>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</si>
  <si>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</si>
  <si>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</si>
  <si>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</si>
  <si>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</si>
  <si>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</si>
  <si>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</si>
  <si>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</si>
  <si>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</si>
  <si>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</si>
  <si>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</si>
  <si>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</si>
  <si>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</si>
  <si>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</si>
  <si>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</si>
  <si>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</si>
  <si>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</si>
  <si>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</si>
  <si>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</si>
  <si>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</si>
  <si>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</si>
  <si>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</si>
  <si>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</si>
  <si>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</si>
  <si>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</si>
  <si>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</si>
  <si>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</si>
  <si>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</si>
  <si>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</si>
  <si>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</si>
  <si>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</si>
  <si>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</si>
  <si>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</si>
  <si>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</si>
  <si>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</si>
  <si>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</si>
  <si>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</si>
  <si>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</si>
  <si>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公开19表</t>
  </si>
  <si>
    <t>2021年度安阳县政府性基金支出决算明细表</t>
  </si>
  <si>
    <t>公开20表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</si>
  <si>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</si>
  <si>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</si>
  <si>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</si>
  <si>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</si>
  <si>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</si>
  <si>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</si>
  <si>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</si>
  <si>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</si>
  <si>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</si>
  <si>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</si>
  <si>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</si>
  <si>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</si>
  <si>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</si>
  <si>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</si>
  <si>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</si>
  <si>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</si>
  <si>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</si>
  <si>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</si>
  <si>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</si>
  <si>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</si>
  <si>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</si>
  <si>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</si>
  <si>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</si>
  <si>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</si>
  <si>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</si>
  <si>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</si>
  <si>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</si>
  <si>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</si>
  <si>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</si>
  <si>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</si>
  <si>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</si>
  <si>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</si>
  <si>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</si>
  <si>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</si>
  <si>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</si>
  <si>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</si>
  <si>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</si>
  <si>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</si>
  <si>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</si>
  <si>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</si>
  <si>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</si>
  <si>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</si>
  <si>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</si>
  <si>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</si>
  <si>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</si>
  <si>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</si>
  <si>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</si>
  <si>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</si>
  <si>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</si>
  <si>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</si>
  <si>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</si>
  <si>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</si>
  <si>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</si>
  <si>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</si>
  <si>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</si>
  <si>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</si>
  <si>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</si>
  <si>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</si>
  <si>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</si>
  <si>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</si>
  <si>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</si>
  <si>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</si>
  <si>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</si>
  <si>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</si>
  <si>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</si>
  <si>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</si>
  <si>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</si>
  <si>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</si>
  <si>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</si>
  <si>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</si>
  <si>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</si>
  <si>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</si>
  <si>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</si>
  <si>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</si>
  <si>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</si>
  <si>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</si>
  <si>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</si>
  <si>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</si>
  <si>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</si>
  <si>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</si>
  <si>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</si>
  <si>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</si>
  <si>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</si>
  <si>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</si>
  <si>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</si>
  <si>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</si>
  <si>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</si>
  <si>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</si>
  <si>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</si>
  <si>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</si>
  <si>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</si>
  <si>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</si>
  <si>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</si>
  <si>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</si>
  <si>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</si>
  <si>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</si>
  <si>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</si>
  <si>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</si>
  <si>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</si>
  <si>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</si>
  <si>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</si>
  <si>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</si>
  <si>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</si>
  <si>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</si>
  <si>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</si>
  <si>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</si>
  <si>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</si>
  <si>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</si>
  <si>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</si>
  <si>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</si>
  <si>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</si>
  <si>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</si>
  <si>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</si>
  <si>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</si>
  <si>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</si>
  <si>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</si>
  <si>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</si>
  <si>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</si>
  <si>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</si>
  <si>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</si>
  <si>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</si>
  <si>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</si>
  <si>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</si>
  <si>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</si>
  <si>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</si>
  <si>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</si>
  <si>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</si>
  <si>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</si>
  <si>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</si>
  <si>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</si>
  <si>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</si>
  <si>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</si>
  <si>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</si>
  <si>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</si>
  <si>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</si>
  <si>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</si>
  <si>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</si>
  <si>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</si>
  <si>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</si>
  <si>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</si>
  <si>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</si>
  <si>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</si>
  <si>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</si>
  <si>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</si>
  <si>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</si>
  <si>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</si>
  <si>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</si>
  <si>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</si>
  <si>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</si>
  <si>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</si>
  <si>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</si>
  <si>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</si>
  <si>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</si>
  <si>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</si>
  <si>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</si>
  <si>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</si>
  <si>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</si>
  <si>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</si>
  <si>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</si>
  <si>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</si>
  <si>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</si>
  <si>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</si>
  <si>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</si>
  <si>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</si>
  <si>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</si>
  <si>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</si>
  <si>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</si>
  <si>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</si>
  <si>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</si>
  <si>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</si>
  <si>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</si>
  <si>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</si>
  <si>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</si>
  <si>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</si>
  <si>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</si>
  <si>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</si>
  <si>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</si>
  <si>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</si>
  <si>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</si>
  <si>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</si>
  <si>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</si>
  <si>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</si>
  <si>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</si>
  <si>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</si>
  <si>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</si>
  <si>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</si>
  <si>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</si>
  <si>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</si>
  <si>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</si>
  <si>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</si>
  <si>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</si>
  <si>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</si>
  <si>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</si>
  <si>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</si>
  <si>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</si>
  <si>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</si>
  <si>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</si>
  <si>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</si>
  <si>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</si>
  <si>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</si>
  <si>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</si>
  <si>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</si>
  <si>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</si>
  <si>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</si>
  <si>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</si>
  <si>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</si>
  <si>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</si>
  <si>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</si>
  <si>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</si>
  <si>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</si>
  <si>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</si>
  <si>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</si>
  <si>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</si>
  <si>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</si>
  <si>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</si>
  <si>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</si>
  <si>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</si>
  <si>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</si>
  <si>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</si>
  <si>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</si>
  <si>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</si>
  <si>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</si>
  <si>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</si>
  <si>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</si>
  <si>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</si>
  <si>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</si>
  <si>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</si>
  <si>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</si>
  <si>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</si>
  <si>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</si>
  <si>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</si>
  <si>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</si>
  <si>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</si>
  <si>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</si>
  <si>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公开21表</t>
  </si>
  <si>
    <t>决算公开22表</t>
  </si>
  <si>
    <t>收入项目（项级）</t>
  </si>
  <si>
    <t>本年收入</t>
  </si>
  <si>
    <t>支出编码</t>
  </si>
  <si>
    <t>支出项目（项级）</t>
  </si>
  <si>
    <t>本年支出</t>
  </si>
  <si>
    <t>收入合计:</t>
  </si>
  <si>
    <t>支出合计：</t>
  </si>
  <si>
    <t>2021年度安阳县政府性基金预算收入预算变动情况录入表</t>
  </si>
  <si>
    <t>公开23表</t>
  </si>
  <si>
    <t>增加(减少)预算指标</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</si>
  <si>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</si>
  <si>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</si>
  <si>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</si>
  <si>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</si>
  <si>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</si>
  <si>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</si>
  <si>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</si>
  <si>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</si>
  <si>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</si>
  <si>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</si>
  <si>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</si>
  <si>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</si>
  <si>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</si>
  <si>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</si>
  <si>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</si>
  <si>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</si>
  <si>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</si>
  <si>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</si>
  <si>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</si>
  <si>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</si>
  <si>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</si>
  <si>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</si>
  <si>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</si>
  <si>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</si>
  <si>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</si>
  <si>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</si>
  <si>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抗疫特别国债财务基金收入</t>
  </si>
  <si>
    <t>其他政府性基金收入</t>
  </si>
  <si>
    <t>海南省高等级公路车辆通行附加费专项债务对应项目专项收入</t>
  </si>
  <si>
    <t>港口建设费专项债务对应项目专项收入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</si>
  <si>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</si>
  <si>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</si>
  <si>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</si>
  <si>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</si>
  <si>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</si>
  <si>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</si>
  <si>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</si>
  <si>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</si>
  <si>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</si>
  <si>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</si>
  <si>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决算公开24表</t>
  </si>
  <si>
    <t>收入项目</t>
  </si>
  <si>
    <t>下级上解收入</t>
  </si>
  <si>
    <t>债务转贷收入</t>
  </si>
  <si>
    <t>支出项目</t>
  </si>
  <si>
    <t>补助下级支出</t>
  </si>
  <si>
    <t>结余项目</t>
  </si>
  <si>
    <t>政府性基金预算结余</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</si>
  <si>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</si>
  <si>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</si>
  <si>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</si>
  <si>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</si>
  <si>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</si>
  <si>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旅游发展基金支出</t>
  </si>
  <si>
    <t>旅游发展基金结余</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</si>
  <si>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</si>
  <si>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</si>
  <si>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</si>
  <si>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</si>
  <si>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</si>
  <si>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可再生能源电价附加收入安排的支出</t>
  </si>
  <si>
    <t>可再生能源电价附加结余</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</si>
  <si>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</si>
  <si>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</si>
  <si>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</si>
  <si>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</si>
  <si>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</si>
  <si>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</si>
  <si>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</si>
  <si>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</si>
  <si>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</si>
  <si>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</si>
  <si>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</si>
  <si>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</si>
  <si>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</si>
  <si>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</si>
  <si>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</si>
  <si>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</si>
  <si>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</si>
  <si>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</si>
  <si>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</si>
  <si>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</si>
  <si>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</si>
  <si>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</si>
  <si>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</si>
  <si>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</si>
  <si>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</si>
  <si>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</si>
  <si>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</si>
  <si>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</si>
  <si>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</si>
  <si>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</si>
  <si>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</si>
  <si>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</si>
  <si>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</si>
  <si>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</si>
  <si>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铁路建设基金支出</t>
  </si>
  <si>
    <t>铁路建设基金结余</t>
  </si>
  <si>
    <t>船舶油污损害赔偿基金支出</t>
  </si>
  <si>
    <t>船舶油污损害赔偿基金结余</t>
  </si>
  <si>
    <t>民航发展基金支出</t>
  </si>
  <si>
    <t>民航发展基金结余</t>
  </si>
  <si>
    <t>农网还贷资金支出</t>
  </si>
  <si>
    <t>农网还贷资金结余</t>
  </si>
  <si>
    <t>中央特别国债经营基金支出</t>
  </si>
  <si>
    <t>中央特别国债经营基金结余</t>
  </si>
  <si>
    <t>中央特别国债经营基金财务支出</t>
  </si>
  <si>
    <t>中央特别国债经营基金财务结余</t>
  </si>
  <si>
    <t>彩票发行销售机构业务费安排的支出</t>
  </si>
  <si>
    <t>彩票发行机构和彩票销售机构的业务费用结余</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</si>
  <si>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</si>
  <si>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</si>
  <si>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</si>
  <si>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</si>
  <si>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</si>
  <si>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</si>
  <si>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</si>
  <si>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</si>
  <si>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公开表25表</t>
  </si>
  <si>
    <t xml:space="preserve">  专项债务</t>
  </si>
  <si>
    <t>政府性基金</t>
  </si>
  <si>
    <t xml:space="preserve"> 决算公开26表</t>
  </si>
  <si>
    <t>上年末地方政府专项债务余额</t>
  </si>
  <si>
    <t>本年地方政府专项债务(转贷)收入</t>
  </si>
  <si>
    <t>本年地方政府专项债务还本支出</t>
  </si>
  <si>
    <t>年末地方政府专项债务余额</t>
  </si>
  <si>
    <t>公开27表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</si>
  <si>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</si>
  <si>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</si>
  <si>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</si>
  <si>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</si>
  <si>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</si>
  <si>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</si>
  <si>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</si>
  <si>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</si>
  <si>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</si>
  <si>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
  </si>
  <si>
    <t>决算公开28表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</si>
  <si>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</si>
  <si>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</si>
  <si>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</si>
  <si>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</si>
  <si>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</si>
  <si>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</si>
  <si>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</si>
  <si>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</si>
  <si>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</si>
  <si>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</si>
  <si>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</si>
  <si>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</si>
  <si>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</si>
  <si>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</si>
  <si>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</si>
  <si>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</si>
  <si>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</si>
  <si>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</si>
  <si>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</si>
  <si>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</si>
  <si>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</si>
  <si>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</si>
  <si>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</si>
  <si>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</si>
  <si>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</si>
  <si>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</si>
  <si>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</si>
  <si>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</si>
  <si>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</si>
  <si>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</si>
  <si>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</si>
  <si>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</si>
  <si>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</si>
  <si>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</si>
  <si>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</si>
  <si>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</si>
  <si>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</si>
  <si>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</si>
  <si>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</si>
  <si>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</si>
  <si>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</si>
  <si>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对外投资合作支出</t>
  </si>
  <si>
    <t xml:space="preserve">      农林牧渔企业利润收入</t>
  </si>
  <si>
    <t xml:space="preserve">    金融企业资本性支出</t>
  </si>
  <si>
    <t xml:space="preserve">      邮政企业利润收入</t>
  </si>
  <si>
    <t xml:space="preserve">    其他国有企业资本金注入</t>
  </si>
  <si>
    <t xml:space="preserve">      军工企业利润收入</t>
  </si>
  <si>
    <t xml:space="preserve">  国有企业政策性补贴(款)</t>
  </si>
  <si>
    <t xml:space="preserve">      转制科研院所利润收入</t>
  </si>
  <si>
    <t xml:space="preserve">    国有企业政策性补贴(项)</t>
  </si>
  <si>
    <t xml:space="preserve">      地质勘查企业利润收入</t>
  </si>
  <si>
    <t xml:space="preserve">  其他国有资本经营预算支出(款)</t>
  </si>
  <si>
    <t xml:space="preserve">      卫生体育福利企业利润收入</t>
  </si>
  <si>
    <t xml:space="preserve">    其他国有资本经营预算支出(项)</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</si>
  <si>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</si>
  <si>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</si>
  <si>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</si>
  <si>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</si>
  <si>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</si>
  <si>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</si>
  <si>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</si>
  <si>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</si>
  <si>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</si>
  <si>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</si>
  <si>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</si>
  <si>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</si>
  <si>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</si>
  <si>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</si>
  <si>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</si>
  <si>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</si>
  <si>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</si>
  <si>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公开表29</t>
  </si>
  <si>
    <t>说明：2021年度安阳县国有资本经营收入决算数为0.</t>
  </si>
  <si>
    <t>公开表30</t>
  </si>
  <si>
    <t>2021年度安阳县国有资本经营本级支出决算表</t>
  </si>
  <si>
    <t>公开表31</t>
  </si>
  <si>
    <t>2021年度安阳国有资本经营转移性收支决算表</t>
  </si>
  <si>
    <t>公开32表</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</si>
  <si>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</si>
  <si>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</si>
  <si>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</si>
  <si>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</si>
  <si>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</si>
  <si>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</si>
  <si>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</si>
  <si>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</si>
  <si>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</si>
  <si>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</si>
  <si>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</si>
  <si>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 xml:space="preserve">说明：因财政总决算中无到项级报表，无法公开到项级科目表
     </t>
  </si>
  <si>
    <t>决算公开33表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</si>
  <si>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</si>
  <si>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</si>
  <si>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</si>
  <si>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</si>
  <si>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</si>
  <si>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</si>
  <si>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</si>
  <si>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</si>
  <si>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生育保险基金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</si>
  <si>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</si>
  <si>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</si>
  <si>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</si>
  <si>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</si>
  <si>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</si>
  <si>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</si>
  <si>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</si>
  <si>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</si>
  <si>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二、支出</t>
  </si>
  <si>
    <t xml:space="preserve">   其中:社会保险待遇支出</t>
  </si>
  <si>
    <t xml:space="preserve">        转移支出</t>
  </si>
  <si>
    <t xml:space="preserve">        其他支出</t>
  </si>
  <si>
    <t xml:space="preserve">        中央调剂资金支出</t>
  </si>
  <si>
    <t>三、本年收支结余</t>
  </si>
  <si>
    <t>四、年末滚存结余</t>
  </si>
  <si>
    <t>公开表34</t>
  </si>
  <si>
    <t>项   目</t>
  </si>
  <si>
    <t>收入决算数</t>
  </si>
  <si>
    <t>社会保险基金收入</t>
  </si>
  <si>
    <t xml:space="preserve"> 企业职工基本养老保险基金收入</t>
  </si>
  <si>
    <t>企业职工基本养老保险费收入</t>
  </si>
  <si>
    <t>企业职工基本养老保险基金财政补贴收入</t>
  </si>
  <si>
    <t>企业职工基本养老保险基金利息收入</t>
  </si>
  <si>
    <t>企业职工基本养老保险基金其他收入</t>
  </si>
  <si>
    <t>企业职工基本养老保险转移收入</t>
  </si>
  <si>
    <t>企业职工基本养老保险基金委托投资收益</t>
  </si>
  <si>
    <t xml:space="preserve"> 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</si>
  <si>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</si>
  <si>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</si>
  <si>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</si>
  <si>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</si>
  <si>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机关事业单位养老保险基金其他收入</t>
  </si>
  <si>
    <t>机关事业单位养老保险基金转移收入</t>
  </si>
  <si>
    <t xml:space="preserve"> 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</si>
  <si>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</si>
  <si>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</si>
  <si>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</si>
  <si>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</si>
  <si>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 xml:space="preserve"> 城乡居民基本养老保险基金收入</t>
  </si>
  <si>
    <t>城乡居民基本养老保险基金缴费收入</t>
  </si>
  <si>
    <t>城乡居民基本养老保险基金财政补贴收入</t>
  </si>
  <si>
    <t>城乡居民基本养老保险基金利息收入</t>
  </si>
  <si>
    <t>城乡居民基本养老保险基金集体补助收入</t>
  </si>
  <si>
    <t>其他城乡居民基本养老保险基金收入</t>
  </si>
  <si>
    <t xml:space="preserve"> 工伤保险基金收入</t>
  </si>
  <si>
    <t xml:space="preserve">   工伤保险费收入</t>
  </si>
  <si>
    <t xml:space="preserve">   工伤保险基金财政补贴收入</t>
  </si>
  <si>
    <t xml:space="preserve">   工伤保险基金利息收入</t>
  </si>
  <si>
    <r>
      <rPr>
        <sz val="12"/>
        <rFont val="宋体"/>
        <charset val="134"/>
      </rPr>
      <t xml:space="preserve"> </t>
    </r>
    <r>
      <rPr>
        <sz val="12"/>
        <rFont val="宋体"/>
        <charset val="134"/>
      </rPr>
      <t xml:space="preserve">  </t>
    </r>
    <r>
      <rPr>
        <sz val="12"/>
        <rFont val="宋体"/>
        <charset val="134"/>
      </rPr>
      <t>工伤保险基金其他收入</t>
    </r>
  </si>
  <si>
    <r>
      <rPr>
        <sz val="12"/>
        <rFont val="宋体"/>
        <charset val="134"/>
      </rPr>
      <t xml:space="preserve"> </t>
    </r>
    <r>
      <rPr>
        <sz val="12"/>
        <rFont val="宋体"/>
        <charset val="134"/>
      </rPr>
      <t xml:space="preserve">  </t>
    </r>
    <r>
      <rPr>
        <sz val="12"/>
        <rFont val="宋体"/>
        <charset val="134"/>
      </rPr>
      <t>工伤保险基金下级上解收入</t>
    </r>
  </si>
  <si>
    <t xml:space="preserve"> 失业保险基金收入</t>
  </si>
  <si>
    <t xml:space="preserve">   失业保险费收入</t>
  </si>
  <si>
    <t xml:space="preserve">   失业保险基金财政补贴收入</t>
  </si>
  <si>
    <t xml:space="preserve">   失业保险基金利息收入</t>
  </si>
  <si>
    <r>
      <rPr>
        <sz val="12"/>
        <rFont val="宋体"/>
        <charset val="134"/>
      </rPr>
      <t xml:space="preserve"> </t>
    </r>
    <r>
      <rPr>
        <sz val="12"/>
        <rFont val="宋体"/>
        <charset val="134"/>
      </rPr>
      <t xml:space="preserve">  </t>
    </r>
    <r>
      <rPr>
        <sz val="12"/>
        <rFont val="宋体"/>
        <charset val="134"/>
      </rPr>
      <t>失业保险基金下级上解收入</t>
    </r>
  </si>
  <si>
    <t xml:space="preserve"> 生育保险基金收入</t>
  </si>
  <si>
    <t xml:space="preserve">   生育保险费收入</t>
  </si>
  <si>
    <t xml:space="preserve">   生育保险基金补贴收入</t>
  </si>
  <si>
    <r>
      <rPr>
        <sz val="12"/>
        <rFont val="宋体"/>
        <charset val="134"/>
      </rPr>
      <t xml:space="preserve"> </t>
    </r>
    <r>
      <rPr>
        <sz val="12"/>
        <rFont val="宋体"/>
        <charset val="134"/>
      </rPr>
      <t xml:space="preserve">  </t>
    </r>
    <r>
      <rPr>
        <sz val="12"/>
        <rFont val="宋体"/>
        <charset val="134"/>
      </rPr>
      <t>生育保险基金利息收入</t>
    </r>
  </si>
  <si>
    <r>
      <rPr>
        <sz val="12"/>
        <rFont val="宋体"/>
        <charset val="134"/>
      </rPr>
      <t xml:space="preserve"> </t>
    </r>
    <r>
      <rPr>
        <sz val="12"/>
        <rFont val="宋体"/>
        <charset val="134"/>
      </rPr>
      <t xml:space="preserve">  </t>
    </r>
    <r>
      <rPr>
        <sz val="12"/>
        <rFont val="宋体"/>
        <charset val="134"/>
      </rPr>
      <t>生育保险基金其他收入</t>
    </r>
  </si>
  <si>
    <t>公开表35</t>
  </si>
  <si>
    <t>支出决算数</t>
  </si>
  <si>
    <t>社会保险基金支出</t>
  </si>
  <si>
    <t xml:space="preserve">   企业职工基本养老保险基金支出</t>
  </si>
  <si>
    <t xml:space="preserve">   基本养老金支出</t>
  </si>
  <si>
    <t xml:space="preserve">    医疗补助金支出</t>
  </si>
  <si>
    <t xml:space="preserve">    丧葬抚恤补助支出</t>
  </si>
  <si>
    <r>
      <rPr>
        <sz val="12"/>
        <rFont val="宋体"/>
        <charset val="134"/>
      </rPr>
      <t xml:space="preserve"> </t>
    </r>
    <r>
      <rPr>
        <sz val="12"/>
        <rFont val="宋体"/>
        <charset val="134"/>
      </rPr>
      <t xml:space="preserve">   </t>
    </r>
    <r>
      <rPr>
        <sz val="12"/>
        <rFont val="宋体"/>
        <charset val="134"/>
      </rPr>
      <t>企业职工基本养老保险基金其他支出</t>
    </r>
  </si>
  <si>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</si>
  <si>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</si>
  <si>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</si>
  <si>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</si>
  <si>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</si>
  <si>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</si>
  <si>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</si>
  <si>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</si>
  <si>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</si>
  <si>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r>
      <rPr>
        <sz val="12"/>
        <rFont val="宋体"/>
        <charset val="134"/>
      </rPr>
      <t xml:space="preserve"> </t>
    </r>
    <r>
      <rPr>
        <sz val="12"/>
        <rFont val="宋体"/>
        <charset val="134"/>
      </rPr>
      <t xml:space="preserve">  </t>
    </r>
    <r>
      <rPr>
        <sz val="12"/>
        <rFont val="宋体"/>
        <charset val="134"/>
      </rPr>
      <t>其他城乡居民基本养老保险基金支出</t>
    </r>
  </si>
  <si>
    <t xml:space="preserve">   城乡居民基本医疗保险基金支出</t>
  </si>
  <si>
    <t xml:space="preserve">   城乡居民基本医疗保险基金医疗待遇支出</t>
  </si>
  <si>
    <t xml:space="preserve">   大病医疗保险支出</t>
  </si>
  <si>
    <r>
      <rPr>
        <sz val="12"/>
        <rFont val="宋体"/>
        <charset val="134"/>
      </rPr>
      <t xml:space="preserve"> </t>
    </r>
    <r>
      <rPr>
        <sz val="12"/>
        <rFont val="宋体"/>
        <charset val="134"/>
      </rPr>
      <t xml:space="preserve">  </t>
    </r>
    <r>
      <rPr>
        <sz val="12"/>
        <rFont val="宋体"/>
        <charset val="134"/>
      </rPr>
      <t>其他城乡居民基本医疗保险基金支出</t>
    </r>
  </si>
  <si>
    <t xml:space="preserve">  工伤保险基金支出</t>
  </si>
  <si>
    <t xml:space="preserve">     工伤保险待遇支出</t>
  </si>
  <si>
    <t>　   劳动能力鉴定支出</t>
  </si>
  <si>
    <t xml:space="preserve">     工伤预防费用支出</t>
  </si>
  <si>
    <r>
      <rPr>
        <sz val="12"/>
        <rFont val="宋体"/>
        <charset val="134"/>
      </rPr>
      <t xml:space="preserve"> </t>
    </r>
    <r>
      <rPr>
        <sz val="12"/>
        <rFont val="宋体"/>
        <charset val="134"/>
      </rPr>
      <t xml:space="preserve">    </t>
    </r>
    <r>
      <rPr>
        <sz val="12"/>
        <rFont val="宋体"/>
        <charset val="134"/>
      </rPr>
      <t>工伤保险基金其他支出</t>
    </r>
  </si>
  <si>
    <r>
      <rPr>
        <sz val="12"/>
        <rFont val="宋体"/>
        <charset val="134"/>
      </rPr>
      <t xml:space="preserve"> </t>
    </r>
    <r>
      <rPr>
        <sz val="12"/>
        <rFont val="宋体"/>
        <charset val="134"/>
      </rPr>
      <t xml:space="preserve">    </t>
    </r>
    <r>
      <rPr>
        <sz val="12"/>
        <rFont val="宋体"/>
        <charset val="134"/>
      </rPr>
      <t>工伤保险基金下补助下级支出</t>
    </r>
  </si>
  <si>
    <t xml:space="preserve">  失业保险基金支出</t>
  </si>
  <si>
    <t xml:space="preserve">  失业保险金支出</t>
  </si>
  <si>
    <t xml:space="preserve">  医疗保险费支出</t>
  </si>
  <si>
    <t xml:space="preserve">  丧葬抚恤补助支出</t>
  </si>
  <si>
    <r>
      <rPr>
        <sz val="12"/>
        <rFont val="宋体"/>
        <charset val="134"/>
      </rPr>
      <t xml:space="preserve"> </t>
    </r>
    <r>
      <rPr>
        <sz val="12"/>
        <rFont val="宋体"/>
        <charset val="134"/>
      </rPr>
      <t xml:space="preserve"> </t>
    </r>
    <r>
      <rPr>
        <sz val="12"/>
        <rFont val="宋体"/>
        <charset val="134"/>
      </rPr>
      <t>失业保险基金补助下级支出</t>
    </r>
  </si>
  <si>
    <t xml:space="preserve">  稳定岗位补贴支出</t>
  </si>
  <si>
    <t xml:space="preserve">  生育保险基金支出</t>
  </si>
  <si>
    <t xml:space="preserve">     生育医疗费用支出</t>
  </si>
  <si>
    <t xml:space="preserve">     生育津贴支出</t>
  </si>
  <si>
    <r>
      <rPr>
        <sz val="12"/>
        <rFont val="宋体"/>
        <charset val="134"/>
      </rPr>
      <t xml:space="preserve"> </t>
    </r>
    <r>
      <rPr>
        <sz val="12"/>
        <rFont val="宋体"/>
        <charset val="134"/>
      </rPr>
      <t xml:space="preserve">    生育</t>
    </r>
    <r>
      <rPr>
        <sz val="12"/>
        <rFont val="宋体"/>
        <charset val="134"/>
      </rPr>
      <t>保险基金其他支出</t>
    </r>
  </si>
  <si>
    <t>决算公开36表</t>
  </si>
  <si>
    <t>上年末地方政府债务余额</t>
  </si>
  <si>
    <t>本年地方政府债务(转贷)收入</t>
  </si>
  <si>
    <t>本年地方政府债务还本支出</t>
  </si>
  <si>
    <t>年末地方政府债务余额</t>
  </si>
  <si>
    <t>2021年度安阳市县部门“三公”经费支出决算表</t>
  </si>
  <si>
    <t>决算公开37表</t>
  </si>
  <si>
    <t xml:space="preserve"> </t>
  </si>
  <si>
    <t>因公出国(境)费</t>
  </si>
  <si>
    <t>公务用车购置及运行费</t>
  </si>
  <si>
    <t>公务接待费</t>
  </si>
  <si>
    <t>小计</t>
  </si>
  <si>
    <t>公务用车购置费</t>
  </si>
  <si>
    <t>公务用车运行费</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</si>
</sst>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_ "/>
  </numFmts>
  <fonts count="44">
    <font>
      <sz val="11"/>
      <color theme="1"/>
      <name val="宋体"/>
      <charset val="134"/>
      <scheme val="minor"/>
    </font>
    <font>
      <b/>
      <sz val="18"/>
      <name val="宋体"/>
      <charset val="134"/>
    </font>
    <font>
      <sz val="12"/>
      <name val="宋体"/>
      <charset val="134"/>
    </font>
    <font>
      <b/>
      <sz val="10"/>
      <color theme="1"/>
      <name val="宋体"/>
      <charset val="134"/>
      <scheme val="minor"/>
    </font>
    <font>
      <sz val="10"/>
      <name val="宋体"/>
      <charset val="134"/>
    </font>
    <font>
      <b/>
      <sz val="12"/>
      <color indexed="8"/>
      <name val="宋体"/>
      <charset val="134"/>
    </font>
    <font>
      <b/>
      <sz val="12"/>
      <name val="宋体"/>
      <charset val="134"/>
    </font>
    <font>
      <sz val="12"/>
      <color indexed="8"/>
      <name val="宋体"/>
      <charset val="134"/>
    </font>
    <font>
      <b/>
      <sz val="10"/>
      <name val="宋体"/>
      <charset val="134"/>
    </font>
    <font>
      <sz val="18"/>
      <name val="宋体"/>
      <charset val="134"/>
    </font>
    <font>
      <b/>
      <sz val="11"/>
      <color theme="1"/>
      <name val="宋体"/>
      <charset val="134"/>
      <scheme val="minor"/>
    </font>
    <font>
      <sz val="10"/>
      <name val="Arial"/>
      <charset val="0"/>
    </font>
    <font>
      <sz val="20"/>
      <name val="方正小标宋简体"/>
      <charset val="134"/>
    </font>
    <font>
      <sz val="11"/>
      <name val="宋体"/>
      <charset val="134"/>
      <scheme val="minor"/>
    </font>
    <font>
      <sz val="9"/>
      <color indexed="8"/>
      <name val="SimSun"/>
      <charset val="134"/>
    </font>
    <font>
      <sz val="10"/>
      <name val="宋体"/>
      <charset val="134"/>
      <scheme val="minor"/>
    </font>
    <font>
      <sz val="10"/>
      <name val="Arial"/>
      <charset val="134"/>
    </font>
    <font>
      <b/>
      <sz val="20"/>
      <color theme="1"/>
      <name val="宋体"/>
      <charset val="134"/>
      <scheme val="major"/>
    </font>
    <font>
      <sz val="12"/>
      <color theme="1"/>
      <name val="宋体"/>
      <charset val="134"/>
      <scheme val="minor"/>
    </font>
    <font>
      <b/>
      <sz val="18"/>
      <color theme="1"/>
      <name val="宋体"/>
      <charset val="134"/>
      <scheme val="minor"/>
    </font>
    <font>
      <b/>
      <sz val="12"/>
      <color theme="1"/>
      <name val="宋体"/>
      <charset val="134"/>
      <scheme val="minor"/>
    </font>
    <font>
      <sz val="28"/>
      <color theme="1"/>
      <name val="宋体"/>
      <charset val="134"/>
      <scheme val="minor"/>
    </font>
    <font>
      <b/>
      <sz val="28"/>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b/>
      <sz val="11"/>
      <color rgb="FFFFFFFF"/>
      <name val="宋体"/>
      <charset val="0"/>
      <scheme val="minor"/>
    </font>
    <font>
      <b/>
      <sz val="18"/>
      <color theme="3"/>
      <name val="宋体"/>
      <charset val="134"/>
      <scheme val="minor"/>
    </font>
    <font>
      <b/>
      <sz val="18"/>
      <name val="Arial"/>
      <charset val="134"/>
    </font>
  </fonts>
  <fills count="41">
    <fill>
      <patternFill patternType="none"/>
    </fill>
    <fill>
      <patternFill patternType="gray125"/>
    </fill>
    <fill>
      <patternFill patternType="solid">
        <fgColor theme="8" tint="0.799981688894314"/>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indexed="9"/>
        <bgColor indexed="64"/>
      </patternFill>
    </fill>
    <fill>
      <patternFill patternType="solid">
        <fgColor theme="0" tint="-0.25"/>
        <bgColor indexed="64"/>
      </patternFill>
    </fill>
    <fill>
      <patternFill patternType="solid">
        <fgColor indexed="9"/>
        <bgColor indexed="9"/>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18" borderId="0" applyNumberFormat="0" applyBorder="0" applyAlignment="0" applyProtection="0">
      <alignment vertical="center"/>
    </xf>
    <xf numFmtId="0" fontId="32" fillId="21"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7" fillId="1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0" borderId="26" applyNumberFormat="0" applyFont="0" applyAlignment="0" applyProtection="0">
      <alignment vertical="center"/>
    </xf>
    <xf numFmtId="0" fontId="27" fillId="30"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40" fillId="0" borderId="0" applyFont="0" applyFill="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24" applyNumberFormat="0" applyFill="0" applyAlignment="0" applyProtection="0">
      <alignment vertical="center"/>
    </xf>
    <xf numFmtId="0" fontId="23" fillId="0" borderId="24" applyNumberFormat="0" applyFill="0" applyAlignment="0" applyProtection="0">
      <alignment vertical="center"/>
    </xf>
    <xf numFmtId="0" fontId="27" fillId="40" borderId="0" applyNumberFormat="0" applyBorder="0" applyAlignment="0" applyProtection="0">
      <alignment vertical="center"/>
    </xf>
    <xf numFmtId="0" fontId="31" fillId="0" borderId="30" applyNumberFormat="0" applyFill="0" applyAlignment="0" applyProtection="0">
      <alignment vertical="center"/>
    </xf>
    <xf numFmtId="0" fontId="27" fillId="29" borderId="0" applyNumberFormat="0" applyBorder="0" applyAlignment="0" applyProtection="0">
      <alignment vertical="center"/>
    </xf>
    <xf numFmtId="0" fontId="34" fillId="28" borderId="28" applyNumberFormat="0" applyAlignment="0" applyProtection="0">
      <alignment vertical="center"/>
    </xf>
    <xf numFmtId="0" fontId="37" fillId="28" borderId="27" applyNumberFormat="0" applyAlignment="0" applyProtection="0">
      <alignment vertical="center"/>
    </xf>
    <xf numFmtId="0" fontId="41" fillId="39" borderId="31" applyNumberFormat="0" applyAlignment="0" applyProtection="0">
      <alignment vertical="center"/>
    </xf>
    <xf numFmtId="0" fontId="25" fillId="38" borderId="0" applyNumberFormat="0" applyBorder="0" applyAlignment="0" applyProtection="0">
      <alignment vertical="center"/>
    </xf>
    <xf numFmtId="0" fontId="27" fillId="34" borderId="0" applyNumberFormat="0" applyBorder="0" applyAlignment="0" applyProtection="0">
      <alignment vertical="center"/>
    </xf>
    <xf numFmtId="0" fontId="28" fillId="0" borderId="25" applyNumberFormat="0" applyFill="0" applyAlignment="0" applyProtection="0">
      <alignment vertical="center"/>
    </xf>
    <xf numFmtId="0" fontId="36" fillId="0" borderId="29" applyNumberFormat="0" applyFill="0" applyAlignment="0" applyProtection="0">
      <alignment vertical="center"/>
    </xf>
    <xf numFmtId="0" fontId="26" fillId="12" borderId="0" applyNumberFormat="0" applyBorder="0" applyAlignment="0" applyProtection="0">
      <alignment vertical="center"/>
    </xf>
    <xf numFmtId="0" fontId="33" fillId="25" borderId="0" applyNumberFormat="0" applyBorder="0" applyAlignment="0" applyProtection="0">
      <alignment vertical="center"/>
    </xf>
    <xf numFmtId="0" fontId="25" fillId="2" borderId="0" applyNumberFormat="0" applyBorder="0" applyAlignment="0" applyProtection="0">
      <alignment vertical="center"/>
    </xf>
    <xf numFmtId="0" fontId="27" fillId="33" borderId="0" applyNumberFormat="0" applyBorder="0" applyAlignment="0" applyProtection="0">
      <alignment vertical="center"/>
    </xf>
    <xf numFmtId="0" fontId="25" fillId="32" borderId="0" applyNumberFormat="0" applyBorder="0" applyAlignment="0" applyProtection="0">
      <alignment vertical="center"/>
    </xf>
    <xf numFmtId="0" fontId="25" fillId="24" borderId="0" applyNumberFormat="0" applyBorder="0" applyAlignment="0" applyProtection="0">
      <alignment vertical="center"/>
    </xf>
    <xf numFmtId="0" fontId="25" fillId="23" borderId="0" applyNumberFormat="0" applyBorder="0" applyAlignment="0" applyProtection="0">
      <alignment vertical="center"/>
    </xf>
    <xf numFmtId="0" fontId="25" fillId="37" borderId="0" applyNumberFormat="0" applyBorder="0" applyAlignment="0" applyProtection="0">
      <alignment vertical="center"/>
    </xf>
    <xf numFmtId="0" fontId="27" fillId="31" borderId="0" applyNumberFormat="0" applyBorder="0" applyAlignment="0" applyProtection="0">
      <alignment vertical="center"/>
    </xf>
    <xf numFmtId="0" fontId="2" fillId="0" borderId="0">
      <alignment vertical="center"/>
    </xf>
    <xf numFmtId="0" fontId="27" fillId="27" borderId="0" applyNumberFormat="0" applyBorder="0" applyAlignment="0" applyProtection="0">
      <alignment vertical="center"/>
    </xf>
    <xf numFmtId="0" fontId="25" fillId="22" borderId="0" applyNumberFormat="0" applyBorder="0" applyAlignment="0" applyProtection="0">
      <alignment vertical="center"/>
    </xf>
    <xf numFmtId="0" fontId="25" fillId="36" borderId="0" applyNumberFormat="0" applyBorder="0" applyAlignment="0" applyProtection="0">
      <alignment vertical="center"/>
    </xf>
    <xf numFmtId="0" fontId="27" fillId="35" borderId="0" applyNumberFormat="0" applyBorder="0" applyAlignment="0" applyProtection="0">
      <alignment vertical="center"/>
    </xf>
    <xf numFmtId="0" fontId="25" fillId="16" borderId="0" applyNumberFormat="0" applyBorder="0" applyAlignment="0" applyProtection="0">
      <alignment vertical="center"/>
    </xf>
    <xf numFmtId="0" fontId="27" fillId="19" borderId="0" applyNumberFormat="0" applyBorder="0" applyAlignment="0" applyProtection="0">
      <alignment vertical="center"/>
    </xf>
    <xf numFmtId="0" fontId="27" fillId="15" borderId="0" applyNumberFormat="0" applyBorder="0" applyAlignment="0" applyProtection="0">
      <alignment vertical="center"/>
    </xf>
    <xf numFmtId="0" fontId="25" fillId="26" borderId="0" applyNumberFormat="0" applyBorder="0" applyAlignment="0" applyProtection="0">
      <alignment vertical="center"/>
    </xf>
    <xf numFmtId="0" fontId="27" fillId="14" borderId="0" applyNumberFormat="0" applyBorder="0" applyAlignment="0" applyProtection="0">
      <alignment vertical="center"/>
    </xf>
    <xf numFmtId="0" fontId="2" fillId="0" borderId="0"/>
    <xf numFmtId="0" fontId="2" fillId="0" borderId="0"/>
    <xf numFmtId="0" fontId="2" fillId="0" borderId="0">
      <alignment vertical="center"/>
    </xf>
  </cellStyleXfs>
  <cellXfs count="226">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xf numFmtId="1" fontId="2" fillId="0" borderId="0" xfId="0" applyNumberFormat="1" applyFont="1" applyFill="1" applyAlignment="1">
      <alignment horizontal="center" vertical="center"/>
    </xf>
    <xf numFmtId="1" fontId="2" fillId="0" borderId="0" xfId="0" applyNumberFormat="1" applyFont="1" applyFill="1" applyAlignment="1">
      <alignment horizontal="right" vertical="center"/>
    </xf>
    <xf numFmtId="0" fontId="0"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6" fontId="0" fillId="2"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2" borderId="6"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right" vertical="center" wrapText="1"/>
    </xf>
    <xf numFmtId="1" fontId="4" fillId="0" borderId="0" xfId="0" applyNumberFormat="1" applyFont="1" applyFill="1" applyAlignment="1">
      <alignment horizontal="right" vertical="center"/>
    </xf>
    <xf numFmtId="0" fontId="0" fillId="0" borderId="0" xfId="0" applyAlignment="1">
      <alignment horizontal="righ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176" fontId="0" fillId="0" borderId="9" xfId="0" applyNumberFormat="1"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left" vertical="center"/>
    </xf>
    <xf numFmtId="3" fontId="4" fillId="3" borderId="4" xfId="0" applyNumberFormat="1" applyFont="1" applyFill="1" applyBorder="1" applyAlignment="1" applyProtection="1">
      <alignment horizontal="right" vertical="center"/>
    </xf>
    <xf numFmtId="3" fontId="4" fillId="4" borderId="4" xfId="0" applyNumberFormat="1" applyFont="1" applyFill="1" applyBorder="1" applyAlignment="1" applyProtection="1">
      <alignment horizontal="right" vertical="center"/>
    </xf>
    <xf numFmtId="176" fontId="2" fillId="0" borderId="0" xfId="41" applyNumberFormat="1" applyFill="1" applyBorder="1" applyAlignment="1">
      <alignment horizontal="center" vertical="center"/>
    </xf>
    <xf numFmtId="177" fontId="2" fillId="0" borderId="0" xfId="41" applyNumberFormat="1" applyFont="1" applyFill="1" applyBorder="1" applyAlignment="1">
      <alignment horizontal="right" vertical="center"/>
    </xf>
    <xf numFmtId="0" fontId="1" fillId="0" borderId="0" xfId="53" applyFont="1" applyFill="1" applyAlignment="1">
      <alignment horizontal="center" vertical="center" wrapText="1"/>
    </xf>
    <xf numFmtId="176" fontId="1" fillId="0" borderId="0" xfId="53" applyNumberFormat="1" applyFont="1" applyFill="1" applyAlignment="1">
      <alignment horizontal="center" vertical="center" wrapText="1"/>
    </xf>
    <xf numFmtId="0" fontId="2" fillId="0" borderId="0" xfId="53" applyFont="1" applyFill="1" applyAlignment="1">
      <alignment horizontal="center" vertical="center"/>
    </xf>
    <xf numFmtId="177" fontId="2" fillId="0" borderId="0" xfId="53" applyNumberFormat="1" applyFont="1" applyFill="1" applyAlignment="1">
      <alignment horizontal="right" vertical="center"/>
    </xf>
    <xf numFmtId="176" fontId="5" fillId="0" borderId="4" xfId="53" applyNumberFormat="1" applyFont="1" applyFill="1" applyBorder="1" applyAlignment="1">
      <alignment horizontal="center" vertical="center" wrapText="1"/>
    </xf>
    <xf numFmtId="177" fontId="6" fillId="0" borderId="4" xfId="53" applyNumberFormat="1" applyFont="1" applyFill="1" applyBorder="1" applyAlignment="1">
      <alignment horizontal="center" vertical="center"/>
    </xf>
    <xf numFmtId="176" fontId="5" fillId="0" borderId="4" xfId="53" applyNumberFormat="1" applyFont="1" applyFill="1" applyBorder="1" applyAlignment="1">
      <alignment horizontal="left" vertical="center" wrapText="1"/>
    </xf>
    <xf numFmtId="177" fontId="5" fillId="0" borderId="4" xfId="53" applyNumberFormat="1" applyFont="1" applyFill="1" applyBorder="1" applyAlignment="1">
      <alignment horizontal="right" vertical="center" wrapText="1"/>
    </xf>
    <xf numFmtId="176" fontId="7" fillId="0" borderId="4" xfId="53" applyNumberFormat="1" applyFont="1" applyFill="1" applyBorder="1" applyAlignment="1">
      <alignment horizontal="left" vertical="center" wrapText="1" indent="1"/>
    </xf>
    <xf numFmtId="177" fontId="7" fillId="0" borderId="4" xfId="53" applyNumberFormat="1" applyFont="1" applyFill="1" applyBorder="1" applyAlignment="1">
      <alignment horizontal="right" vertical="center" wrapText="1"/>
    </xf>
    <xf numFmtId="0" fontId="2" fillId="0" borderId="4" xfId="53" applyFont="1" applyFill="1" applyBorder="1" applyAlignment="1">
      <alignment horizontal="left" vertical="center" indent="1"/>
    </xf>
    <xf numFmtId="0" fontId="2" fillId="0" borderId="4" xfId="53" applyFont="1" applyFill="1" applyBorder="1">
      <alignment vertical="center"/>
    </xf>
    <xf numFmtId="0" fontId="5" fillId="0" borderId="4" xfId="53" applyNumberFormat="1" applyFont="1" applyFill="1" applyBorder="1" applyAlignment="1" applyProtection="1">
      <alignment horizontal="left" vertical="center"/>
    </xf>
    <xf numFmtId="0" fontId="7" fillId="0" borderId="4" xfId="53" applyNumberFormat="1" applyFont="1" applyFill="1" applyBorder="1" applyAlignment="1" applyProtection="1">
      <alignment horizontal="left" vertical="center" indent="1"/>
    </xf>
    <xf numFmtId="177" fontId="7"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wrapText="1" indent="1"/>
    </xf>
    <xf numFmtId="0" fontId="5" fillId="0" borderId="4" xfId="53" applyFont="1" applyFill="1" applyBorder="1">
      <alignment vertical="center"/>
    </xf>
    <xf numFmtId="177" fontId="5"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xf>
    <xf numFmtId="0" fontId="2" fillId="0" borderId="4" xfId="53" applyFont="1" applyFill="1" applyBorder="1" applyAlignment="1">
      <alignment horizontal="left" vertical="center"/>
    </xf>
    <xf numFmtId="0" fontId="7" fillId="0" borderId="4" xfId="53" applyNumberFormat="1" applyFont="1" applyFill="1" applyBorder="1" applyAlignment="1" applyProtection="1">
      <alignment vertical="center"/>
    </xf>
    <xf numFmtId="177" fontId="2" fillId="0" borderId="4" xfId="53" applyNumberFormat="1" applyFont="1" applyFill="1" applyBorder="1" applyAlignment="1">
      <alignment horizontal="center" vertical="center"/>
    </xf>
    <xf numFmtId="0" fontId="5" fillId="0" borderId="4" xfId="53" applyFont="1" applyFill="1" applyBorder="1" applyAlignment="1">
      <alignment horizontal="left" vertical="center"/>
    </xf>
    <xf numFmtId="0" fontId="2" fillId="0" borderId="0" xfId="52" applyFont="1"/>
    <xf numFmtId="0" fontId="2" fillId="0" borderId="0" xfId="52"/>
    <xf numFmtId="0" fontId="1" fillId="0" borderId="0" xfId="52" applyNumberFormat="1" applyFont="1" applyFill="1" applyAlignment="1" applyProtection="1">
      <alignment horizontal="center" vertical="center"/>
    </xf>
    <xf numFmtId="0" fontId="4" fillId="0" borderId="0" xfId="52" applyNumberFormat="1" applyFont="1" applyFill="1" applyAlignment="1" applyProtection="1">
      <alignment horizontal="left" vertical="center" wrapText="1"/>
    </xf>
    <xf numFmtId="0" fontId="4" fillId="0" borderId="0" xfId="52" applyNumberFormat="1" applyFont="1" applyFill="1" applyAlignment="1" applyProtection="1">
      <alignment horizontal="left" vertical="center"/>
    </xf>
    <xf numFmtId="0" fontId="4" fillId="0" borderId="10" xfId="52"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0" borderId="0" xfId="52" applyNumberFormat="1" applyFont="1" applyFill="1" applyAlignment="1" applyProtection="1">
      <alignment horizontal="right" vertical="center"/>
    </xf>
    <xf numFmtId="0" fontId="2" fillId="0" borderId="0" xfId="0" applyFont="1" applyFill="1" applyBorder="1" applyAlignment="1"/>
    <xf numFmtId="0" fontId="1" fillId="0" borderId="0" xfId="0" applyNumberFormat="1" applyFont="1" applyFill="1" applyBorder="1" applyAlignment="1" applyProtection="1">
      <alignment horizontal="center" vertical="center"/>
    </xf>
    <xf numFmtId="0" fontId="8"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vertical="center"/>
    </xf>
    <xf numFmtId="3" fontId="4" fillId="5" borderId="4"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4" fillId="7" borderId="4"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xf>
    <xf numFmtId="3" fontId="4" fillId="0"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12" xfId="0" applyNumberFormat="1" applyFont="1" applyFill="1" applyBorder="1" applyAlignment="1" applyProtection="1">
      <alignment vertical="center"/>
    </xf>
    <xf numFmtId="0" fontId="4" fillId="0" borderId="0" xfId="0" applyNumberFormat="1" applyFont="1" applyFill="1" applyAlignment="1" applyProtection="1">
      <alignment horizontal="center" vertical="center"/>
    </xf>
    <xf numFmtId="0" fontId="8" fillId="0" borderId="13" xfId="0" applyNumberFormat="1" applyFont="1" applyFill="1" applyBorder="1" applyAlignment="1" applyProtection="1">
      <alignment horizontal="center" vertical="center"/>
    </xf>
    <xf numFmtId="0" fontId="1"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vertical="center"/>
    </xf>
    <xf numFmtId="0" fontId="4" fillId="3" borderId="12" xfId="0" applyNumberFormat="1" applyFont="1" applyFill="1" applyBorder="1" applyAlignment="1" applyProtection="1">
      <alignment vertical="center"/>
    </xf>
    <xf numFmtId="0" fontId="2" fillId="3" borderId="4" xfId="0" applyNumberFormat="1" applyFont="1" applyFill="1" applyBorder="1" applyAlignment="1" applyProtection="1"/>
    <xf numFmtId="0" fontId="2" fillId="0" borderId="0" xfId="0" applyFont="1" applyAlignment="1"/>
    <xf numFmtId="0" fontId="4" fillId="0" borderId="0" xfId="0" applyNumberFormat="1" applyFont="1" applyFill="1" applyBorder="1" applyAlignment="1" applyProtection="1">
      <alignment horizontal="center" vertical="center"/>
    </xf>
    <xf numFmtId="0" fontId="4" fillId="8" borderId="10"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right" vertical="center"/>
    </xf>
    <xf numFmtId="0" fontId="0" fillId="0" borderId="0" xfId="0" applyFont="1">
      <alignment vertical="center"/>
    </xf>
    <xf numFmtId="0" fontId="9"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3" borderId="0" xfId="0" applyFont="1" applyFill="1" applyBorder="1" applyAlignment="1">
      <alignment wrapText="1"/>
    </xf>
    <xf numFmtId="0" fontId="8" fillId="3" borderId="4" xfId="0" applyNumberFormat="1" applyFont="1" applyFill="1" applyBorder="1" applyAlignment="1" applyProtection="1">
      <alignment horizontal="center" vertical="center" wrapText="1"/>
    </xf>
    <xf numFmtId="3" fontId="4" fillId="0" borderId="14" xfId="0" applyNumberFormat="1" applyFont="1" applyFill="1" applyBorder="1" applyAlignment="1" applyProtection="1">
      <alignment horizontal="right" vertical="center"/>
    </xf>
    <xf numFmtId="0" fontId="4" fillId="3" borderId="12" xfId="0" applyNumberFormat="1" applyFont="1" applyFill="1" applyBorder="1" applyAlignment="1" applyProtection="1">
      <alignment horizontal="left" vertical="center"/>
    </xf>
    <xf numFmtId="0" fontId="4" fillId="3" borderId="13" xfId="0" applyNumberFormat="1" applyFont="1" applyFill="1" applyBorder="1" applyAlignment="1" applyProtection="1">
      <alignment horizontal="left" vertical="center"/>
    </xf>
    <xf numFmtId="0" fontId="2" fillId="0" borderId="4" xfId="0" applyNumberFormat="1" applyFont="1" applyFill="1" applyBorder="1" applyAlignment="1" applyProtection="1"/>
    <xf numFmtId="0" fontId="2" fillId="0" borderId="13" xfId="0" applyNumberFormat="1" applyFont="1" applyFill="1" applyBorder="1" applyAlignment="1" applyProtection="1"/>
    <xf numFmtId="0" fontId="4" fillId="3" borderId="13" xfId="0" applyNumberFormat="1" applyFont="1" applyFill="1" applyBorder="1" applyAlignment="1" applyProtection="1">
      <alignment horizontal="right" vertical="center"/>
    </xf>
    <xf numFmtId="3" fontId="4" fillId="4" borderId="14" xfId="0" applyNumberFormat="1" applyFont="1" applyFill="1" applyBorder="1" applyAlignment="1" applyProtection="1">
      <alignment horizontal="right" vertical="center"/>
    </xf>
    <xf numFmtId="3" fontId="4" fillId="5" borderId="11" xfId="0" applyNumberFormat="1" applyFont="1" applyFill="1" applyBorder="1" applyAlignment="1" applyProtection="1">
      <alignment horizontal="right" vertical="center"/>
    </xf>
    <xf numFmtId="3" fontId="4" fillId="5" borderId="14" xfId="0" applyNumberFormat="1" applyFont="1" applyFill="1" applyBorder="1" applyAlignment="1" applyProtection="1">
      <alignment horizontal="right" vertical="center"/>
    </xf>
    <xf numFmtId="3" fontId="4" fillId="5" borderId="13" xfId="0" applyNumberFormat="1" applyFont="1" applyFill="1" applyBorder="1" applyAlignment="1" applyProtection="1">
      <alignment horizontal="right" vertical="center"/>
    </xf>
    <xf numFmtId="0" fontId="2" fillId="0" borderId="0" xfId="52" applyFont="1" applyFill="1"/>
    <xf numFmtId="176" fontId="0" fillId="0" borderId="0" xfId="0" applyNumberFormat="1">
      <alignment vertical="center"/>
    </xf>
    <xf numFmtId="49" fontId="0" fillId="0" borderId="0" xfId="0" applyNumberFormat="1" applyAlignment="1">
      <alignment horizontal="left" vertical="center"/>
    </xf>
    <xf numFmtId="176" fontId="4" fillId="0" borderId="0" xfId="52" applyNumberFormat="1" applyFont="1" applyFill="1" applyAlignment="1" applyProtection="1">
      <alignment horizontal="right" vertical="center"/>
    </xf>
    <xf numFmtId="49" fontId="4" fillId="0" borderId="0" xfId="52" applyNumberFormat="1" applyFont="1" applyFill="1" applyAlignment="1" applyProtection="1">
      <alignment horizontal="left" vertical="center"/>
    </xf>
    <xf numFmtId="0" fontId="4" fillId="0" borderId="0" xfId="52" applyNumberFormat="1" applyFont="1" applyFill="1" applyBorder="1" applyAlignment="1" applyProtection="1">
      <alignment horizontal="right" vertical="center"/>
    </xf>
    <xf numFmtId="176" fontId="4" fillId="0" borderId="0" xfId="52" applyNumberFormat="1" applyFont="1" applyFill="1" applyBorder="1" applyAlignment="1" applyProtection="1">
      <alignment horizontal="right" vertical="center"/>
    </xf>
    <xf numFmtId="49" fontId="4" fillId="0" borderId="0" xfId="52" applyNumberFormat="1" applyFont="1" applyFill="1" applyBorder="1" applyAlignment="1" applyProtection="1">
      <alignment horizontal="left" vertical="center"/>
    </xf>
    <xf numFmtId="0" fontId="4" fillId="9" borderId="4" xfId="52" applyNumberFormat="1" applyFont="1" applyFill="1" applyBorder="1" applyAlignment="1" applyProtection="1">
      <alignment horizontal="center" vertical="center"/>
    </xf>
    <xf numFmtId="176" fontId="4" fillId="9" borderId="4" xfId="52" applyNumberFormat="1" applyFont="1" applyFill="1" applyBorder="1" applyAlignment="1" applyProtection="1">
      <alignment horizontal="center" vertical="center"/>
    </xf>
    <xf numFmtId="49" fontId="4" fillId="9" borderId="4" xfId="52" applyNumberFormat="1" applyFont="1" applyFill="1" applyBorder="1" applyAlignment="1" applyProtection="1">
      <alignment horizontal="center" vertical="center"/>
    </xf>
    <xf numFmtId="0" fontId="4" fillId="3" borderId="4" xfId="52" applyNumberFormat="1" applyFont="1" applyFill="1" applyBorder="1" applyAlignment="1" applyProtection="1">
      <alignment horizontal="left" vertical="center"/>
    </xf>
    <xf numFmtId="176" fontId="4" fillId="0" borderId="4" xfId="52" applyNumberFormat="1" applyFont="1" applyFill="1" applyBorder="1" applyAlignment="1" applyProtection="1">
      <alignment horizontal="right" vertical="center"/>
    </xf>
    <xf numFmtId="176" fontId="0" fillId="0" borderId="4" xfId="0" applyNumberFormat="1" applyFill="1" applyBorder="1">
      <alignment vertical="center"/>
    </xf>
    <xf numFmtId="0" fontId="8" fillId="3" borderId="12" xfId="52" applyNumberFormat="1" applyFont="1" applyFill="1" applyBorder="1" applyAlignment="1" applyProtection="1">
      <alignment horizontal="center" vertical="center"/>
    </xf>
    <xf numFmtId="0" fontId="8" fillId="3" borderId="13" xfId="52" applyNumberFormat="1" applyFont="1" applyFill="1" applyBorder="1" applyAlignment="1" applyProtection="1">
      <alignment horizontal="center" vertical="center"/>
    </xf>
    <xf numFmtId="176" fontId="10" fillId="0" borderId="4" xfId="0" applyNumberFormat="1" applyFont="1" applyBorder="1" applyAlignment="1">
      <alignment horizontal="center" vertical="center"/>
    </xf>
    <xf numFmtId="176" fontId="10" fillId="0" borderId="4" xfId="0" applyNumberFormat="1" applyFont="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8" fillId="3" borderId="4" xfId="0" applyNumberFormat="1" applyFont="1" applyFill="1" applyBorder="1" applyAlignment="1" applyProtection="1">
      <alignment horizontal="left" vertical="center"/>
    </xf>
    <xf numFmtId="3" fontId="4" fillId="7" borderId="14" xfId="0" applyNumberFormat="1" applyFont="1" applyFill="1" applyBorder="1" applyAlignment="1" applyProtection="1">
      <alignment horizontal="right" vertical="center"/>
    </xf>
    <xf numFmtId="0" fontId="8" fillId="3" borderId="12" xfId="0" applyNumberFormat="1" applyFont="1" applyFill="1" applyBorder="1" applyAlignment="1" applyProtection="1">
      <alignment vertical="center"/>
    </xf>
    <xf numFmtId="3" fontId="4" fillId="7" borderId="11"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3" borderId="14" xfId="0" applyNumberFormat="1" applyFont="1" applyFill="1" applyBorder="1" applyAlignment="1" applyProtection="1">
      <alignment horizontal="center" vertical="center"/>
    </xf>
    <xf numFmtId="3" fontId="4" fillId="4" borderId="12" xfId="0" applyNumberFormat="1" applyFont="1" applyFill="1" applyBorder="1" applyAlignment="1" applyProtection="1">
      <alignment horizontal="right" vertical="center"/>
    </xf>
    <xf numFmtId="3" fontId="4" fillId="3" borderId="15" xfId="0" applyNumberFormat="1" applyFont="1" applyFill="1" applyBorder="1" applyAlignment="1" applyProtection="1">
      <alignment horizontal="right" vertical="center"/>
    </xf>
    <xf numFmtId="0" fontId="4" fillId="3" borderId="15" xfId="0" applyNumberFormat="1" applyFont="1" applyFill="1" applyBorder="1" applyAlignment="1" applyProtection="1">
      <alignment horizontal="left" vertical="center"/>
    </xf>
    <xf numFmtId="3" fontId="4" fillId="4" borderId="11" xfId="0"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left" vertical="center"/>
    </xf>
    <xf numFmtId="3" fontId="4" fillId="3" borderId="11" xfId="0" applyNumberFormat="1" applyFont="1" applyFill="1" applyBorder="1" applyAlignment="1" applyProtection="1">
      <alignment horizontal="right" vertical="center"/>
    </xf>
    <xf numFmtId="0" fontId="4" fillId="3" borderId="14" xfId="0" applyNumberFormat="1" applyFont="1" applyFill="1" applyBorder="1" applyAlignment="1" applyProtection="1">
      <alignment horizontal="left" vertical="center"/>
    </xf>
    <xf numFmtId="3" fontId="4" fillId="3" borderId="14" xfId="0" applyNumberFormat="1" applyFont="1" applyFill="1" applyBorder="1" applyAlignment="1" applyProtection="1">
      <alignment horizontal="right" vertical="center"/>
    </xf>
    <xf numFmtId="3" fontId="4" fillId="3" borderId="12" xfId="0" applyNumberFormat="1" applyFont="1" applyFill="1" applyBorder="1" applyAlignment="1" applyProtection="1">
      <alignment horizontal="right" vertical="center"/>
    </xf>
    <xf numFmtId="3" fontId="4" fillId="3" borderId="16" xfId="0" applyNumberFormat="1" applyFont="1" applyFill="1" applyBorder="1" applyAlignment="1" applyProtection="1">
      <alignment horizontal="right" vertical="center"/>
    </xf>
    <xf numFmtId="0" fontId="4" fillId="8" borderId="0" xfId="0" applyNumberFormat="1" applyFont="1" applyFill="1" applyBorder="1" applyAlignment="1" applyProtection="1">
      <alignment horizontal="center" vertical="center"/>
    </xf>
    <xf numFmtId="0" fontId="4" fillId="8"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xf numFmtId="0" fontId="2" fillId="0" borderId="0" xfId="0" applyNumberFormat="1" applyFont="1" applyFill="1" applyBorder="1" applyAlignment="1" applyProtection="1">
      <alignment vertical="center"/>
    </xf>
    <xf numFmtId="0" fontId="11" fillId="0" borderId="0" xfId="0" applyFont="1" applyFill="1" applyBorder="1" applyAlignment="1"/>
    <xf numFmtId="0" fontId="0" fillId="0" borderId="0" xfId="0" applyAlignment="1">
      <alignmen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14" fillId="1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15" fillId="0" borderId="0" xfId="0" applyFont="1" applyFill="1" applyAlignment="1">
      <alignment horizontal="right" vertical="center"/>
    </xf>
    <xf numFmtId="0" fontId="13" fillId="0" borderId="0" xfId="0" applyFont="1" applyFill="1" applyAlignment="1">
      <alignment horizontal="right" vertical="center"/>
    </xf>
    <xf numFmtId="4" fontId="14" fillId="0" borderId="4" xfId="0" applyNumberFormat="1" applyFont="1" applyFill="1" applyBorder="1" applyAlignment="1">
      <alignment horizontal="right" vertical="center" wrapText="1"/>
    </xf>
    <xf numFmtId="0" fontId="16" fillId="0" borderId="4" xfId="0" applyFont="1" applyFill="1" applyBorder="1" applyAlignment="1">
      <alignment vertical="center"/>
    </xf>
    <xf numFmtId="4" fontId="4" fillId="0" borderId="4" xfId="0" applyNumberFormat="1" applyFont="1" applyFill="1" applyBorder="1" applyAlignment="1">
      <alignment horizontal="right" vertical="center"/>
    </xf>
    <xf numFmtId="0" fontId="12" fillId="0" borderId="0" xfId="0" applyFont="1" applyFill="1" applyAlignment="1">
      <alignment vertical="center"/>
    </xf>
    <xf numFmtId="0" fontId="8" fillId="3" borderId="16" xfId="0" applyNumberFormat="1" applyFont="1" applyFill="1" applyBorder="1" applyAlignment="1" applyProtection="1">
      <alignment horizontal="center" vertical="center" wrapText="1"/>
    </xf>
    <xf numFmtId="0" fontId="8" fillId="3" borderId="14" xfId="0" applyNumberFormat="1" applyFont="1" applyFill="1" applyBorder="1" applyAlignment="1" applyProtection="1">
      <alignment horizontal="center" vertical="center" wrapText="1"/>
    </xf>
    <xf numFmtId="0" fontId="8" fillId="3" borderId="14" xfId="0" applyNumberFormat="1" applyFont="1" applyFill="1" applyBorder="1" applyAlignment="1" applyProtection="1">
      <alignment horizontal="center" vertical="center" wrapText="1"/>
    </xf>
    <xf numFmtId="0" fontId="8" fillId="3" borderId="17" xfId="0" applyNumberFormat="1" applyFont="1" applyFill="1" applyBorder="1" applyAlignment="1" applyProtection="1">
      <alignment horizontal="center" vertical="center" wrapText="1"/>
    </xf>
    <xf numFmtId="0" fontId="8" fillId="3" borderId="18" xfId="0" applyNumberFormat="1" applyFont="1" applyFill="1" applyBorder="1" applyAlignment="1" applyProtection="1">
      <alignment horizontal="center" vertical="center" wrapText="1"/>
    </xf>
    <xf numFmtId="0" fontId="8" fillId="3" borderId="18" xfId="0" applyNumberFormat="1" applyFont="1" applyFill="1" applyBorder="1" applyAlignment="1" applyProtection="1">
      <alignment horizontal="center" vertical="center" wrapText="1"/>
    </xf>
    <xf numFmtId="0" fontId="8" fillId="3" borderId="19"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xf>
    <xf numFmtId="0" fontId="8" fillId="3" borderId="12"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2" xfId="0" applyFont="1" applyFill="1" applyBorder="1" applyAlignment="1">
      <alignment horizontal="left" vertical="center" wrapText="1"/>
    </xf>
    <xf numFmtId="176" fontId="0" fillId="0" borderId="4" xfId="0" applyNumberFormat="1" applyBorder="1" applyAlignment="1">
      <alignment horizontal="center" vertical="center"/>
    </xf>
    <xf numFmtId="0" fontId="4" fillId="0" borderId="20" xfId="0" applyFont="1" applyFill="1" applyBorder="1" applyAlignment="1">
      <alignment horizontal="left"/>
    </xf>
    <xf numFmtId="0" fontId="4" fillId="0" borderId="21" xfId="0" applyFont="1" applyFill="1" applyBorder="1" applyAlignment="1">
      <alignment horizontal="left"/>
    </xf>
    <xf numFmtId="0" fontId="4" fillId="0" borderId="12" xfId="0" applyFont="1" applyFill="1" applyBorder="1" applyAlignment="1">
      <alignment horizontal="left"/>
    </xf>
    <xf numFmtId="0" fontId="4" fillId="0" borderId="12" xfId="0" applyFont="1" applyFill="1" applyBorder="1" applyAlignment="1">
      <alignment horizontal="left"/>
    </xf>
    <xf numFmtId="41" fontId="0" fillId="0" borderId="0" xfId="0" applyNumberFormat="1">
      <alignment vertical="center"/>
    </xf>
    <xf numFmtId="0" fontId="17" fillId="0" borderId="0" xfId="0" applyFont="1" applyAlignment="1">
      <alignment horizontal="center" vertical="center" wrapText="1"/>
    </xf>
    <xf numFmtId="41" fontId="17"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41" fontId="0" fillId="0" borderId="0" xfId="0" applyNumberFormat="1" applyAlignment="1">
      <alignment horizontal="center" vertical="center"/>
    </xf>
    <xf numFmtId="41" fontId="4" fillId="3" borderId="4" xfId="0" applyNumberFormat="1" applyFont="1" applyFill="1" applyBorder="1" applyAlignment="1" applyProtection="1">
      <alignment horizontal="center" vertical="center"/>
    </xf>
    <xf numFmtId="176" fontId="4" fillId="4" borderId="4" xfId="0" applyNumberFormat="1" applyFont="1" applyFill="1" applyBorder="1" applyAlignment="1" applyProtection="1">
      <alignment horizontal="right" vertical="center"/>
    </xf>
    <xf numFmtId="3" fontId="4" fillId="4" borderId="22" xfId="0" applyNumberFormat="1" applyFont="1" applyFill="1" applyBorder="1" applyAlignment="1" applyProtection="1">
      <alignment horizontal="right" vertical="center"/>
    </xf>
    <xf numFmtId="3" fontId="4" fillId="4" borderId="23" xfId="0" applyNumberFormat="1" applyFont="1" applyFill="1" applyBorder="1" applyAlignment="1" applyProtection="1">
      <alignment horizontal="right" vertical="center"/>
    </xf>
    <xf numFmtId="3" fontId="4" fillId="4" borderId="16" xfId="0" applyNumberFormat="1" applyFont="1" applyFill="1" applyBorder="1" applyAlignment="1" applyProtection="1">
      <alignment horizontal="right" vertical="center"/>
    </xf>
    <xf numFmtId="3" fontId="4" fillId="4" borderId="4" xfId="0" applyNumberFormat="1" applyFont="1" applyFill="1" applyBorder="1" applyAlignment="1" applyProtection="1">
      <alignment horizontal="right" vertical="center" wrapText="1"/>
    </xf>
    <xf numFmtId="49" fontId="8" fillId="3" borderId="4" xfId="0" applyNumberFormat="1" applyFont="1" applyFill="1" applyBorder="1" applyAlignment="1" applyProtection="1">
      <alignment horizontal="center" vertical="center" wrapText="1"/>
    </xf>
    <xf numFmtId="0" fontId="8" fillId="3" borderId="12" xfId="0" applyNumberFormat="1" applyFont="1" applyFill="1" applyBorder="1" applyAlignment="1" applyProtection="1">
      <alignment horizontal="center" vertical="center" wrapText="1"/>
    </xf>
    <xf numFmtId="0" fontId="2" fillId="0" borderId="0" xfId="0" applyFont="1" applyFill="1" applyBorder="1" applyAlignment="1">
      <alignment wrapText="1"/>
    </xf>
    <xf numFmtId="3" fontId="4" fillId="4" borderId="13" xfId="0" applyNumberFormat="1" applyFont="1" applyFill="1" applyBorder="1" applyAlignment="1" applyProtection="1">
      <alignment horizontal="right" vertical="center"/>
    </xf>
    <xf numFmtId="0" fontId="0" fillId="0" borderId="0" xfId="0" applyAlignment="1">
      <alignment vertical="center" wrapText="1"/>
    </xf>
    <xf numFmtId="49"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49" fontId="4" fillId="0" borderId="0" xfId="0" applyNumberFormat="1" applyFont="1" applyFill="1" applyAlignment="1" applyProtection="1">
      <alignment horizontal="right" vertical="center"/>
    </xf>
    <xf numFmtId="49" fontId="1"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49" fontId="8" fillId="3" borderId="4"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left" vertical="center"/>
    </xf>
    <xf numFmtId="0" fontId="8" fillId="3" borderId="14" xfId="0" applyNumberFormat="1" applyFont="1" applyFill="1" applyBorder="1" applyAlignment="1" applyProtection="1">
      <alignment horizontal="center" vertical="center"/>
    </xf>
    <xf numFmtId="0" fontId="8" fillId="3" borderId="12" xfId="0" applyNumberFormat="1" applyFont="1" applyFill="1" applyBorder="1" applyAlignment="1" applyProtection="1">
      <alignment horizontal="left" vertical="center"/>
    </xf>
    <xf numFmtId="3" fontId="4" fillId="6" borderId="11" xfId="0" applyNumberFormat="1" applyFont="1" applyFill="1" applyBorder="1" applyAlignment="1" applyProtection="1">
      <alignment horizontal="right" vertical="center"/>
    </xf>
    <xf numFmtId="3" fontId="4" fillId="6" borderId="14" xfId="0" applyNumberFormat="1" applyFont="1" applyFill="1" applyBorder="1" applyAlignment="1" applyProtection="1">
      <alignment horizontal="right" vertical="center"/>
    </xf>
    <xf numFmtId="0" fontId="4" fillId="3" borderId="16" xfId="0" applyNumberFormat="1" applyFont="1" applyFill="1" applyBorder="1" applyAlignment="1" applyProtection="1">
      <alignment horizontal="left" vertical="center"/>
    </xf>
    <xf numFmtId="0" fontId="8" fillId="3" borderId="19" xfId="0" applyNumberFormat="1" applyFont="1" applyFill="1" applyBorder="1" applyAlignment="1" applyProtection="1">
      <alignment horizontal="left" vertical="center"/>
    </xf>
    <xf numFmtId="0" fontId="18" fillId="0" borderId="0" xfId="0" applyFont="1">
      <alignment vertical="center"/>
    </xf>
    <xf numFmtId="49" fontId="0" fillId="0" borderId="0" xfId="0" applyNumberFormat="1">
      <alignment vertical="center"/>
    </xf>
    <xf numFmtId="0" fontId="19" fillId="0" borderId="0" xfId="0" applyFont="1" applyAlignment="1">
      <alignment horizontal="center" vertical="center"/>
    </xf>
    <xf numFmtId="49" fontId="19" fillId="0" borderId="0" xfId="0" applyNumberFormat="1" applyFont="1" applyAlignment="1">
      <alignment horizontal="center" vertical="center"/>
    </xf>
    <xf numFmtId="0" fontId="20" fillId="0" borderId="4" xfId="0" applyFont="1" applyBorder="1" applyAlignment="1">
      <alignment horizontal="center" vertical="center"/>
    </xf>
    <xf numFmtId="49" fontId="20" fillId="0" borderId="4" xfId="0" applyNumberFormat="1"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lignment vertical="center"/>
    </xf>
    <xf numFmtId="49" fontId="18" fillId="0" borderId="4" xfId="0" applyNumberFormat="1" applyFont="1" applyBorder="1">
      <alignment vertical="center"/>
    </xf>
    <xf numFmtId="0" fontId="21" fillId="0" borderId="0" xfId="0" applyFont="1">
      <alignment vertical="center"/>
    </xf>
    <xf numFmtId="0" fontId="22" fillId="0" borderId="0" xfId="51" applyNumberFormat="1" applyFont="1" applyFill="1" applyAlignment="1" applyProtection="1">
      <alignment horizontal="center" vertical="center"/>
    </xf>
    <xf numFmtId="0" fontId="22" fillId="0" borderId="0" xfId="51" applyNumberFormat="1" applyFont="1" applyFill="1" applyAlignment="1" applyProtection="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千位分隔 1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_全省社会保险基金"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_2016年省本级社会保险基金收支预算表细化"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635;&#20915;&#31639;&#20844;&#24320;\&#36164;&#26009;\2021&#23433;&#38451;&#214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635;&#20915;&#31639;&#20844;&#24320;\&#36164;&#26009;\&#26412;&#24180;&#39044;&#31639;&#25191;&#34892;&#20998;&#26512;&#65288;&#25353;&#21151;&#33021;&#20998;&#31867;&#65289;&#65293;&#21439;&#26412;&#324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row r="5">
          <cell r="J5">
            <v>1</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出表"/>
      <sheetName val="县本级支出"/>
      <sheetName val="对照表"/>
    </sheetNames>
    <sheetDataSet>
      <sheetData sheetId="0"/>
      <sheetData sheetId="1">
        <row r="3">
          <cell r="A3" t="str">
            <v>201</v>
          </cell>
          <cell r="B3" t="str">
            <v>一般公共服务支出</v>
          </cell>
          <cell r="C3">
            <v>19867.845312</v>
          </cell>
          <cell r="D3">
            <v>19868</v>
          </cell>
        </row>
        <row r="4">
          <cell r="A4" t="str">
            <v>20101</v>
          </cell>
          <cell r="B4" t="str">
            <v>人大事务</v>
          </cell>
          <cell r="C4">
            <v>703.85937</v>
          </cell>
          <cell r="D4">
            <v>704</v>
          </cell>
        </row>
        <row r="5">
          <cell r="A5" t="str">
            <v>2010101</v>
          </cell>
          <cell r="B5" t="str">
            <v>行政运行</v>
          </cell>
          <cell r="C5">
            <v>563.51869</v>
          </cell>
          <cell r="D5">
            <v>563</v>
          </cell>
        </row>
        <row r="6">
          <cell r="A6" t="str">
            <v>2010103</v>
          </cell>
          <cell r="B6" t="str">
            <v>机关服务</v>
          </cell>
          <cell r="C6">
            <v>11.08868</v>
          </cell>
          <cell r="D6">
            <v>11</v>
          </cell>
        </row>
        <row r="7">
          <cell r="A7" t="str">
            <v>2010104</v>
          </cell>
          <cell r="B7" t="str">
            <v>人大会议</v>
          </cell>
          <cell r="C7">
            <v>41.7</v>
          </cell>
          <cell r="D7">
            <v>42</v>
          </cell>
        </row>
        <row r="8">
          <cell r="A8" t="str">
            <v>2010106</v>
          </cell>
          <cell r="B8" t="str">
            <v>人大监督</v>
          </cell>
          <cell r="C8">
            <v>3</v>
          </cell>
          <cell r="D8">
            <v>3</v>
          </cell>
        </row>
        <row r="9">
          <cell r="A9" t="str">
            <v>2010108</v>
          </cell>
          <cell r="B9" t="str">
            <v>代表工作</v>
          </cell>
          <cell r="C9" t="str">
            <v/>
          </cell>
        </row>
        <row r="10">
          <cell r="A10" t="str">
            <v>2010199</v>
          </cell>
          <cell r="B10" t="str">
            <v>其他人大事务支出</v>
          </cell>
          <cell r="C10">
            <v>84.552</v>
          </cell>
          <cell r="D10">
            <v>85</v>
          </cell>
        </row>
        <row r="11">
          <cell r="A11" t="str">
            <v>20102</v>
          </cell>
          <cell r="B11" t="str">
            <v>政协事务</v>
          </cell>
          <cell r="C11">
            <v>379.740531</v>
          </cell>
          <cell r="D11">
            <v>380</v>
          </cell>
        </row>
        <row r="12">
          <cell r="A12" t="str">
            <v>2010201</v>
          </cell>
          <cell r="B12" t="str">
            <v>行政运行</v>
          </cell>
          <cell r="C12">
            <v>344.528781</v>
          </cell>
          <cell r="D12">
            <v>345</v>
          </cell>
        </row>
        <row r="13">
          <cell r="A13" t="str">
            <v>2010204</v>
          </cell>
          <cell r="B13" t="str">
            <v>政协会议</v>
          </cell>
          <cell r="C13">
            <v>22.23605</v>
          </cell>
          <cell r="D13">
            <v>22</v>
          </cell>
        </row>
        <row r="14">
          <cell r="A14" t="str">
            <v>2010299</v>
          </cell>
          <cell r="B14" t="str">
            <v>其他政协事务支出</v>
          </cell>
          <cell r="C14">
            <v>12.9757</v>
          </cell>
          <cell r="D14">
            <v>13</v>
          </cell>
        </row>
        <row r="15">
          <cell r="A15" t="str">
            <v>20103</v>
          </cell>
          <cell r="B15" t="str">
            <v>政府办公厅（室）及相关机构事务</v>
          </cell>
          <cell r="C15">
            <v>6343.295501</v>
          </cell>
          <cell r="D15">
            <v>6343</v>
          </cell>
        </row>
        <row r="16">
          <cell r="A16" t="str">
            <v>2010301</v>
          </cell>
          <cell r="B16" t="str">
            <v>行政运行</v>
          </cell>
          <cell r="C16">
            <v>2074.221698</v>
          </cell>
          <cell r="D16">
            <v>2074</v>
          </cell>
        </row>
        <row r="17">
          <cell r="A17" t="str">
            <v>2010306</v>
          </cell>
          <cell r="B17" t="str">
            <v>政务公开审批</v>
          </cell>
          <cell r="C17">
            <v>56.776662</v>
          </cell>
          <cell r="D17">
            <v>57</v>
          </cell>
        </row>
        <row r="18">
          <cell r="A18" t="str">
            <v>2010308</v>
          </cell>
          <cell r="B18" t="str">
            <v>信访事务</v>
          </cell>
          <cell r="C18">
            <v>249.991678</v>
          </cell>
          <cell r="D18">
            <v>250</v>
          </cell>
        </row>
        <row r="19">
          <cell r="A19" t="str">
            <v>2010350</v>
          </cell>
          <cell r="B19" t="str">
            <v>事业运行</v>
          </cell>
          <cell r="C19">
            <v>223.103242</v>
          </cell>
          <cell r="D19">
            <v>223</v>
          </cell>
        </row>
        <row r="20">
          <cell r="A20">
            <v>2010399</v>
          </cell>
          <cell r="B20" t="str">
            <v>其他政府办公厅（室）及相关机构事务支出</v>
          </cell>
          <cell r="C20">
            <v>3739.202221</v>
          </cell>
          <cell r="D20">
            <v>3737</v>
          </cell>
        </row>
        <row r="21">
          <cell r="A21" t="str">
            <v>20104</v>
          </cell>
          <cell r="B21" t="str">
            <v>发展与改革事务</v>
          </cell>
          <cell r="C21">
            <v>700.326511</v>
          </cell>
          <cell r="D21">
            <v>700</v>
          </cell>
        </row>
        <row r="22">
          <cell r="A22" t="str">
            <v>2010401</v>
          </cell>
          <cell r="B22" t="str">
            <v>行政运行</v>
          </cell>
          <cell r="C22">
            <v>640.712969</v>
          </cell>
          <cell r="D22">
            <v>641</v>
          </cell>
        </row>
        <row r="23">
          <cell r="A23" t="str">
            <v>2010499</v>
          </cell>
          <cell r="B23" t="str">
            <v>其他发展与改革事务支出</v>
          </cell>
          <cell r="C23">
            <v>59.613542</v>
          </cell>
          <cell r="D23">
            <v>60</v>
          </cell>
        </row>
        <row r="24">
          <cell r="A24" t="str">
            <v>20105</v>
          </cell>
          <cell r="B24" t="str">
            <v>统计信息事务</v>
          </cell>
          <cell r="C24">
            <v>477.596023</v>
          </cell>
          <cell r="D24">
            <v>478</v>
          </cell>
        </row>
        <row r="25">
          <cell r="A25" t="str">
            <v>2010501</v>
          </cell>
          <cell r="B25" t="str">
            <v>行政运行</v>
          </cell>
          <cell r="C25">
            <v>261.426014</v>
          </cell>
          <cell r="D25">
            <v>261</v>
          </cell>
        </row>
        <row r="26">
          <cell r="A26" t="str">
            <v>2010506</v>
          </cell>
          <cell r="B26" t="str">
            <v>统计管理</v>
          </cell>
          <cell r="C26">
            <v>11.530561</v>
          </cell>
          <cell r="D26">
            <v>12</v>
          </cell>
        </row>
        <row r="27">
          <cell r="A27" t="str">
            <v>2010507</v>
          </cell>
          <cell r="B27" t="str">
            <v>专项普查活动</v>
          </cell>
          <cell r="C27">
            <v>140.526548</v>
          </cell>
          <cell r="D27">
            <v>141</v>
          </cell>
        </row>
        <row r="28">
          <cell r="A28" t="str">
            <v>2010508</v>
          </cell>
          <cell r="B28" t="str">
            <v>统计抽样调查</v>
          </cell>
          <cell r="C28">
            <v>54.9763</v>
          </cell>
          <cell r="D28">
            <v>55</v>
          </cell>
        </row>
        <row r="29">
          <cell r="A29" t="str">
            <v>2010599</v>
          </cell>
          <cell r="B29" t="str">
            <v>其他统计信息事务支出</v>
          </cell>
          <cell r="C29">
            <v>9.1366</v>
          </cell>
          <cell r="D29">
            <v>9</v>
          </cell>
        </row>
        <row r="30">
          <cell r="A30" t="str">
            <v>20106</v>
          </cell>
          <cell r="B30" t="str">
            <v>财政事务</v>
          </cell>
          <cell r="C30">
            <v>2175.503293</v>
          </cell>
          <cell r="D30">
            <v>2176</v>
          </cell>
        </row>
        <row r="31">
          <cell r="A31" t="str">
            <v>2010601</v>
          </cell>
          <cell r="B31" t="str">
            <v>行政运行</v>
          </cell>
          <cell r="C31">
            <v>1372.631225</v>
          </cell>
          <cell r="D31">
            <v>1373</v>
          </cell>
        </row>
        <row r="32">
          <cell r="A32" t="str">
            <v>2010607</v>
          </cell>
          <cell r="B32" t="str">
            <v>信息化建设</v>
          </cell>
          <cell r="C32" t="str">
            <v/>
          </cell>
        </row>
        <row r="33">
          <cell r="A33" t="str">
            <v>2010608</v>
          </cell>
          <cell r="B33" t="str">
            <v>财政委托业务支出</v>
          </cell>
          <cell r="C33">
            <v>197.965598</v>
          </cell>
          <cell r="D33">
            <v>198</v>
          </cell>
        </row>
        <row r="34">
          <cell r="A34" t="str">
            <v>2010650</v>
          </cell>
          <cell r="B34" t="str">
            <v>事业运行</v>
          </cell>
          <cell r="C34">
            <v>360.30711</v>
          </cell>
          <cell r="D34">
            <v>360</v>
          </cell>
        </row>
        <row r="35">
          <cell r="A35" t="str">
            <v>2010699</v>
          </cell>
          <cell r="B35" t="str">
            <v>其他财政事务支出</v>
          </cell>
          <cell r="C35">
            <v>244.59936</v>
          </cell>
          <cell r="D35">
            <v>245</v>
          </cell>
        </row>
        <row r="36">
          <cell r="A36" t="str">
            <v>20107</v>
          </cell>
          <cell r="B36" t="str">
            <v>税收事务</v>
          </cell>
          <cell r="C36">
            <v>70</v>
          </cell>
          <cell r="D36">
            <v>70</v>
          </cell>
        </row>
        <row r="37">
          <cell r="A37" t="str">
            <v>2010710</v>
          </cell>
          <cell r="B37" t="str">
            <v>税收业务</v>
          </cell>
          <cell r="C37">
            <v>70</v>
          </cell>
          <cell r="D37">
            <v>70</v>
          </cell>
        </row>
        <row r="38">
          <cell r="A38" t="str">
            <v>20108</v>
          </cell>
          <cell r="B38" t="str">
            <v>审计事务</v>
          </cell>
          <cell r="C38">
            <v>504.503543</v>
          </cell>
          <cell r="D38">
            <v>505</v>
          </cell>
        </row>
        <row r="39">
          <cell r="A39" t="str">
            <v>2010801</v>
          </cell>
          <cell r="B39" t="str">
            <v>行政运行</v>
          </cell>
          <cell r="C39">
            <v>421.318896</v>
          </cell>
          <cell r="D39">
            <v>421</v>
          </cell>
        </row>
        <row r="40">
          <cell r="A40" t="str">
            <v>2010804</v>
          </cell>
          <cell r="B40" t="str">
            <v>审计业务</v>
          </cell>
          <cell r="C40">
            <v>83.184647</v>
          </cell>
          <cell r="D40">
            <v>83</v>
          </cell>
        </row>
        <row r="41">
          <cell r="A41" t="str">
            <v>20111</v>
          </cell>
          <cell r="B41" t="str">
            <v>纪检监察事务</v>
          </cell>
          <cell r="C41">
            <v>2308.4794</v>
          </cell>
          <cell r="D41">
            <v>2308</v>
          </cell>
        </row>
        <row r="42">
          <cell r="A42" t="str">
            <v>2011101</v>
          </cell>
          <cell r="B42" t="str">
            <v>行政运行</v>
          </cell>
          <cell r="C42">
            <v>886.340461</v>
          </cell>
          <cell r="D42">
            <v>886</v>
          </cell>
        </row>
        <row r="43">
          <cell r="A43" t="str">
            <v>2011150</v>
          </cell>
          <cell r="B43" t="str">
            <v>事业运行</v>
          </cell>
          <cell r="C43">
            <v>446.080186</v>
          </cell>
          <cell r="D43">
            <v>446</v>
          </cell>
        </row>
        <row r="44">
          <cell r="A44" t="str">
            <v>2011199</v>
          </cell>
          <cell r="B44" t="str">
            <v>其他纪检监察事务支出</v>
          </cell>
          <cell r="C44">
            <v>976.058753</v>
          </cell>
          <cell r="D44">
            <v>976</v>
          </cell>
        </row>
        <row r="45">
          <cell r="A45" t="str">
            <v>20113</v>
          </cell>
          <cell r="B45" t="str">
            <v>商贸事务</v>
          </cell>
          <cell r="C45">
            <v>518.481384</v>
          </cell>
          <cell r="D45">
            <v>518</v>
          </cell>
        </row>
        <row r="46">
          <cell r="A46" t="str">
            <v>2011301</v>
          </cell>
          <cell r="B46" t="str">
            <v>行政运行</v>
          </cell>
          <cell r="C46">
            <v>350.3153</v>
          </cell>
          <cell r="D46">
            <v>350</v>
          </cell>
        </row>
        <row r="47">
          <cell r="A47" t="str">
            <v>2011308</v>
          </cell>
          <cell r="B47" t="str">
            <v>招商引资</v>
          </cell>
          <cell r="C47">
            <v>96.178551</v>
          </cell>
          <cell r="D47">
            <v>96</v>
          </cell>
        </row>
        <row r="48">
          <cell r="A48" t="str">
            <v>2011350</v>
          </cell>
          <cell r="B48" t="str">
            <v>事业运行</v>
          </cell>
          <cell r="C48">
            <v>34.7816</v>
          </cell>
          <cell r="D48">
            <v>35</v>
          </cell>
        </row>
        <row r="49">
          <cell r="A49" t="str">
            <v>2011399</v>
          </cell>
          <cell r="B49" t="str">
            <v>其他商贸事务支出</v>
          </cell>
          <cell r="C49">
            <v>37.205933</v>
          </cell>
          <cell r="D49">
            <v>37</v>
          </cell>
        </row>
        <row r="50">
          <cell r="A50" t="str">
            <v>20114</v>
          </cell>
          <cell r="B50" t="str">
            <v>知识产权事务</v>
          </cell>
          <cell r="C50">
            <v>9.599</v>
          </cell>
          <cell r="D50">
            <v>10</v>
          </cell>
        </row>
        <row r="51">
          <cell r="A51" t="str">
            <v>2011499</v>
          </cell>
          <cell r="B51" t="str">
            <v>其他知识产权事务支出</v>
          </cell>
          <cell r="C51">
            <v>9.599</v>
          </cell>
          <cell r="D51">
            <v>10</v>
          </cell>
        </row>
        <row r="52">
          <cell r="A52" t="str">
            <v>20123</v>
          </cell>
          <cell r="B52" t="str">
            <v>民族事务</v>
          </cell>
          <cell r="C52">
            <v>0.1</v>
          </cell>
          <cell r="D52">
            <v>0</v>
          </cell>
        </row>
        <row r="53">
          <cell r="A53" t="str">
            <v>2012399</v>
          </cell>
          <cell r="B53" t="str">
            <v>其他民族事务支出</v>
          </cell>
          <cell r="C53">
            <v>0.1</v>
          </cell>
          <cell r="D53">
            <v>0</v>
          </cell>
        </row>
        <row r="54">
          <cell r="A54" t="str">
            <v>20126</v>
          </cell>
          <cell r="B54" t="str">
            <v>档案事务</v>
          </cell>
          <cell r="C54">
            <v>159.671064</v>
          </cell>
          <cell r="D54">
            <v>160</v>
          </cell>
        </row>
        <row r="55">
          <cell r="A55" t="str">
            <v>2012601</v>
          </cell>
          <cell r="B55" t="str">
            <v>行政运行</v>
          </cell>
          <cell r="C55">
            <v>130.830664</v>
          </cell>
          <cell r="D55">
            <v>131</v>
          </cell>
        </row>
        <row r="56">
          <cell r="A56" t="str">
            <v>2012604</v>
          </cell>
          <cell r="B56" t="str">
            <v>档案馆</v>
          </cell>
          <cell r="C56">
            <v>5.632</v>
          </cell>
          <cell r="D56">
            <v>6</v>
          </cell>
        </row>
        <row r="57">
          <cell r="A57" t="str">
            <v>2012699</v>
          </cell>
          <cell r="B57" t="str">
            <v>其他档案事务支出</v>
          </cell>
          <cell r="C57">
            <v>23.2084</v>
          </cell>
          <cell r="D57">
            <v>23</v>
          </cell>
        </row>
        <row r="58">
          <cell r="A58" t="str">
            <v>20128</v>
          </cell>
          <cell r="B58" t="str">
            <v>民主党派及工商联事务</v>
          </cell>
          <cell r="C58">
            <v>62.19865</v>
          </cell>
          <cell r="D58">
            <v>62</v>
          </cell>
        </row>
        <row r="59">
          <cell r="A59" t="str">
            <v>2012801</v>
          </cell>
          <cell r="B59" t="str">
            <v>行政运行</v>
          </cell>
          <cell r="C59">
            <v>62.19865</v>
          </cell>
          <cell r="D59">
            <v>62</v>
          </cell>
        </row>
        <row r="60">
          <cell r="A60" t="str">
            <v>20129</v>
          </cell>
          <cell r="B60" t="str">
            <v>群众团体事务</v>
          </cell>
          <cell r="C60">
            <v>799.540255</v>
          </cell>
          <cell r="D60">
            <v>800</v>
          </cell>
        </row>
        <row r="61">
          <cell r="A61" t="str">
            <v>2012901</v>
          </cell>
          <cell r="B61" t="str">
            <v>行政运行</v>
          </cell>
          <cell r="C61">
            <v>78.621448</v>
          </cell>
          <cell r="D61">
            <v>79</v>
          </cell>
        </row>
        <row r="62">
          <cell r="A62" t="str">
            <v>2012906</v>
          </cell>
          <cell r="B62" t="str">
            <v>工会事务</v>
          </cell>
          <cell r="C62">
            <v>708.261518</v>
          </cell>
          <cell r="D62">
            <v>708</v>
          </cell>
        </row>
        <row r="63">
          <cell r="A63" t="str">
            <v>2012999</v>
          </cell>
          <cell r="B63" t="str">
            <v>其他群众团体事务支出</v>
          </cell>
          <cell r="C63">
            <v>12.657289</v>
          </cell>
          <cell r="D63">
            <v>13</v>
          </cell>
        </row>
        <row r="64">
          <cell r="A64" t="str">
            <v>20131</v>
          </cell>
          <cell r="B64" t="str">
            <v>党委办公厅（室）及相关机构事务</v>
          </cell>
          <cell r="C64">
            <v>894.872612</v>
          </cell>
          <cell r="D64">
            <v>895</v>
          </cell>
        </row>
        <row r="65">
          <cell r="A65" t="str">
            <v>2013101</v>
          </cell>
          <cell r="B65" t="str">
            <v>行政运行</v>
          </cell>
          <cell r="C65">
            <v>768.183124</v>
          </cell>
          <cell r="D65">
            <v>768</v>
          </cell>
        </row>
        <row r="66">
          <cell r="A66" t="str">
            <v>2013105</v>
          </cell>
          <cell r="B66" t="str">
            <v>专项业务</v>
          </cell>
          <cell r="C66">
            <v>0.04</v>
          </cell>
          <cell r="D66">
            <v>0</v>
          </cell>
        </row>
        <row r="67">
          <cell r="A67" t="str">
            <v>2013150</v>
          </cell>
          <cell r="B67" t="str">
            <v>事业运行</v>
          </cell>
          <cell r="C67">
            <v>4.060464</v>
          </cell>
          <cell r="D67">
            <v>4</v>
          </cell>
        </row>
        <row r="68">
          <cell r="A68" t="str">
            <v>2013199</v>
          </cell>
          <cell r="B68" t="str">
            <v>其他党委办公厅（室）及相关机构事务支出</v>
          </cell>
          <cell r="C68">
            <v>122.589024</v>
          </cell>
          <cell r="D68">
            <v>123</v>
          </cell>
        </row>
        <row r="69">
          <cell r="A69" t="str">
            <v>20132</v>
          </cell>
          <cell r="B69" t="str">
            <v>组织事务</v>
          </cell>
          <cell r="C69">
            <v>747.923378</v>
          </cell>
          <cell r="D69">
            <v>748</v>
          </cell>
        </row>
        <row r="70">
          <cell r="A70" t="str">
            <v>2013201</v>
          </cell>
          <cell r="B70" t="str">
            <v>行政运行</v>
          </cell>
          <cell r="C70">
            <v>129.54673</v>
          </cell>
          <cell r="D70">
            <v>130</v>
          </cell>
        </row>
        <row r="71">
          <cell r="A71" t="str">
            <v>2013299</v>
          </cell>
          <cell r="B71" t="str">
            <v>其他组织事务支出</v>
          </cell>
          <cell r="C71">
            <v>618.376648</v>
          </cell>
          <cell r="D71">
            <v>618</v>
          </cell>
        </row>
        <row r="72">
          <cell r="A72" t="str">
            <v>20133</v>
          </cell>
          <cell r="B72" t="str">
            <v>宣传事务</v>
          </cell>
          <cell r="C72">
            <v>602.880603</v>
          </cell>
          <cell r="D72">
            <v>603</v>
          </cell>
        </row>
        <row r="73">
          <cell r="A73" t="str">
            <v>2013301</v>
          </cell>
          <cell r="B73" t="str">
            <v>行政运行</v>
          </cell>
          <cell r="C73">
            <v>255.870255</v>
          </cell>
          <cell r="D73">
            <v>256</v>
          </cell>
        </row>
        <row r="74">
          <cell r="A74" t="str">
            <v>2013302</v>
          </cell>
          <cell r="B74" t="str">
            <v>一般行政管理事务</v>
          </cell>
          <cell r="C74">
            <v>183.336998</v>
          </cell>
          <cell r="D74">
            <v>183</v>
          </cell>
        </row>
        <row r="75">
          <cell r="A75" t="str">
            <v>2013399</v>
          </cell>
          <cell r="B75" t="str">
            <v>其他宣传事务支出</v>
          </cell>
          <cell r="C75">
            <v>163.67335</v>
          </cell>
          <cell r="D75">
            <v>164</v>
          </cell>
        </row>
        <row r="76">
          <cell r="A76" t="str">
            <v>20134</v>
          </cell>
          <cell r="B76" t="str">
            <v>统战事务</v>
          </cell>
          <cell r="C76">
            <v>438.183549</v>
          </cell>
          <cell r="D76">
            <v>438</v>
          </cell>
        </row>
        <row r="77">
          <cell r="A77" t="str">
            <v>2013401</v>
          </cell>
          <cell r="B77" t="str">
            <v>行政运行</v>
          </cell>
          <cell r="C77">
            <v>208.074718</v>
          </cell>
          <cell r="D77">
            <v>208</v>
          </cell>
        </row>
        <row r="78">
          <cell r="A78" t="str">
            <v>2013404</v>
          </cell>
          <cell r="B78" t="str">
            <v>宗教事务</v>
          </cell>
          <cell r="C78">
            <v>218.483</v>
          </cell>
          <cell r="D78">
            <v>218</v>
          </cell>
        </row>
        <row r="79">
          <cell r="A79" t="str">
            <v>2013499</v>
          </cell>
          <cell r="B79" t="str">
            <v>其他统战事务支出</v>
          </cell>
          <cell r="C79">
            <v>11.625831</v>
          </cell>
          <cell r="D79">
            <v>12</v>
          </cell>
        </row>
        <row r="80">
          <cell r="A80" t="str">
            <v>20136</v>
          </cell>
          <cell r="B80" t="str">
            <v>其他共产党事务支出</v>
          </cell>
          <cell r="C80">
            <v>405.10678</v>
          </cell>
          <cell r="D80">
            <v>405</v>
          </cell>
        </row>
        <row r="81">
          <cell r="A81" t="str">
            <v>2013601</v>
          </cell>
          <cell r="B81" t="str">
            <v>行政运行</v>
          </cell>
          <cell r="C81">
            <v>296.525081</v>
          </cell>
          <cell r="D81">
            <v>297</v>
          </cell>
        </row>
        <row r="82">
          <cell r="A82" t="str">
            <v>2013699</v>
          </cell>
          <cell r="B82" t="str">
            <v>其他共产党事务支出</v>
          </cell>
          <cell r="C82">
            <v>108.581699</v>
          </cell>
          <cell r="D82">
            <v>109</v>
          </cell>
        </row>
        <row r="83">
          <cell r="A83" t="str">
            <v>20138</v>
          </cell>
          <cell r="B83" t="str">
            <v>市场监督管理事务</v>
          </cell>
          <cell r="C83">
            <v>1555.283865</v>
          </cell>
          <cell r="D83">
            <v>1555</v>
          </cell>
        </row>
        <row r="84">
          <cell r="A84" t="str">
            <v>2013801</v>
          </cell>
          <cell r="B84" t="str">
            <v>行政运行</v>
          </cell>
          <cell r="C84">
            <v>1315.187277</v>
          </cell>
          <cell r="D84">
            <v>1315</v>
          </cell>
        </row>
        <row r="85">
          <cell r="A85" t="str">
            <v>2013805</v>
          </cell>
          <cell r="B85" t="str">
            <v>市场秩序执法</v>
          </cell>
          <cell r="C85">
            <v>10</v>
          </cell>
          <cell r="D85">
            <v>10</v>
          </cell>
        </row>
        <row r="86">
          <cell r="A86" t="str">
            <v>2013812</v>
          </cell>
          <cell r="B86" t="str">
            <v>药品事务</v>
          </cell>
          <cell r="C86">
            <v>0.122085</v>
          </cell>
          <cell r="D86">
            <v>0</v>
          </cell>
        </row>
        <row r="87">
          <cell r="A87" t="str">
            <v>2013816</v>
          </cell>
          <cell r="B87" t="str">
            <v>食品安全监管</v>
          </cell>
          <cell r="C87" t="str">
            <v/>
          </cell>
        </row>
        <row r="88">
          <cell r="A88" t="str">
            <v>2013899</v>
          </cell>
          <cell r="B88" t="str">
            <v>其他市场监督管理事务</v>
          </cell>
          <cell r="C88">
            <v>229.974503</v>
          </cell>
          <cell r="D88">
            <v>230</v>
          </cell>
        </row>
        <row r="89">
          <cell r="A89" t="str">
            <v>20199</v>
          </cell>
          <cell r="B89" t="str">
            <v>其他一般公共服务支出</v>
          </cell>
          <cell r="C89">
            <v>10.7</v>
          </cell>
          <cell r="D89">
            <v>11</v>
          </cell>
        </row>
        <row r="90">
          <cell r="A90" t="str">
            <v>2019999</v>
          </cell>
          <cell r="B90" t="str">
            <v>其他一般公共服务支出</v>
          </cell>
          <cell r="C90">
            <v>10.7</v>
          </cell>
          <cell r="D90">
            <v>11</v>
          </cell>
        </row>
        <row r="91">
          <cell r="A91" t="str">
            <v>203</v>
          </cell>
          <cell r="B91" t="str">
            <v>国防支出</v>
          </cell>
          <cell r="C91">
            <v>1186.660722</v>
          </cell>
          <cell r="D91">
            <v>1187</v>
          </cell>
        </row>
        <row r="92">
          <cell r="A92" t="str">
            <v>20306</v>
          </cell>
          <cell r="B92" t="str">
            <v>国防动员</v>
          </cell>
          <cell r="C92">
            <v>1186.660722</v>
          </cell>
          <cell r="D92">
            <v>1187</v>
          </cell>
        </row>
        <row r="93">
          <cell r="A93" t="str">
            <v>2030601</v>
          </cell>
          <cell r="B93" t="str">
            <v>兵役征集</v>
          </cell>
          <cell r="C93">
            <v>13</v>
          </cell>
          <cell r="D93">
            <v>13</v>
          </cell>
        </row>
        <row r="94">
          <cell r="A94" t="str">
            <v>2030605</v>
          </cell>
          <cell r="B94" t="str">
            <v>国防教育</v>
          </cell>
          <cell r="C94">
            <v>650</v>
          </cell>
          <cell r="D94">
            <v>650</v>
          </cell>
        </row>
        <row r="95">
          <cell r="A95" t="str">
            <v>2030607</v>
          </cell>
          <cell r="B95" t="str">
            <v>民兵</v>
          </cell>
          <cell r="C95">
            <v>66.367</v>
          </cell>
          <cell r="D95">
            <v>66</v>
          </cell>
        </row>
        <row r="96">
          <cell r="A96" t="str">
            <v>2030699</v>
          </cell>
          <cell r="B96" t="str">
            <v>其他国防动员支出</v>
          </cell>
          <cell r="C96">
            <v>457.293722</v>
          </cell>
          <cell r="D96">
            <v>458</v>
          </cell>
        </row>
        <row r="97">
          <cell r="A97" t="str">
            <v>204</v>
          </cell>
          <cell r="B97" t="str">
            <v>公共安全支出</v>
          </cell>
          <cell r="C97">
            <v>9314.615928</v>
          </cell>
          <cell r="D97">
            <v>9315</v>
          </cell>
        </row>
        <row r="98">
          <cell r="A98" t="str">
            <v>20401</v>
          </cell>
          <cell r="B98" t="str">
            <v>武装警察部队</v>
          </cell>
          <cell r="C98">
            <v>90.773</v>
          </cell>
          <cell r="D98">
            <v>91</v>
          </cell>
        </row>
        <row r="99">
          <cell r="A99" t="str">
            <v>2040101</v>
          </cell>
          <cell r="B99" t="str">
            <v>武装警察部队</v>
          </cell>
          <cell r="C99">
            <v>90.773</v>
          </cell>
          <cell r="D99">
            <v>91</v>
          </cell>
        </row>
        <row r="100">
          <cell r="A100" t="str">
            <v>2040199</v>
          </cell>
          <cell r="B100" t="str">
            <v>其他武装警察部队支出</v>
          </cell>
          <cell r="C100" t="str">
            <v/>
          </cell>
        </row>
        <row r="101">
          <cell r="A101" t="str">
            <v>20402</v>
          </cell>
          <cell r="B101" t="str">
            <v>公安</v>
          </cell>
          <cell r="C101">
            <v>7898.95709</v>
          </cell>
          <cell r="D101">
            <v>7899</v>
          </cell>
        </row>
        <row r="102">
          <cell r="A102" t="str">
            <v>2040201</v>
          </cell>
          <cell r="B102" t="str">
            <v>行政运行</v>
          </cell>
          <cell r="C102">
            <v>5699.795</v>
          </cell>
          <cell r="D102">
            <v>5700</v>
          </cell>
        </row>
        <row r="103">
          <cell r="A103" t="str">
            <v>2040202</v>
          </cell>
          <cell r="B103" t="str">
            <v>一般行政管理事务</v>
          </cell>
          <cell r="C103">
            <v>69.630871</v>
          </cell>
          <cell r="D103">
            <v>70</v>
          </cell>
        </row>
        <row r="104">
          <cell r="A104" t="str">
            <v>2040219</v>
          </cell>
          <cell r="B104" t="str">
            <v>信息化建设</v>
          </cell>
          <cell r="C104">
            <v>189.3</v>
          </cell>
          <cell r="D104">
            <v>189</v>
          </cell>
        </row>
        <row r="105">
          <cell r="A105" t="str">
            <v>2040299</v>
          </cell>
          <cell r="B105" t="str">
            <v>其他公安支出</v>
          </cell>
          <cell r="C105">
            <v>1940.231219</v>
          </cell>
          <cell r="D105">
            <v>1940</v>
          </cell>
        </row>
        <row r="106">
          <cell r="A106" t="str">
            <v>20404</v>
          </cell>
          <cell r="B106" t="str">
            <v>检察</v>
          </cell>
          <cell r="C106">
            <v>46.702</v>
          </cell>
          <cell r="D106">
            <v>47</v>
          </cell>
        </row>
        <row r="107">
          <cell r="A107" t="str">
            <v>2040401</v>
          </cell>
          <cell r="B107" t="str">
            <v>行政运行</v>
          </cell>
          <cell r="C107">
            <v>46.702</v>
          </cell>
          <cell r="D107">
            <v>47</v>
          </cell>
        </row>
        <row r="108">
          <cell r="A108" t="str">
            <v>20405</v>
          </cell>
          <cell r="B108" t="str">
            <v>法院</v>
          </cell>
          <cell r="C108">
            <v>350.359731</v>
          </cell>
          <cell r="D108">
            <v>350</v>
          </cell>
        </row>
        <row r="109">
          <cell r="A109" t="str">
            <v>2040501</v>
          </cell>
          <cell r="B109" t="str">
            <v>行政运行</v>
          </cell>
          <cell r="C109">
            <v>338.359731</v>
          </cell>
          <cell r="D109">
            <v>338</v>
          </cell>
        </row>
        <row r="110">
          <cell r="A110" t="str">
            <v>2040599</v>
          </cell>
          <cell r="B110" t="str">
            <v>其他法院支出</v>
          </cell>
          <cell r="C110">
            <v>12</v>
          </cell>
          <cell r="D110">
            <v>12</v>
          </cell>
        </row>
        <row r="111">
          <cell r="A111" t="str">
            <v>20406</v>
          </cell>
          <cell r="B111" t="str">
            <v>司法</v>
          </cell>
          <cell r="C111">
            <v>927.824107</v>
          </cell>
          <cell r="D111">
            <v>928</v>
          </cell>
        </row>
        <row r="112">
          <cell r="A112" t="str">
            <v>2040601</v>
          </cell>
          <cell r="B112" t="str">
            <v>行政运行</v>
          </cell>
          <cell r="C112">
            <v>750.100633</v>
          </cell>
          <cell r="D112">
            <v>750</v>
          </cell>
        </row>
        <row r="113">
          <cell r="A113" t="str">
            <v>2040604</v>
          </cell>
          <cell r="B113" t="str">
            <v>基层司法业务</v>
          </cell>
          <cell r="C113">
            <v>5.98</v>
          </cell>
          <cell r="D113">
            <v>6</v>
          </cell>
        </row>
        <row r="114">
          <cell r="A114" t="str">
            <v>2040607</v>
          </cell>
          <cell r="B114" t="str">
            <v>公共法律服务</v>
          </cell>
          <cell r="C114">
            <v>33.231527</v>
          </cell>
          <cell r="D114">
            <v>33</v>
          </cell>
        </row>
        <row r="115">
          <cell r="A115" t="str">
            <v>2040610</v>
          </cell>
          <cell r="B115" t="str">
            <v>社区矫正</v>
          </cell>
          <cell r="C115">
            <v>48</v>
          </cell>
          <cell r="D115">
            <v>48</v>
          </cell>
        </row>
        <row r="116">
          <cell r="A116" t="str">
            <v>2040612</v>
          </cell>
          <cell r="B116" t="str">
            <v>法制建设</v>
          </cell>
          <cell r="C116">
            <v>1</v>
          </cell>
          <cell r="D116">
            <v>1</v>
          </cell>
        </row>
        <row r="117">
          <cell r="A117" t="str">
            <v>2040699</v>
          </cell>
          <cell r="B117" t="str">
            <v>其他司法支出</v>
          </cell>
          <cell r="C117">
            <v>89.511947</v>
          </cell>
          <cell r="D117">
            <v>90</v>
          </cell>
        </row>
        <row r="118">
          <cell r="A118" t="str">
            <v>20499</v>
          </cell>
          <cell r="B118" t="str">
            <v>其他公共安全支出</v>
          </cell>
          <cell r="C118" t="str">
            <v/>
          </cell>
        </row>
        <row r="119">
          <cell r="A119" t="str">
            <v>2049902</v>
          </cell>
          <cell r="B119" t="str">
            <v>国家司法救助支出</v>
          </cell>
          <cell r="C119" t="str">
            <v/>
          </cell>
        </row>
        <row r="120">
          <cell r="A120" t="str">
            <v>205</v>
          </cell>
          <cell r="B120" t="str">
            <v>教育支出</v>
          </cell>
          <cell r="C120">
            <v>52127.491077</v>
          </cell>
          <cell r="D120">
            <v>52127</v>
          </cell>
        </row>
        <row r="121">
          <cell r="A121" t="str">
            <v>20501</v>
          </cell>
          <cell r="B121" t="str">
            <v>教育管理事务</v>
          </cell>
          <cell r="C121">
            <v>625.756559</v>
          </cell>
          <cell r="D121">
            <v>626</v>
          </cell>
        </row>
        <row r="122">
          <cell r="A122" t="str">
            <v>2050101</v>
          </cell>
          <cell r="B122" t="str">
            <v>行政运行</v>
          </cell>
          <cell r="C122">
            <v>151.6129</v>
          </cell>
          <cell r="D122">
            <v>152</v>
          </cell>
        </row>
        <row r="123">
          <cell r="A123" t="str">
            <v>2050199</v>
          </cell>
          <cell r="B123" t="str">
            <v>其他教育管理事务支出</v>
          </cell>
          <cell r="C123">
            <v>474.143659</v>
          </cell>
          <cell r="D123">
            <v>474</v>
          </cell>
        </row>
        <row r="124">
          <cell r="A124" t="str">
            <v>20502</v>
          </cell>
          <cell r="B124" t="str">
            <v>普通教育</v>
          </cell>
          <cell r="C124">
            <v>47030.363495</v>
          </cell>
          <cell r="D124">
            <v>47030</v>
          </cell>
        </row>
        <row r="125">
          <cell r="A125" t="str">
            <v>2050201</v>
          </cell>
          <cell r="B125" t="str">
            <v>学前教育</v>
          </cell>
          <cell r="C125">
            <v>461.042491</v>
          </cell>
          <cell r="D125">
            <v>461</v>
          </cell>
        </row>
        <row r="126">
          <cell r="A126" t="str">
            <v>2050202</v>
          </cell>
          <cell r="B126" t="str">
            <v>小学教育</v>
          </cell>
          <cell r="C126">
            <v>15335.47772</v>
          </cell>
          <cell r="D126">
            <v>15376</v>
          </cell>
        </row>
        <row r="127">
          <cell r="A127" t="str">
            <v>2050203</v>
          </cell>
          <cell r="B127" t="str">
            <v>初中教育</v>
          </cell>
          <cell r="C127">
            <v>16941.140992</v>
          </cell>
          <cell r="D127">
            <v>16941</v>
          </cell>
        </row>
        <row r="128">
          <cell r="A128" t="str">
            <v>2050204</v>
          </cell>
          <cell r="B128" t="str">
            <v>高中教育</v>
          </cell>
          <cell r="C128">
            <v>7964.013506</v>
          </cell>
          <cell r="D128">
            <v>7964</v>
          </cell>
        </row>
        <row r="129">
          <cell r="A129" t="str">
            <v>2050205</v>
          </cell>
          <cell r="B129" t="str">
            <v>高等教育</v>
          </cell>
          <cell r="C129" t="str">
            <v/>
          </cell>
        </row>
        <row r="130">
          <cell r="A130" t="str">
            <v>2050299</v>
          </cell>
          <cell r="B130" t="str">
            <v>其他普通教育支出</v>
          </cell>
          <cell r="C130">
            <v>6328.688786</v>
          </cell>
          <cell r="D130">
            <v>7128</v>
          </cell>
        </row>
        <row r="131">
          <cell r="A131" t="str">
            <v>20503</v>
          </cell>
          <cell r="B131" t="str">
            <v>职业教育</v>
          </cell>
          <cell r="C131">
            <v>3453.075991</v>
          </cell>
          <cell r="D131">
            <v>3453</v>
          </cell>
        </row>
        <row r="132">
          <cell r="A132" t="str">
            <v>2050302</v>
          </cell>
          <cell r="B132" t="str">
            <v>中等职业教育</v>
          </cell>
          <cell r="C132">
            <v>3453.075991</v>
          </cell>
          <cell r="D132">
            <v>3453</v>
          </cell>
        </row>
        <row r="133">
          <cell r="A133" t="str">
            <v>20507</v>
          </cell>
          <cell r="B133" t="str">
            <v>特殊教育</v>
          </cell>
          <cell r="C133">
            <v>212.184806</v>
          </cell>
          <cell r="D133">
            <v>212</v>
          </cell>
        </row>
        <row r="134">
          <cell r="A134" t="str">
            <v>2050701</v>
          </cell>
          <cell r="B134" t="str">
            <v>特殊学校教育</v>
          </cell>
          <cell r="C134">
            <v>212.184806</v>
          </cell>
          <cell r="D134">
            <v>212</v>
          </cell>
        </row>
        <row r="135">
          <cell r="A135" t="str">
            <v>20508</v>
          </cell>
          <cell r="B135" t="str">
            <v>进修及培训</v>
          </cell>
          <cell r="C135">
            <v>339.709694</v>
          </cell>
          <cell r="D135">
            <v>340</v>
          </cell>
        </row>
        <row r="136">
          <cell r="A136" t="str">
            <v>2050802</v>
          </cell>
          <cell r="B136" t="str">
            <v>干部教育</v>
          </cell>
          <cell r="C136">
            <v>339.709694</v>
          </cell>
          <cell r="D136">
            <v>340</v>
          </cell>
        </row>
        <row r="137">
          <cell r="A137" t="str">
            <v>20509</v>
          </cell>
          <cell r="B137" t="str">
            <v>教育费附加安排的支出</v>
          </cell>
          <cell r="C137">
            <v>466.400532</v>
          </cell>
          <cell r="D137">
            <v>466</v>
          </cell>
        </row>
        <row r="138">
          <cell r="A138" t="str">
            <v>2050901</v>
          </cell>
          <cell r="B138" t="str">
            <v>农村中小学校舍建设</v>
          </cell>
          <cell r="C138">
            <v>389.791028</v>
          </cell>
          <cell r="D138">
            <v>390</v>
          </cell>
        </row>
        <row r="139">
          <cell r="A139" t="str">
            <v>2050999</v>
          </cell>
          <cell r="B139" t="str">
            <v>其他教育费附加安排的支出</v>
          </cell>
          <cell r="C139">
            <v>76.609504</v>
          </cell>
          <cell r="D139">
            <v>77</v>
          </cell>
        </row>
        <row r="140">
          <cell r="A140" t="str">
            <v>206</v>
          </cell>
          <cell r="B140" t="str">
            <v>科学技术支出</v>
          </cell>
          <cell r="C140">
            <v>317.534686</v>
          </cell>
          <cell r="D140">
            <v>318</v>
          </cell>
        </row>
        <row r="141">
          <cell r="A141" t="str">
            <v>20603</v>
          </cell>
          <cell r="B141" t="str">
            <v>应用研究</v>
          </cell>
          <cell r="C141">
            <v>145</v>
          </cell>
          <cell r="D141">
            <v>145</v>
          </cell>
        </row>
        <row r="142">
          <cell r="A142" t="str">
            <v>2060302</v>
          </cell>
          <cell r="B142" t="str">
            <v>社会公益研究</v>
          </cell>
          <cell r="C142">
            <v>35</v>
          </cell>
          <cell r="D142">
            <v>35</v>
          </cell>
        </row>
        <row r="143">
          <cell r="A143" t="str">
            <v>2060399</v>
          </cell>
          <cell r="B143" t="str">
            <v>其他应用研究支出</v>
          </cell>
          <cell r="C143">
            <v>110</v>
          </cell>
          <cell r="D143">
            <v>110</v>
          </cell>
        </row>
        <row r="144">
          <cell r="A144" t="str">
            <v>20604</v>
          </cell>
          <cell r="B144" t="str">
            <v>技术研究与开发</v>
          </cell>
          <cell r="C144">
            <v>65</v>
          </cell>
          <cell r="D144">
            <v>65</v>
          </cell>
        </row>
        <row r="145">
          <cell r="A145" t="str">
            <v>2060499</v>
          </cell>
          <cell r="B145" t="str">
            <v>其他技术研究与开发支出</v>
          </cell>
          <cell r="C145">
            <v>65</v>
          </cell>
          <cell r="D145">
            <v>65</v>
          </cell>
        </row>
        <row r="146">
          <cell r="A146" t="str">
            <v>20607</v>
          </cell>
          <cell r="B146" t="str">
            <v>科学技术普及</v>
          </cell>
          <cell r="C146">
            <v>51.934686</v>
          </cell>
          <cell r="D146">
            <v>52</v>
          </cell>
        </row>
        <row r="147">
          <cell r="A147" t="str">
            <v>2060701</v>
          </cell>
          <cell r="B147" t="str">
            <v>机构运行</v>
          </cell>
          <cell r="C147">
            <v>51.934686</v>
          </cell>
          <cell r="D147">
            <v>52</v>
          </cell>
        </row>
        <row r="148">
          <cell r="A148" t="str">
            <v>2060702</v>
          </cell>
          <cell r="B148" t="str">
            <v>科普活动</v>
          </cell>
          <cell r="C148" t="str">
            <v/>
          </cell>
        </row>
        <row r="149">
          <cell r="A149" t="str">
            <v>20609</v>
          </cell>
          <cell r="B149" t="str">
            <v>科技重大项目</v>
          </cell>
          <cell r="C149">
            <v>50</v>
          </cell>
          <cell r="D149">
            <v>50</v>
          </cell>
        </row>
        <row r="150">
          <cell r="A150" t="str">
            <v>2060901</v>
          </cell>
          <cell r="B150" t="str">
            <v>科技重大专项</v>
          </cell>
          <cell r="C150">
            <v>50</v>
          </cell>
          <cell r="D150">
            <v>50</v>
          </cell>
        </row>
        <row r="151">
          <cell r="A151" t="str">
            <v>20699</v>
          </cell>
          <cell r="B151" t="str">
            <v>其他科学技术支出</v>
          </cell>
          <cell r="C151">
            <v>5.6</v>
          </cell>
          <cell r="D151">
            <v>6</v>
          </cell>
        </row>
        <row r="152">
          <cell r="A152" t="str">
            <v>2069999</v>
          </cell>
          <cell r="B152" t="str">
            <v>其他科学技术支出</v>
          </cell>
          <cell r="C152">
            <v>5.6</v>
          </cell>
          <cell r="D152">
            <v>6</v>
          </cell>
        </row>
        <row r="153">
          <cell r="A153" t="str">
            <v>207</v>
          </cell>
          <cell r="B153" t="str">
            <v>文化旅游体育与传媒支出</v>
          </cell>
          <cell r="C153">
            <v>1431.340002</v>
          </cell>
          <cell r="D153">
            <v>1431</v>
          </cell>
        </row>
        <row r="154">
          <cell r="A154" t="str">
            <v>20701</v>
          </cell>
          <cell r="B154" t="str">
            <v>文化和旅游</v>
          </cell>
          <cell r="C154">
            <v>758.847873</v>
          </cell>
          <cell r="D154">
            <v>759</v>
          </cell>
        </row>
        <row r="155">
          <cell r="A155" t="str">
            <v>2070101</v>
          </cell>
          <cell r="B155" t="str">
            <v>行政运行</v>
          </cell>
          <cell r="C155">
            <v>503.606571</v>
          </cell>
          <cell r="D155">
            <v>504</v>
          </cell>
        </row>
        <row r="156">
          <cell r="A156" t="str">
            <v>2070104</v>
          </cell>
          <cell r="B156" t="str">
            <v>图书馆</v>
          </cell>
          <cell r="C156">
            <v>0.32</v>
          </cell>
          <cell r="D156">
            <v>0</v>
          </cell>
        </row>
        <row r="157">
          <cell r="A157" t="str">
            <v>2070105</v>
          </cell>
          <cell r="B157" t="str">
            <v>文化展示及纪念机构</v>
          </cell>
          <cell r="C157" t="str">
            <v/>
          </cell>
        </row>
        <row r="158">
          <cell r="A158" t="str">
            <v>2070107</v>
          </cell>
          <cell r="B158" t="str">
            <v>艺术表演团体</v>
          </cell>
          <cell r="C158">
            <v>91.165324</v>
          </cell>
          <cell r="D158">
            <v>91</v>
          </cell>
        </row>
        <row r="159">
          <cell r="A159" t="str">
            <v>2070108</v>
          </cell>
          <cell r="B159" t="str">
            <v>文化活动</v>
          </cell>
          <cell r="C159">
            <v>18.5934</v>
          </cell>
          <cell r="D159">
            <v>19</v>
          </cell>
        </row>
        <row r="160">
          <cell r="A160" t="str">
            <v>2070109</v>
          </cell>
          <cell r="B160" t="str">
            <v>群众文化</v>
          </cell>
          <cell r="C160">
            <v>39.3509</v>
          </cell>
          <cell r="D160">
            <v>39</v>
          </cell>
        </row>
        <row r="161">
          <cell r="A161" t="str">
            <v>2070111</v>
          </cell>
          <cell r="B161" t="str">
            <v>文化创作与保护</v>
          </cell>
          <cell r="C161">
            <v>0.115</v>
          </cell>
          <cell r="D161">
            <v>0</v>
          </cell>
        </row>
        <row r="162">
          <cell r="A162" t="str">
            <v>2070112</v>
          </cell>
          <cell r="B162" t="str">
            <v>文化和旅游市场管理</v>
          </cell>
          <cell r="C162">
            <v>2.89615</v>
          </cell>
          <cell r="D162">
            <v>3</v>
          </cell>
        </row>
        <row r="163">
          <cell r="A163" t="str">
            <v>2070113</v>
          </cell>
          <cell r="B163" t="str">
            <v>旅游宣传</v>
          </cell>
          <cell r="C163">
            <v>0.7309</v>
          </cell>
          <cell r="D163">
            <v>1</v>
          </cell>
        </row>
        <row r="164">
          <cell r="A164" t="str">
            <v>2070199</v>
          </cell>
          <cell r="B164" t="str">
            <v>其他文化和旅游支出</v>
          </cell>
          <cell r="C164">
            <v>102.069628</v>
          </cell>
          <cell r="D164">
            <v>102</v>
          </cell>
        </row>
        <row r="165">
          <cell r="A165" t="str">
            <v>20702</v>
          </cell>
          <cell r="B165" t="str">
            <v>文物</v>
          </cell>
          <cell r="C165">
            <v>7.1819</v>
          </cell>
          <cell r="D165">
            <v>7</v>
          </cell>
        </row>
        <row r="166">
          <cell r="A166" t="str">
            <v>2070204</v>
          </cell>
          <cell r="B166" t="str">
            <v>文物保护</v>
          </cell>
          <cell r="C166">
            <v>7.1819</v>
          </cell>
          <cell r="D166">
            <v>7</v>
          </cell>
        </row>
        <row r="167">
          <cell r="A167" t="str">
            <v>2070299</v>
          </cell>
          <cell r="B167" t="str">
            <v>其他文物支出</v>
          </cell>
          <cell r="C167" t="str">
            <v/>
          </cell>
        </row>
        <row r="168">
          <cell r="A168" t="str">
            <v>20703</v>
          </cell>
          <cell r="B168" t="str">
            <v>体育</v>
          </cell>
          <cell r="C168">
            <v>168.73195</v>
          </cell>
          <cell r="D168">
            <v>169</v>
          </cell>
        </row>
        <row r="169">
          <cell r="A169" t="str">
            <v>2070304</v>
          </cell>
          <cell r="B169" t="str">
            <v>运动项目管理</v>
          </cell>
          <cell r="C169">
            <v>168.73195</v>
          </cell>
          <cell r="D169">
            <v>169</v>
          </cell>
        </row>
        <row r="170">
          <cell r="A170" t="str">
            <v>20708</v>
          </cell>
          <cell r="B170" t="str">
            <v>广播电视</v>
          </cell>
          <cell r="C170">
            <v>372.13461</v>
          </cell>
          <cell r="D170">
            <v>372</v>
          </cell>
        </row>
        <row r="171">
          <cell r="A171" t="str">
            <v>2070801</v>
          </cell>
          <cell r="B171" t="str">
            <v>行政运行</v>
          </cell>
          <cell r="C171">
            <v>372.13461</v>
          </cell>
          <cell r="D171">
            <v>372</v>
          </cell>
        </row>
        <row r="172">
          <cell r="A172" t="str">
            <v>20799</v>
          </cell>
          <cell r="B172" t="str">
            <v>其他文化旅游体育与传媒支出</v>
          </cell>
          <cell r="C172">
            <v>124.443669</v>
          </cell>
          <cell r="D172">
            <v>124</v>
          </cell>
        </row>
        <row r="173">
          <cell r="A173" t="str">
            <v>2079902</v>
          </cell>
          <cell r="B173" t="str">
            <v>宣传文化发展专项支出</v>
          </cell>
          <cell r="C173" t="str">
            <v/>
          </cell>
        </row>
        <row r="174">
          <cell r="A174" t="str">
            <v>2079999</v>
          </cell>
          <cell r="B174" t="str">
            <v>其他文化旅游体育与传媒支出</v>
          </cell>
          <cell r="C174">
            <v>124.443669</v>
          </cell>
          <cell r="D174">
            <v>124</v>
          </cell>
        </row>
        <row r="175">
          <cell r="A175" t="str">
            <v>208</v>
          </cell>
          <cell r="B175" t="str">
            <v>社会保障和就业支出</v>
          </cell>
          <cell r="C175">
            <v>37686.310272</v>
          </cell>
          <cell r="D175">
            <v>37686</v>
          </cell>
        </row>
        <row r="176">
          <cell r="A176" t="str">
            <v>20801</v>
          </cell>
          <cell r="B176" t="str">
            <v>人力资源和社会保障管理事务</v>
          </cell>
          <cell r="C176">
            <v>4057.363782</v>
          </cell>
          <cell r="D176">
            <v>4057</v>
          </cell>
        </row>
        <row r="177">
          <cell r="A177" t="str">
            <v>2080101</v>
          </cell>
          <cell r="B177" t="str">
            <v>行政运行</v>
          </cell>
          <cell r="C177">
            <v>873.65621</v>
          </cell>
          <cell r="D177">
            <v>874</v>
          </cell>
        </row>
        <row r="178">
          <cell r="A178" t="str">
            <v>2080106</v>
          </cell>
          <cell r="B178" t="str">
            <v>就业管理事务</v>
          </cell>
          <cell r="C178" t="str">
            <v/>
          </cell>
        </row>
        <row r="179">
          <cell r="A179" t="str">
            <v>2080109</v>
          </cell>
          <cell r="B179" t="str">
            <v>社会保险经办机构</v>
          </cell>
          <cell r="C179">
            <v>350.155997</v>
          </cell>
          <cell r="D179">
            <v>350</v>
          </cell>
        </row>
        <row r="180">
          <cell r="A180" t="str">
            <v>2080111</v>
          </cell>
          <cell r="B180" t="str">
            <v>公共就业服务和职业技能鉴定机构</v>
          </cell>
          <cell r="C180">
            <v>130.65037</v>
          </cell>
          <cell r="D180">
            <v>131</v>
          </cell>
        </row>
        <row r="181">
          <cell r="A181" t="str">
            <v>2080116</v>
          </cell>
          <cell r="B181" t="str">
            <v>引进人才费用</v>
          </cell>
          <cell r="C181">
            <v>17.6559</v>
          </cell>
          <cell r="D181">
            <v>18</v>
          </cell>
        </row>
        <row r="182">
          <cell r="A182" t="str">
            <v>2080199</v>
          </cell>
          <cell r="B182" t="str">
            <v>其他人力资源和社会保障管理事务支出</v>
          </cell>
          <cell r="C182">
            <v>2685.245305</v>
          </cell>
          <cell r="D182">
            <v>2685</v>
          </cell>
        </row>
        <row r="183">
          <cell r="A183" t="str">
            <v>20802</v>
          </cell>
          <cell r="B183" t="str">
            <v>民政管理事务</v>
          </cell>
          <cell r="C183">
            <v>361.922936</v>
          </cell>
          <cell r="D183">
            <v>362</v>
          </cell>
        </row>
        <row r="184">
          <cell r="A184" t="str">
            <v>2080201</v>
          </cell>
          <cell r="B184" t="str">
            <v>行政运行</v>
          </cell>
          <cell r="C184">
            <v>323.684037</v>
          </cell>
          <cell r="D184">
            <v>324</v>
          </cell>
        </row>
        <row r="185">
          <cell r="A185" t="str">
            <v>2080207</v>
          </cell>
          <cell r="B185" t="str">
            <v>行政区划和地名管理</v>
          </cell>
          <cell r="C185">
            <v>3.7105</v>
          </cell>
          <cell r="D185">
            <v>4</v>
          </cell>
        </row>
        <row r="186">
          <cell r="A186" t="str">
            <v>2080299</v>
          </cell>
          <cell r="B186" t="str">
            <v>其他民政管理事务支出</v>
          </cell>
          <cell r="C186">
            <v>34.528399</v>
          </cell>
          <cell r="D186">
            <v>35</v>
          </cell>
        </row>
        <row r="187">
          <cell r="A187" t="str">
            <v>20805</v>
          </cell>
          <cell r="B187" t="str">
            <v>行政事业单位养老支出</v>
          </cell>
          <cell r="C187">
            <v>12307.277876</v>
          </cell>
          <cell r="D187">
            <v>12307</v>
          </cell>
        </row>
        <row r="188">
          <cell r="A188" t="str">
            <v>2080501</v>
          </cell>
          <cell r="B188" t="str">
            <v>行政单位离退休</v>
          </cell>
          <cell r="C188">
            <v>31.3586</v>
          </cell>
          <cell r="D188">
            <v>31</v>
          </cell>
        </row>
        <row r="189">
          <cell r="A189" t="str">
            <v>2080505</v>
          </cell>
          <cell r="B189" t="str">
            <v>机关事业单位基本养老缴费支出</v>
          </cell>
          <cell r="C189">
            <v>8678.073709</v>
          </cell>
          <cell r="D189">
            <v>8678</v>
          </cell>
        </row>
        <row r="190">
          <cell r="A190" t="str">
            <v>2080506</v>
          </cell>
          <cell r="B190" t="str">
            <v>机关事业单位职业年金缴费支出</v>
          </cell>
          <cell r="C190">
            <v>1420.178029</v>
          </cell>
          <cell r="D190">
            <v>1420</v>
          </cell>
        </row>
        <row r="191">
          <cell r="A191" t="str">
            <v>2080507</v>
          </cell>
          <cell r="B191" t="str">
            <v>对机关事业单位基本养老保险基金的补助</v>
          </cell>
          <cell r="C191">
            <v>1953</v>
          </cell>
          <cell r="D191">
            <v>1953</v>
          </cell>
        </row>
        <row r="192">
          <cell r="A192" t="str">
            <v>2080599</v>
          </cell>
          <cell r="B192" t="str">
            <v>其他行政事业单位离退休支出</v>
          </cell>
          <cell r="C192">
            <v>224.667538</v>
          </cell>
          <cell r="D192">
            <v>225</v>
          </cell>
        </row>
        <row r="193">
          <cell r="A193" t="str">
            <v>20807</v>
          </cell>
          <cell r="B193" t="str">
            <v>就业补助</v>
          </cell>
          <cell r="C193">
            <v>836.381575</v>
          </cell>
          <cell r="D193">
            <v>836</v>
          </cell>
        </row>
        <row r="194">
          <cell r="A194" t="str">
            <v>2080799</v>
          </cell>
          <cell r="B194" t="str">
            <v>其他就业补助支出</v>
          </cell>
          <cell r="C194">
            <v>836.381575</v>
          </cell>
          <cell r="D194">
            <v>836</v>
          </cell>
        </row>
        <row r="195">
          <cell r="A195" t="str">
            <v>20808</v>
          </cell>
          <cell r="B195" t="str">
            <v>抚恤</v>
          </cell>
          <cell r="C195">
            <v>2381.206451</v>
          </cell>
          <cell r="D195">
            <v>2381</v>
          </cell>
        </row>
        <row r="196">
          <cell r="A196" t="str">
            <v>2080802</v>
          </cell>
          <cell r="B196" t="str">
            <v>伤残抚恤</v>
          </cell>
          <cell r="C196">
            <v>9.396</v>
          </cell>
          <cell r="D196">
            <v>9</v>
          </cell>
        </row>
        <row r="197">
          <cell r="A197" t="str">
            <v>2080804</v>
          </cell>
          <cell r="B197" t="str">
            <v>优抚事业单位支出</v>
          </cell>
          <cell r="C197">
            <v>1.4341</v>
          </cell>
          <cell r="D197">
            <v>1</v>
          </cell>
        </row>
        <row r="198">
          <cell r="A198" t="str">
            <v>2080805</v>
          </cell>
          <cell r="B198" t="str">
            <v>义务兵优待</v>
          </cell>
          <cell r="C198">
            <v>492.49056</v>
          </cell>
          <cell r="D198">
            <v>492</v>
          </cell>
        </row>
        <row r="199">
          <cell r="A199" t="str">
            <v>2080899</v>
          </cell>
          <cell r="B199" t="str">
            <v>其他优抚支出</v>
          </cell>
          <cell r="C199">
            <v>1877.885791</v>
          </cell>
          <cell r="D199">
            <v>1878</v>
          </cell>
        </row>
        <row r="200">
          <cell r="A200" t="str">
            <v>20809</v>
          </cell>
          <cell r="B200" t="str">
            <v>退役安置</v>
          </cell>
          <cell r="C200">
            <v>269.18739</v>
          </cell>
          <cell r="D200">
            <v>269</v>
          </cell>
        </row>
        <row r="201">
          <cell r="A201" t="str">
            <v>2080901</v>
          </cell>
          <cell r="B201" t="str">
            <v>退役士兵安置</v>
          </cell>
          <cell r="C201">
            <v>99.726095</v>
          </cell>
          <cell r="D201">
            <v>100</v>
          </cell>
        </row>
        <row r="202">
          <cell r="A202" t="str">
            <v>2080902</v>
          </cell>
          <cell r="B202" t="str">
            <v>军队移交政府的离退休人员安置</v>
          </cell>
          <cell r="C202">
            <v>66.351495</v>
          </cell>
          <cell r="D202">
            <v>66</v>
          </cell>
        </row>
        <row r="203">
          <cell r="A203" t="str">
            <v>2080903</v>
          </cell>
          <cell r="B203" t="str">
            <v>军队移交政府离退休干部管理机构</v>
          </cell>
          <cell r="C203">
            <v>3.3098</v>
          </cell>
          <cell r="D203">
            <v>3</v>
          </cell>
        </row>
        <row r="204">
          <cell r="A204" t="str">
            <v>2080904</v>
          </cell>
          <cell r="B204" t="str">
            <v>退役士兵管理教育</v>
          </cell>
          <cell r="C204" t="str">
            <v/>
          </cell>
        </row>
        <row r="205">
          <cell r="A205" t="str">
            <v>2080999</v>
          </cell>
          <cell r="B205" t="str">
            <v>其他退役安置支出</v>
          </cell>
          <cell r="C205">
            <v>99.8</v>
          </cell>
          <cell r="D205">
            <v>100</v>
          </cell>
        </row>
        <row r="206">
          <cell r="A206" t="str">
            <v>20810</v>
          </cell>
          <cell r="B206" t="str">
            <v>社会福利</v>
          </cell>
          <cell r="C206">
            <v>1380.526517</v>
          </cell>
          <cell r="D206">
            <v>1381</v>
          </cell>
        </row>
        <row r="207">
          <cell r="A207" t="str">
            <v>2081001</v>
          </cell>
          <cell r="B207" t="str">
            <v>儿童福利</v>
          </cell>
          <cell r="C207">
            <v>73.9009</v>
          </cell>
          <cell r="D207">
            <v>74</v>
          </cell>
        </row>
        <row r="208">
          <cell r="A208" t="str">
            <v>2081002</v>
          </cell>
          <cell r="B208" t="str">
            <v>老年福利</v>
          </cell>
          <cell r="C208">
            <v>778.36</v>
          </cell>
          <cell r="D208">
            <v>778</v>
          </cell>
        </row>
        <row r="209">
          <cell r="A209" t="str">
            <v>2081004</v>
          </cell>
          <cell r="B209" t="str">
            <v>殡葬</v>
          </cell>
          <cell r="C209">
            <v>441.911701</v>
          </cell>
          <cell r="D209">
            <v>442</v>
          </cell>
        </row>
        <row r="210">
          <cell r="A210" t="str">
            <v>2081006</v>
          </cell>
          <cell r="B210" t="str">
            <v>养老服务</v>
          </cell>
          <cell r="C210">
            <v>61.5579</v>
          </cell>
          <cell r="D210">
            <v>62</v>
          </cell>
        </row>
        <row r="211">
          <cell r="A211" t="str">
            <v>2081099</v>
          </cell>
          <cell r="B211" t="str">
            <v>其他社会福利支出</v>
          </cell>
          <cell r="C211">
            <v>24.796016</v>
          </cell>
          <cell r="D211">
            <v>25</v>
          </cell>
        </row>
        <row r="212">
          <cell r="A212" t="str">
            <v>20811</v>
          </cell>
          <cell r="B212" t="str">
            <v>残疾人事业</v>
          </cell>
          <cell r="C212">
            <v>679.465322</v>
          </cell>
          <cell r="D212">
            <v>679</v>
          </cell>
        </row>
        <row r="213">
          <cell r="A213" t="str">
            <v>2081101</v>
          </cell>
          <cell r="B213" t="str">
            <v>行政运行</v>
          </cell>
          <cell r="C213">
            <v>114.357734</v>
          </cell>
          <cell r="D213">
            <v>114</v>
          </cell>
        </row>
        <row r="214">
          <cell r="A214" t="str">
            <v>2081104</v>
          </cell>
          <cell r="B214" t="str">
            <v>残疾人康复</v>
          </cell>
          <cell r="C214">
            <v>3.65</v>
          </cell>
          <cell r="D214">
            <v>4</v>
          </cell>
        </row>
        <row r="215">
          <cell r="A215" t="str">
            <v>2081105</v>
          </cell>
          <cell r="B215" t="str">
            <v>残疾人就业和扶贫</v>
          </cell>
          <cell r="C215">
            <v>7.36</v>
          </cell>
          <cell r="D215">
            <v>7</v>
          </cell>
        </row>
        <row r="216">
          <cell r="A216" t="str">
            <v>2081107</v>
          </cell>
          <cell r="B216" t="str">
            <v>残疾人生活和护理补贴</v>
          </cell>
          <cell r="C216">
            <v>488.472</v>
          </cell>
          <cell r="D216">
            <v>488</v>
          </cell>
        </row>
        <row r="217">
          <cell r="A217" t="str">
            <v>2081199</v>
          </cell>
          <cell r="B217" t="str">
            <v>其他残疾人事业支出</v>
          </cell>
          <cell r="C217">
            <v>65.625588</v>
          </cell>
          <cell r="D217">
            <v>66</v>
          </cell>
        </row>
        <row r="218">
          <cell r="A218" t="str">
            <v>20816</v>
          </cell>
          <cell r="B218" t="str">
            <v>红十字事业</v>
          </cell>
          <cell r="C218">
            <v>24.644838</v>
          </cell>
          <cell r="D218">
            <v>25</v>
          </cell>
        </row>
        <row r="219">
          <cell r="A219" t="str">
            <v>2081601</v>
          </cell>
          <cell r="B219" t="str">
            <v>行政运行</v>
          </cell>
          <cell r="C219">
            <v>4.8612</v>
          </cell>
          <cell r="D219">
            <v>5</v>
          </cell>
        </row>
        <row r="220">
          <cell r="A220" t="str">
            <v>2081699</v>
          </cell>
          <cell r="B220" t="str">
            <v>其他红十字事业支出</v>
          </cell>
          <cell r="C220">
            <v>19.783638</v>
          </cell>
          <cell r="D220">
            <v>20</v>
          </cell>
        </row>
        <row r="221">
          <cell r="A221" t="str">
            <v>20819</v>
          </cell>
          <cell r="B221" t="str">
            <v>最低生活保障</v>
          </cell>
          <cell r="C221">
            <v>2484.7663</v>
          </cell>
          <cell r="D221">
            <v>2485</v>
          </cell>
        </row>
        <row r="222">
          <cell r="A222" t="str">
            <v>2081902</v>
          </cell>
          <cell r="B222" t="str">
            <v>农村最低生活保障金支出</v>
          </cell>
          <cell r="C222">
            <v>2484.7663</v>
          </cell>
          <cell r="D222">
            <v>2485</v>
          </cell>
        </row>
        <row r="223">
          <cell r="A223" t="str">
            <v>20820</v>
          </cell>
          <cell r="B223" t="str">
            <v>临时救助</v>
          </cell>
          <cell r="C223">
            <v>751</v>
          </cell>
          <cell r="D223">
            <v>751</v>
          </cell>
        </row>
        <row r="224">
          <cell r="A224" t="str">
            <v>2082001</v>
          </cell>
          <cell r="B224" t="str">
            <v>临时救助支出</v>
          </cell>
          <cell r="C224">
            <v>751</v>
          </cell>
          <cell r="D224">
            <v>751</v>
          </cell>
        </row>
        <row r="225">
          <cell r="A225" t="str">
            <v>20821</v>
          </cell>
          <cell r="B225" t="str">
            <v>特困人员救助供养</v>
          </cell>
          <cell r="C225">
            <v>7.809</v>
          </cell>
          <cell r="D225">
            <v>8</v>
          </cell>
        </row>
        <row r="226">
          <cell r="A226" t="str">
            <v>2082102</v>
          </cell>
          <cell r="B226" t="str">
            <v>农村特困人员救助供养支出</v>
          </cell>
          <cell r="C226">
            <v>7.809</v>
          </cell>
          <cell r="D226">
            <v>8</v>
          </cell>
        </row>
        <row r="227">
          <cell r="A227" t="str">
            <v>20825</v>
          </cell>
          <cell r="B227" t="str">
            <v>其他生活救助</v>
          </cell>
          <cell r="C227">
            <v>1.4208</v>
          </cell>
          <cell r="D227">
            <v>1</v>
          </cell>
        </row>
        <row r="228">
          <cell r="A228" t="str">
            <v>2082502</v>
          </cell>
          <cell r="B228" t="str">
            <v>其他农村生活救助</v>
          </cell>
          <cell r="C228">
            <v>1.4208</v>
          </cell>
          <cell r="D228">
            <v>1</v>
          </cell>
        </row>
        <row r="229">
          <cell r="A229" t="str">
            <v>20826</v>
          </cell>
          <cell r="B229" t="str">
            <v>财政对基本养老保险基金的补助</v>
          </cell>
          <cell r="C229">
            <v>11504.73</v>
          </cell>
          <cell r="D229">
            <v>11505</v>
          </cell>
        </row>
        <row r="230">
          <cell r="A230" t="str">
            <v>2082602</v>
          </cell>
          <cell r="B230" t="str">
            <v>财政对城乡居民基本养老保险基金的补助</v>
          </cell>
          <cell r="C230">
            <v>11504.73</v>
          </cell>
          <cell r="D230">
            <v>11505</v>
          </cell>
        </row>
        <row r="231">
          <cell r="A231" t="str">
            <v>20827</v>
          </cell>
          <cell r="B231" t="str">
            <v>财政对其他社会保险基金的补助</v>
          </cell>
          <cell r="C231">
            <v>0.071598</v>
          </cell>
          <cell r="D231">
            <v>0</v>
          </cell>
        </row>
        <row r="232">
          <cell r="A232" t="str">
            <v>2082702</v>
          </cell>
          <cell r="B232" t="str">
            <v>财政对工伤保险基金的补助</v>
          </cell>
          <cell r="C232">
            <v>0.071598</v>
          </cell>
          <cell r="D232">
            <v>0</v>
          </cell>
        </row>
        <row r="233">
          <cell r="A233" t="str">
            <v>20828</v>
          </cell>
          <cell r="B233" t="str">
            <v>退役军人管理事务</v>
          </cell>
          <cell r="C233">
            <v>512.500947</v>
          </cell>
          <cell r="D233">
            <v>513</v>
          </cell>
        </row>
        <row r="234">
          <cell r="A234" t="str">
            <v>2082801</v>
          </cell>
          <cell r="B234" t="str">
            <v>行政运行</v>
          </cell>
          <cell r="C234">
            <v>211.323583</v>
          </cell>
          <cell r="D234">
            <v>211</v>
          </cell>
        </row>
        <row r="235">
          <cell r="A235" t="str">
            <v>2082804</v>
          </cell>
          <cell r="B235" t="str">
            <v>拥军优属</v>
          </cell>
          <cell r="C235">
            <v>19.614171</v>
          </cell>
          <cell r="D235">
            <v>20</v>
          </cell>
        </row>
        <row r="236">
          <cell r="A236" t="str">
            <v>2082899</v>
          </cell>
          <cell r="B236" t="str">
            <v>其他退役军人事务管理支出</v>
          </cell>
          <cell r="C236">
            <v>281.563193</v>
          </cell>
          <cell r="D236">
            <v>282</v>
          </cell>
        </row>
        <row r="237">
          <cell r="A237" t="str">
            <v>20830</v>
          </cell>
          <cell r="B237" t="str">
            <v>财政代缴社会保险费支出</v>
          </cell>
          <cell r="C237">
            <v>97.205727</v>
          </cell>
          <cell r="D237">
            <v>97</v>
          </cell>
        </row>
        <row r="238">
          <cell r="A238" t="str">
            <v>2083099</v>
          </cell>
          <cell r="B238" t="str">
            <v>财政代缴其他社会保险费支出</v>
          </cell>
          <cell r="C238">
            <v>97.205727</v>
          </cell>
          <cell r="D238">
            <v>97</v>
          </cell>
        </row>
        <row r="239">
          <cell r="A239" t="str">
            <v>20899</v>
          </cell>
          <cell r="B239" t="str">
            <v>其他社会保障和就业支出</v>
          </cell>
          <cell r="C239">
            <v>28.829213</v>
          </cell>
          <cell r="D239">
            <v>29</v>
          </cell>
        </row>
        <row r="240">
          <cell r="A240" t="str">
            <v>2089999</v>
          </cell>
          <cell r="B240" t="str">
            <v>其他社会保障和就业支出</v>
          </cell>
          <cell r="C240">
            <v>28.829213</v>
          </cell>
          <cell r="D240">
            <v>29</v>
          </cell>
        </row>
        <row r="241">
          <cell r="A241" t="str">
            <v>210</v>
          </cell>
          <cell r="B241" t="str">
            <v>卫生健康支出</v>
          </cell>
          <cell r="C241">
            <v>43620.490144</v>
          </cell>
          <cell r="D241">
            <v>43620</v>
          </cell>
        </row>
        <row r="242">
          <cell r="A242" t="str">
            <v>21001</v>
          </cell>
          <cell r="B242" t="str">
            <v>卫生健康管理事务</v>
          </cell>
          <cell r="C242">
            <v>2207.187859</v>
          </cell>
          <cell r="D242">
            <v>2207</v>
          </cell>
        </row>
        <row r="243">
          <cell r="A243" t="str">
            <v>2100101</v>
          </cell>
          <cell r="B243" t="str">
            <v>行政运行</v>
          </cell>
          <cell r="C243">
            <v>1324.965965</v>
          </cell>
          <cell r="D243">
            <v>1325</v>
          </cell>
        </row>
        <row r="244">
          <cell r="A244" t="str">
            <v>2100199</v>
          </cell>
          <cell r="B244" t="str">
            <v>其他卫生健康管理事务支出</v>
          </cell>
          <cell r="C244">
            <v>882.221894</v>
          </cell>
          <cell r="D244">
            <v>882</v>
          </cell>
        </row>
        <row r="245">
          <cell r="A245" t="str">
            <v>21002</v>
          </cell>
          <cell r="B245" t="str">
            <v>公立医院</v>
          </cell>
          <cell r="C245">
            <v>1492.338638</v>
          </cell>
          <cell r="D245">
            <v>1492</v>
          </cell>
        </row>
        <row r="246">
          <cell r="A246" t="str">
            <v>2100201</v>
          </cell>
          <cell r="B246" t="str">
            <v>综合医院</v>
          </cell>
          <cell r="C246">
            <v>145</v>
          </cell>
          <cell r="D246">
            <v>145</v>
          </cell>
        </row>
        <row r="247">
          <cell r="A247" t="str">
            <v>2100202</v>
          </cell>
          <cell r="B247" t="str">
            <v>中医（民族）医院</v>
          </cell>
          <cell r="C247">
            <v>936.384908</v>
          </cell>
          <cell r="D247">
            <v>936</v>
          </cell>
        </row>
        <row r="248">
          <cell r="A248" t="str">
            <v>2100205</v>
          </cell>
          <cell r="B248" t="str">
            <v>精神病医院</v>
          </cell>
          <cell r="C248">
            <v>23</v>
          </cell>
          <cell r="D248">
            <v>23</v>
          </cell>
        </row>
        <row r="249">
          <cell r="A249" t="str">
            <v>2100206</v>
          </cell>
          <cell r="B249" t="str">
            <v>妇幼保健医院</v>
          </cell>
          <cell r="C249">
            <v>174.41373</v>
          </cell>
          <cell r="D249">
            <v>174</v>
          </cell>
        </row>
        <row r="250">
          <cell r="A250" t="str">
            <v>2100299</v>
          </cell>
          <cell r="B250" t="str">
            <v>其他公立医院支出</v>
          </cell>
          <cell r="C250">
            <v>213.54</v>
          </cell>
          <cell r="D250">
            <v>214</v>
          </cell>
        </row>
        <row r="251">
          <cell r="A251" t="str">
            <v>21003</v>
          </cell>
          <cell r="B251" t="str">
            <v>基层医疗卫生机构</v>
          </cell>
          <cell r="C251">
            <v>1798.229118</v>
          </cell>
          <cell r="D251">
            <v>1798</v>
          </cell>
        </row>
        <row r="252">
          <cell r="A252" t="str">
            <v>2100302</v>
          </cell>
          <cell r="B252" t="str">
            <v>乡镇卫生院</v>
          </cell>
          <cell r="C252">
            <v>741.145692</v>
          </cell>
          <cell r="D252">
            <v>741</v>
          </cell>
        </row>
        <row r="253">
          <cell r="A253" t="str">
            <v>2100399</v>
          </cell>
          <cell r="B253" t="str">
            <v>其他基层医疗卫生机构支出</v>
          </cell>
          <cell r="C253">
            <v>1057.083426</v>
          </cell>
          <cell r="D253">
            <v>1057</v>
          </cell>
        </row>
        <row r="254">
          <cell r="A254" t="str">
            <v>21004</v>
          </cell>
          <cell r="B254" t="str">
            <v>公共卫生</v>
          </cell>
          <cell r="C254">
            <v>3980.016346</v>
          </cell>
          <cell r="D254">
            <v>3980</v>
          </cell>
        </row>
        <row r="255">
          <cell r="A255" t="str">
            <v>2100401</v>
          </cell>
          <cell r="B255" t="str">
            <v>疾病预防控制机构</v>
          </cell>
          <cell r="C255">
            <v>11.6984</v>
          </cell>
          <cell r="D255">
            <v>12</v>
          </cell>
        </row>
        <row r="256">
          <cell r="A256" t="str">
            <v>2100402</v>
          </cell>
          <cell r="B256" t="str">
            <v>卫生监督机构</v>
          </cell>
          <cell r="C256">
            <v>3</v>
          </cell>
          <cell r="D256">
            <v>3</v>
          </cell>
        </row>
        <row r="257">
          <cell r="A257" t="str">
            <v>2100403</v>
          </cell>
          <cell r="B257" t="str">
            <v>妇幼保健机构</v>
          </cell>
          <cell r="C257">
            <v>408.372846</v>
          </cell>
          <cell r="D257">
            <v>408</v>
          </cell>
        </row>
        <row r="258">
          <cell r="A258" t="str">
            <v>2100408</v>
          </cell>
          <cell r="B258" t="str">
            <v>基本公共卫生服务</v>
          </cell>
          <cell r="C258">
            <v>3072.8926</v>
          </cell>
          <cell r="D258">
            <v>3075</v>
          </cell>
        </row>
        <row r="259">
          <cell r="A259" t="str">
            <v>2100409</v>
          </cell>
          <cell r="B259" t="str">
            <v>重大公共卫生服务</v>
          </cell>
          <cell r="C259">
            <v>247.3525</v>
          </cell>
          <cell r="D259">
            <v>247</v>
          </cell>
        </row>
        <row r="260">
          <cell r="A260" t="str">
            <v>2100410</v>
          </cell>
          <cell r="B260" t="str">
            <v>突发公共卫生事件应急处理</v>
          </cell>
          <cell r="C260">
            <v>5</v>
          </cell>
          <cell r="D260">
            <v>5</v>
          </cell>
        </row>
        <row r="261">
          <cell r="A261" t="str">
            <v>2100499</v>
          </cell>
          <cell r="B261" t="str">
            <v>其他公共卫生支出</v>
          </cell>
          <cell r="C261">
            <v>231.7</v>
          </cell>
          <cell r="D261">
            <v>232</v>
          </cell>
        </row>
        <row r="262">
          <cell r="A262" t="str">
            <v>21006</v>
          </cell>
          <cell r="B262" t="str">
            <v>中医药</v>
          </cell>
          <cell r="C262">
            <v>5</v>
          </cell>
          <cell r="D262">
            <v>5</v>
          </cell>
        </row>
        <row r="263">
          <cell r="A263" t="str">
            <v>2100601</v>
          </cell>
          <cell r="B263" t="str">
            <v>中医（民族医）药专项</v>
          </cell>
          <cell r="C263">
            <v>5</v>
          </cell>
          <cell r="D263">
            <v>5</v>
          </cell>
        </row>
        <row r="264">
          <cell r="A264" t="str">
            <v>21007</v>
          </cell>
          <cell r="B264" t="str">
            <v>计划生育事务</v>
          </cell>
          <cell r="C264">
            <v>495.11</v>
          </cell>
          <cell r="D264">
            <v>495</v>
          </cell>
        </row>
        <row r="265">
          <cell r="A265" t="str">
            <v>2100717</v>
          </cell>
          <cell r="B265" t="str">
            <v>计划生育服务</v>
          </cell>
          <cell r="C265">
            <v>495.11</v>
          </cell>
          <cell r="D265">
            <v>495</v>
          </cell>
        </row>
        <row r="266">
          <cell r="A266" t="str">
            <v>21011</v>
          </cell>
          <cell r="B266" t="str">
            <v>行政事业单位医疗</v>
          </cell>
          <cell r="C266">
            <v>5215.884428</v>
          </cell>
          <cell r="D266">
            <v>5216</v>
          </cell>
        </row>
        <row r="267">
          <cell r="A267" t="str">
            <v>2101101</v>
          </cell>
          <cell r="B267" t="str">
            <v>行政单位医疗</v>
          </cell>
          <cell r="C267">
            <v>951.211438</v>
          </cell>
          <cell r="D267">
            <v>951</v>
          </cell>
        </row>
        <row r="268">
          <cell r="A268" t="str">
            <v>2101102</v>
          </cell>
          <cell r="B268" t="str">
            <v>事业单位医疗</v>
          </cell>
          <cell r="C268">
            <v>2062.400128</v>
          </cell>
          <cell r="D268">
            <v>2062</v>
          </cell>
        </row>
        <row r="269">
          <cell r="A269" t="str">
            <v>2101103</v>
          </cell>
          <cell r="B269" t="str">
            <v>公务员医疗补助</v>
          </cell>
          <cell r="C269">
            <v>2163.415862</v>
          </cell>
          <cell r="D269">
            <v>2163</v>
          </cell>
        </row>
        <row r="270">
          <cell r="A270" t="str">
            <v>2101199</v>
          </cell>
          <cell r="B270" t="str">
            <v>其他行政事业单位医疗支出</v>
          </cell>
          <cell r="C270">
            <v>38.857</v>
          </cell>
          <cell r="D270">
            <v>39</v>
          </cell>
        </row>
        <row r="271">
          <cell r="A271" t="str">
            <v>21012</v>
          </cell>
          <cell r="B271" t="str">
            <v>财政对基本医疗保险基金的补助</v>
          </cell>
          <cell r="C271">
            <v>26968.4392</v>
          </cell>
          <cell r="D271">
            <v>26968</v>
          </cell>
        </row>
        <row r="272">
          <cell r="A272" t="str">
            <v>2101202</v>
          </cell>
          <cell r="B272" t="str">
            <v>财政对城乡居民基本医疗保险基金的补助</v>
          </cell>
          <cell r="C272">
            <v>23236.4392</v>
          </cell>
          <cell r="D272">
            <v>23236</v>
          </cell>
        </row>
        <row r="273">
          <cell r="A273" t="str">
            <v>2101299</v>
          </cell>
          <cell r="B273" t="str">
            <v>财政对其他基本医疗保险基金的补助</v>
          </cell>
          <cell r="C273">
            <v>3732</v>
          </cell>
          <cell r="D273">
            <v>3732</v>
          </cell>
        </row>
        <row r="274">
          <cell r="A274" t="str">
            <v>21013</v>
          </cell>
          <cell r="B274" t="str">
            <v>医疗救助</v>
          </cell>
          <cell r="C274">
            <v>557.82</v>
          </cell>
          <cell r="D274">
            <v>558</v>
          </cell>
        </row>
        <row r="275">
          <cell r="A275" t="str">
            <v>2101301</v>
          </cell>
          <cell r="B275" t="str">
            <v>城乡医疗救助</v>
          </cell>
          <cell r="C275">
            <v>548</v>
          </cell>
          <cell r="D275">
            <v>548</v>
          </cell>
        </row>
        <row r="276">
          <cell r="A276" t="str">
            <v>2101302</v>
          </cell>
          <cell r="B276" t="str">
            <v>疾病应急救助</v>
          </cell>
          <cell r="C276">
            <v>9.82</v>
          </cell>
          <cell r="D276">
            <v>10</v>
          </cell>
        </row>
        <row r="277">
          <cell r="A277" t="str">
            <v>21014</v>
          </cell>
          <cell r="B277" t="str">
            <v>优抚对象医疗</v>
          </cell>
          <cell r="C277">
            <v>22.812332</v>
          </cell>
          <cell r="D277">
            <v>23</v>
          </cell>
        </row>
        <row r="278">
          <cell r="A278" t="str">
            <v>2101401</v>
          </cell>
          <cell r="B278" t="str">
            <v>优抚对象医疗补助</v>
          </cell>
          <cell r="C278">
            <v>22.812332</v>
          </cell>
          <cell r="D278">
            <v>23</v>
          </cell>
        </row>
        <row r="279">
          <cell r="A279" t="str">
            <v>21015</v>
          </cell>
          <cell r="B279" t="str">
            <v>医疗保障管理事务</v>
          </cell>
          <cell r="C279">
            <v>377.652223</v>
          </cell>
          <cell r="D279">
            <v>378</v>
          </cell>
        </row>
        <row r="280">
          <cell r="A280" t="str">
            <v>2101501</v>
          </cell>
          <cell r="B280" t="str">
            <v>行政运行</v>
          </cell>
          <cell r="C280">
            <v>15.51</v>
          </cell>
          <cell r="D280">
            <v>16</v>
          </cell>
        </row>
        <row r="281">
          <cell r="A281" t="str">
            <v>2101506</v>
          </cell>
          <cell r="B281" t="str">
            <v>医疗保障经办事务</v>
          </cell>
          <cell r="C281">
            <v>362.142223</v>
          </cell>
          <cell r="D281">
            <v>362</v>
          </cell>
        </row>
        <row r="282">
          <cell r="A282" t="str">
            <v>21016</v>
          </cell>
          <cell r="B282" t="str">
            <v>老龄卫生健康事务</v>
          </cell>
          <cell r="C282">
            <v>500</v>
          </cell>
          <cell r="D282">
            <v>500</v>
          </cell>
        </row>
        <row r="283">
          <cell r="A283" t="str">
            <v>2101601</v>
          </cell>
          <cell r="B283" t="str">
            <v>老龄卫生健康事务</v>
          </cell>
          <cell r="C283">
            <v>500</v>
          </cell>
          <cell r="D283">
            <v>500</v>
          </cell>
        </row>
        <row r="284">
          <cell r="A284" t="str">
            <v>21099</v>
          </cell>
          <cell r="B284" t="str">
            <v>其他卫生健康支出</v>
          </cell>
          <cell r="C284" t="str">
            <v/>
          </cell>
        </row>
        <row r="285">
          <cell r="A285" t="str">
            <v>2109999</v>
          </cell>
          <cell r="B285" t="str">
            <v>其他卫生健康支出</v>
          </cell>
          <cell r="C285" t="str">
            <v/>
          </cell>
        </row>
        <row r="286">
          <cell r="A286" t="str">
            <v>211</v>
          </cell>
          <cell r="B286" t="str">
            <v>节能环保支出</v>
          </cell>
          <cell r="C286">
            <v>4629.316412</v>
          </cell>
          <cell r="D286">
            <v>4629</v>
          </cell>
        </row>
        <row r="287">
          <cell r="A287" t="str">
            <v>21101</v>
          </cell>
          <cell r="B287" t="str">
            <v>环境保护管理事务</v>
          </cell>
          <cell r="C287">
            <v>649.28233</v>
          </cell>
          <cell r="D287">
            <v>649</v>
          </cell>
        </row>
        <row r="288">
          <cell r="A288" t="str">
            <v>2110101</v>
          </cell>
          <cell r="B288" t="str">
            <v>行政运行</v>
          </cell>
          <cell r="C288">
            <v>556.81063</v>
          </cell>
          <cell r="D288">
            <v>557</v>
          </cell>
        </row>
        <row r="289">
          <cell r="A289" t="str">
            <v>2110199</v>
          </cell>
          <cell r="B289" t="str">
            <v>其他环境保护管理事务支出</v>
          </cell>
          <cell r="C289">
            <v>92.4717</v>
          </cell>
          <cell r="D289">
            <v>92</v>
          </cell>
        </row>
        <row r="290">
          <cell r="A290" t="str">
            <v>21102</v>
          </cell>
          <cell r="B290" t="str">
            <v>环境监测与监察</v>
          </cell>
          <cell r="C290">
            <v>79.487233</v>
          </cell>
          <cell r="D290">
            <v>79</v>
          </cell>
        </row>
        <row r="291">
          <cell r="A291" t="str">
            <v>2110299</v>
          </cell>
          <cell r="B291" t="str">
            <v>其他环境监测与监察支出</v>
          </cell>
          <cell r="C291">
            <v>79.487233</v>
          </cell>
          <cell r="D291">
            <v>79</v>
          </cell>
        </row>
        <row r="292">
          <cell r="A292" t="str">
            <v>21103</v>
          </cell>
          <cell r="B292" t="str">
            <v>污染防治</v>
          </cell>
          <cell r="C292">
            <v>3393.701227</v>
          </cell>
          <cell r="D292">
            <v>3394</v>
          </cell>
        </row>
        <row r="293">
          <cell r="A293" t="str">
            <v>2110301</v>
          </cell>
          <cell r="B293" t="str">
            <v>大气</v>
          </cell>
          <cell r="C293">
            <v>3194.98</v>
          </cell>
          <cell r="D293">
            <v>3195</v>
          </cell>
        </row>
        <row r="294">
          <cell r="A294" t="str">
            <v>2110302</v>
          </cell>
          <cell r="B294" t="str">
            <v>水体</v>
          </cell>
          <cell r="C294">
            <v>25.54</v>
          </cell>
          <cell r="D294">
            <v>26</v>
          </cell>
        </row>
        <row r="295">
          <cell r="A295" t="str">
            <v>2110399</v>
          </cell>
          <cell r="B295" t="str">
            <v>其他污染防治支出</v>
          </cell>
          <cell r="C295">
            <v>173.181227</v>
          </cell>
          <cell r="D295">
            <v>173</v>
          </cell>
        </row>
        <row r="296">
          <cell r="A296" t="str">
            <v>21104</v>
          </cell>
          <cell r="B296" t="str">
            <v>自然生态保护</v>
          </cell>
          <cell r="C296">
            <v>2</v>
          </cell>
          <cell r="D296">
            <v>2</v>
          </cell>
        </row>
        <row r="297">
          <cell r="A297" t="str">
            <v>2110402</v>
          </cell>
          <cell r="B297" t="str">
            <v>农村环境保护</v>
          </cell>
          <cell r="C297">
            <v>2</v>
          </cell>
          <cell r="D297">
            <v>2</v>
          </cell>
        </row>
        <row r="298">
          <cell r="A298" t="str">
            <v>21110</v>
          </cell>
          <cell r="B298" t="str">
            <v>能源节约利用</v>
          </cell>
          <cell r="C298">
            <v>353.294027</v>
          </cell>
          <cell r="D298">
            <v>353</v>
          </cell>
        </row>
        <row r="299">
          <cell r="A299" t="str">
            <v>2111001</v>
          </cell>
          <cell r="B299" t="str">
            <v>能源节约利用</v>
          </cell>
          <cell r="C299">
            <v>353.294027</v>
          </cell>
          <cell r="D299">
            <v>353</v>
          </cell>
        </row>
        <row r="300">
          <cell r="A300" t="str">
            <v>21199</v>
          </cell>
          <cell r="B300" t="str">
            <v>其他节能环保支出</v>
          </cell>
          <cell r="C300">
            <v>151.551595</v>
          </cell>
          <cell r="D300">
            <v>152</v>
          </cell>
        </row>
        <row r="301">
          <cell r="A301" t="str">
            <v>2119999</v>
          </cell>
          <cell r="B301" t="str">
            <v>其他节能环保支出</v>
          </cell>
          <cell r="C301">
            <v>151.551595</v>
          </cell>
          <cell r="D301">
            <v>152</v>
          </cell>
        </row>
        <row r="302">
          <cell r="A302" t="str">
            <v>212</v>
          </cell>
          <cell r="B302" t="str">
            <v>城乡社区支出</v>
          </cell>
          <cell r="C302">
            <v>5236.7399</v>
          </cell>
          <cell r="D302">
            <v>5237</v>
          </cell>
        </row>
        <row r="303">
          <cell r="A303" t="str">
            <v>21201</v>
          </cell>
          <cell r="B303" t="str">
            <v>城乡社区管理事务</v>
          </cell>
          <cell r="C303">
            <v>1149.292367</v>
          </cell>
          <cell r="D303">
            <v>1149</v>
          </cell>
        </row>
        <row r="304">
          <cell r="A304" t="str">
            <v>2120101</v>
          </cell>
          <cell r="B304" t="str">
            <v>行政运行</v>
          </cell>
          <cell r="C304">
            <v>40.45</v>
          </cell>
          <cell r="D304">
            <v>40</v>
          </cell>
        </row>
        <row r="305">
          <cell r="A305" t="str">
            <v>2120104</v>
          </cell>
          <cell r="B305" t="str">
            <v>城管执法</v>
          </cell>
          <cell r="C305">
            <v>79.847755</v>
          </cell>
          <cell r="D305">
            <v>80</v>
          </cell>
        </row>
        <row r="306">
          <cell r="A306" t="str">
            <v>2120199</v>
          </cell>
          <cell r="B306" t="str">
            <v>其他城乡社区管理事务支出</v>
          </cell>
          <cell r="C306">
            <v>1028.994612</v>
          </cell>
          <cell r="D306">
            <v>1029</v>
          </cell>
        </row>
        <row r="307">
          <cell r="A307" t="str">
            <v>21203</v>
          </cell>
          <cell r="B307" t="str">
            <v>城乡社区公共设施</v>
          </cell>
          <cell r="C307">
            <v>46.71</v>
          </cell>
          <cell r="D307">
            <v>47</v>
          </cell>
        </row>
        <row r="308">
          <cell r="A308" t="str">
            <v>2120303</v>
          </cell>
          <cell r="B308" t="str">
            <v>小城镇基础设施建设</v>
          </cell>
          <cell r="C308">
            <v>23.355</v>
          </cell>
          <cell r="D308">
            <v>23</v>
          </cell>
        </row>
        <row r="309">
          <cell r="A309" t="str">
            <v>2120399</v>
          </cell>
          <cell r="B309" t="str">
            <v>其他城乡社区公共设施支出</v>
          </cell>
          <cell r="C309">
            <v>23.355</v>
          </cell>
          <cell r="D309">
            <v>23</v>
          </cell>
        </row>
        <row r="310">
          <cell r="A310" t="str">
            <v>21205</v>
          </cell>
          <cell r="B310" t="str">
            <v>城乡社区环境卫生</v>
          </cell>
          <cell r="C310">
            <v>4019.737533</v>
          </cell>
          <cell r="D310">
            <v>4020</v>
          </cell>
        </row>
        <row r="311">
          <cell r="A311" t="str">
            <v>2120501</v>
          </cell>
          <cell r="B311" t="str">
            <v>城乡社区环境卫生</v>
          </cell>
          <cell r="C311">
            <v>4019.737533</v>
          </cell>
          <cell r="D311">
            <v>4021</v>
          </cell>
        </row>
        <row r="312">
          <cell r="A312" t="str">
            <v>21208</v>
          </cell>
          <cell r="B312" t="str">
            <v>国有土地使用权出让收入安排的支出</v>
          </cell>
          <cell r="C312" t="str">
            <v/>
          </cell>
        </row>
        <row r="313">
          <cell r="A313" t="str">
            <v>2120806</v>
          </cell>
          <cell r="B313" t="str">
            <v>土地出让业务支出</v>
          </cell>
          <cell r="C313" t="str">
            <v/>
          </cell>
        </row>
        <row r="314">
          <cell r="A314" t="str">
            <v>21299</v>
          </cell>
          <cell r="B314" t="str">
            <v>其他城乡社区支出</v>
          </cell>
          <cell r="C314">
            <v>21</v>
          </cell>
          <cell r="D314">
            <v>21</v>
          </cell>
        </row>
        <row r="315">
          <cell r="A315" t="str">
            <v>2129999</v>
          </cell>
          <cell r="B315" t="str">
            <v>其他城乡社区支出</v>
          </cell>
          <cell r="C315">
            <v>21</v>
          </cell>
          <cell r="D315">
            <v>21</v>
          </cell>
        </row>
        <row r="316">
          <cell r="A316" t="str">
            <v>213</v>
          </cell>
          <cell r="B316" t="str">
            <v>农林水支出</v>
          </cell>
          <cell r="C316">
            <v>20511.708905</v>
          </cell>
          <cell r="D316">
            <v>20512</v>
          </cell>
        </row>
        <row r="317">
          <cell r="A317" t="str">
            <v>21301</v>
          </cell>
          <cell r="B317" t="str">
            <v>农业农村</v>
          </cell>
          <cell r="C317">
            <v>10863.128694</v>
          </cell>
          <cell r="D317">
            <v>10863</v>
          </cell>
        </row>
        <row r="318">
          <cell r="A318" t="str">
            <v>2130101</v>
          </cell>
          <cell r="B318" t="str">
            <v>行政运行</v>
          </cell>
          <cell r="C318">
            <v>2014.192889</v>
          </cell>
          <cell r="D318">
            <v>2014</v>
          </cell>
        </row>
        <row r="319">
          <cell r="A319" t="str">
            <v>2130106</v>
          </cell>
          <cell r="B319" t="str">
            <v>科技转化与推广服务</v>
          </cell>
          <cell r="C319">
            <v>1.08</v>
          </cell>
          <cell r="D319">
            <v>1</v>
          </cell>
        </row>
        <row r="320">
          <cell r="A320" t="str">
            <v>2130108</v>
          </cell>
          <cell r="B320" t="str">
            <v>病虫害控制</v>
          </cell>
          <cell r="C320">
            <v>218.2926</v>
          </cell>
          <cell r="D320">
            <v>218</v>
          </cell>
        </row>
        <row r="321">
          <cell r="A321" t="str">
            <v>2130109</v>
          </cell>
          <cell r="B321" t="str">
            <v>农产品质量安全</v>
          </cell>
          <cell r="C321">
            <v>3</v>
          </cell>
          <cell r="D321">
            <v>3</v>
          </cell>
        </row>
        <row r="322">
          <cell r="A322" t="str">
            <v>2130110</v>
          </cell>
          <cell r="B322" t="str">
            <v>执法监管</v>
          </cell>
          <cell r="C322">
            <v>1.876015</v>
          </cell>
          <cell r="D322">
            <v>2</v>
          </cell>
        </row>
        <row r="323">
          <cell r="A323" t="str">
            <v>2130119</v>
          </cell>
          <cell r="B323" t="str">
            <v>防灾救灾</v>
          </cell>
          <cell r="C323">
            <v>724.91</v>
          </cell>
          <cell r="D323">
            <v>725</v>
          </cell>
        </row>
        <row r="324">
          <cell r="A324" t="str">
            <v>2130122</v>
          </cell>
          <cell r="B324" t="str">
            <v>农业生产发展</v>
          </cell>
          <cell r="C324">
            <v>5607.913029</v>
          </cell>
          <cell r="D324">
            <v>5609</v>
          </cell>
        </row>
        <row r="325">
          <cell r="A325" t="str">
            <v>2130124</v>
          </cell>
          <cell r="B325" t="str">
            <v>农村合作经济</v>
          </cell>
          <cell r="C325">
            <v>93.018158</v>
          </cell>
          <cell r="D325">
            <v>93</v>
          </cell>
        </row>
        <row r="326">
          <cell r="A326" t="str">
            <v>2130126</v>
          </cell>
          <cell r="B326" t="str">
            <v>农村社会事业</v>
          </cell>
          <cell r="C326">
            <v>262.331131</v>
          </cell>
          <cell r="D326">
            <v>262</v>
          </cell>
        </row>
        <row r="327">
          <cell r="A327" t="str">
            <v>2130135</v>
          </cell>
          <cell r="B327" t="str">
            <v>农业资源保护修复与利用</v>
          </cell>
          <cell r="C327" t="str">
            <v/>
          </cell>
        </row>
        <row r="328">
          <cell r="A328" t="str">
            <v>2130153</v>
          </cell>
          <cell r="B328" t="str">
            <v>农田建设</v>
          </cell>
          <cell r="C328">
            <v>1136.848823</v>
          </cell>
          <cell r="D328">
            <v>1137</v>
          </cell>
        </row>
        <row r="329">
          <cell r="A329" t="str">
            <v>2130199</v>
          </cell>
          <cell r="B329" t="str">
            <v>其他农业支出</v>
          </cell>
          <cell r="C329">
            <v>799.666049</v>
          </cell>
          <cell r="D329">
            <v>800</v>
          </cell>
        </row>
        <row r="330">
          <cell r="A330" t="str">
            <v>21302</v>
          </cell>
          <cell r="B330" t="str">
            <v>林业和草原</v>
          </cell>
          <cell r="C330">
            <v>245.399497</v>
          </cell>
          <cell r="D330">
            <v>245</v>
          </cell>
        </row>
        <row r="331">
          <cell r="A331" t="str">
            <v>2130201</v>
          </cell>
          <cell r="B331" t="str">
            <v>行政运行</v>
          </cell>
          <cell r="C331">
            <v>0.346</v>
          </cell>
          <cell r="D331">
            <v>0</v>
          </cell>
        </row>
        <row r="332">
          <cell r="A332" t="str">
            <v>2130202</v>
          </cell>
          <cell r="B332" t="str">
            <v>一般行政管理事务</v>
          </cell>
          <cell r="C332" t="str">
            <v/>
          </cell>
        </row>
        <row r="333">
          <cell r="A333" t="str">
            <v>2130204</v>
          </cell>
          <cell r="B333" t="str">
            <v>事业机构</v>
          </cell>
          <cell r="C333">
            <v>189.854872</v>
          </cell>
          <cell r="D333">
            <v>190</v>
          </cell>
        </row>
        <row r="334">
          <cell r="A334" t="str">
            <v>2130205</v>
          </cell>
          <cell r="B334" t="str">
            <v>森林资源培育</v>
          </cell>
          <cell r="C334" t="str">
            <v/>
          </cell>
        </row>
        <row r="335">
          <cell r="A335" t="str">
            <v>2130234</v>
          </cell>
          <cell r="B335" t="str">
            <v>林业草原防灾减灾</v>
          </cell>
          <cell r="C335">
            <v>7.15</v>
          </cell>
          <cell r="D335">
            <v>7</v>
          </cell>
        </row>
        <row r="336">
          <cell r="A336" t="str">
            <v>2130299</v>
          </cell>
          <cell r="B336" t="str">
            <v>其他林业和草原支出</v>
          </cell>
          <cell r="C336">
            <v>48.048625</v>
          </cell>
          <cell r="D336">
            <v>48</v>
          </cell>
        </row>
        <row r="337">
          <cell r="A337" t="str">
            <v>21303</v>
          </cell>
          <cell r="B337" t="str">
            <v>水利</v>
          </cell>
          <cell r="C337">
            <v>1098.511076</v>
          </cell>
          <cell r="D337">
            <v>1099</v>
          </cell>
        </row>
        <row r="338">
          <cell r="A338" t="str">
            <v>2130301</v>
          </cell>
          <cell r="B338" t="str">
            <v>行政运行</v>
          </cell>
          <cell r="C338">
            <v>821.929176</v>
          </cell>
          <cell r="D338">
            <v>822</v>
          </cell>
        </row>
        <row r="339">
          <cell r="A339" t="str">
            <v>2130305</v>
          </cell>
          <cell r="B339" t="str">
            <v>水利工程建设</v>
          </cell>
          <cell r="C339">
            <v>14.020451</v>
          </cell>
          <cell r="D339">
            <v>14</v>
          </cell>
        </row>
        <row r="340">
          <cell r="A340" t="str">
            <v>2130306</v>
          </cell>
          <cell r="B340" t="str">
            <v>水利工程运行与维护</v>
          </cell>
          <cell r="C340" t="str">
            <v/>
          </cell>
        </row>
        <row r="341">
          <cell r="A341" t="str">
            <v>2130314</v>
          </cell>
          <cell r="B341" t="str">
            <v>防汛</v>
          </cell>
          <cell r="C341">
            <v>214.810065</v>
          </cell>
          <cell r="D341">
            <v>215</v>
          </cell>
        </row>
        <row r="342">
          <cell r="A342" t="str">
            <v>2130315</v>
          </cell>
          <cell r="B342" t="str">
            <v>抗旱</v>
          </cell>
          <cell r="C342" t="str">
            <v/>
          </cell>
        </row>
        <row r="343">
          <cell r="A343" t="str">
            <v>2130316</v>
          </cell>
          <cell r="B343" t="str">
            <v>农村水利</v>
          </cell>
          <cell r="C343" t="str">
            <v/>
          </cell>
        </row>
        <row r="344">
          <cell r="A344" t="str">
            <v>2130399</v>
          </cell>
          <cell r="B344" t="str">
            <v>其他水利支出</v>
          </cell>
          <cell r="C344">
            <v>47.751384</v>
          </cell>
          <cell r="D344">
            <v>48</v>
          </cell>
        </row>
        <row r="345">
          <cell r="A345" t="str">
            <v>21305</v>
          </cell>
          <cell r="B345" t="str">
            <v>扶贫</v>
          </cell>
          <cell r="C345">
            <v>6090.232501</v>
          </cell>
          <cell r="D345">
            <v>6090</v>
          </cell>
        </row>
        <row r="346">
          <cell r="A346" t="str">
            <v>2130501</v>
          </cell>
          <cell r="B346" t="str">
            <v>行政运行</v>
          </cell>
          <cell r="C346">
            <v>356.451496</v>
          </cell>
          <cell r="D346">
            <v>356</v>
          </cell>
        </row>
        <row r="347">
          <cell r="A347" t="str">
            <v>2130599</v>
          </cell>
          <cell r="B347" t="str">
            <v>其他扶贫支出</v>
          </cell>
          <cell r="C347">
            <v>5733.781005</v>
          </cell>
          <cell r="D347">
            <v>5734</v>
          </cell>
        </row>
        <row r="348">
          <cell r="A348" t="str">
            <v>21307</v>
          </cell>
          <cell r="B348" t="str">
            <v>农村综合改革</v>
          </cell>
          <cell r="C348">
            <v>1677.565693</v>
          </cell>
          <cell r="D348">
            <v>1678</v>
          </cell>
        </row>
        <row r="349">
          <cell r="A349" t="str">
            <v>2130701</v>
          </cell>
          <cell r="B349" t="str">
            <v>对村级公益事业建设的补助</v>
          </cell>
          <cell r="C349">
            <v>779.018673</v>
          </cell>
          <cell r="D349">
            <v>779</v>
          </cell>
        </row>
        <row r="350">
          <cell r="A350" t="str">
            <v>2130705</v>
          </cell>
          <cell r="B350" t="str">
            <v>对村民委员会和村党支部的补助</v>
          </cell>
          <cell r="C350">
            <v>898.54702</v>
          </cell>
          <cell r="D350">
            <v>899</v>
          </cell>
        </row>
        <row r="351">
          <cell r="A351" t="str">
            <v>2130706</v>
          </cell>
          <cell r="B351" t="str">
            <v>对村集体经济组织的补助</v>
          </cell>
          <cell r="C351" t="str">
            <v/>
          </cell>
        </row>
        <row r="352">
          <cell r="A352" t="str">
            <v>21308</v>
          </cell>
          <cell r="B352" t="str">
            <v>普惠金融发展支出</v>
          </cell>
          <cell r="C352">
            <v>484.551444</v>
          </cell>
          <cell r="D352">
            <v>485</v>
          </cell>
        </row>
        <row r="353">
          <cell r="A353" t="str">
            <v>2130803</v>
          </cell>
          <cell r="B353" t="str">
            <v>农业保险保费补贴</v>
          </cell>
          <cell r="C353">
            <v>76.472164</v>
          </cell>
          <cell r="D353">
            <v>76</v>
          </cell>
        </row>
        <row r="354">
          <cell r="A354" t="str">
            <v>2130804</v>
          </cell>
          <cell r="B354" t="str">
            <v>创业担保贷款贴息</v>
          </cell>
          <cell r="C354">
            <v>245.07928</v>
          </cell>
          <cell r="D354">
            <v>245</v>
          </cell>
        </row>
        <row r="355">
          <cell r="A355" t="str">
            <v>2130899</v>
          </cell>
          <cell r="B355" t="str">
            <v>其他普惠金融发展支出</v>
          </cell>
          <cell r="C355">
            <v>163</v>
          </cell>
          <cell r="D355">
            <v>163</v>
          </cell>
        </row>
        <row r="356">
          <cell r="A356" t="str">
            <v>21309</v>
          </cell>
          <cell r="B356" t="str">
            <v>目标价格补贴</v>
          </cell>
          <cell r="C356">
            <v>52.32</v>
          </cell>
          <cell r="D356">
            <v>52</v>
          </cell>
        </row>
        <row r="357">
          <cell r="A357" t="str">
            <v>2130901</v>
          </cell>
          <cell r="B357" t="str">
            <v>棉花目标价格补贴</v>
          </cell>
          <cell r="C357">
            <v>52.32</v>
          </cell>
          <cell r="D357">
            <v>52</v>
          </cell>
        </row>
        <row r="358">
          <cell r="A358" t="str">
            <v>214</v>
          </cell>
          <cell r="B358" t="str">
            <v>交通运输支出</v>
          </cell>
          <cell r="C358">
            <v>6722.331646</v>
          </cell>
          <cell r="D358">
            <v>6722</v>
          </cell>
        </row>
        <row r="359">
          <cell r="A359" t="str">
            <v>21401</v>
          </cell>
          <cell r="B359" t="str">
            <v>公路水路运输</v>
          </cell>
          <cell r="C359">
            <v>5311.831646</v>
          </cell>
          <cell r="D359">
            <v>5312</v>
          </cell>
        </row>
        <row r="360">
          <cell r="A360" t="str">
            <v>2140101</v>
          </cell>
          <cell r="B360" t="str">
            <v>行政运行</v>
          </cell>
          <cell r="C360">
            <v>765.055634</v>
          </cell>
          <cell r="D360">
            <v>765</v>
          </cell>
        </row>
        <row r="361">
          <cell r="A361" t="str">
            <v>2140102</v>
          </cell>
          <cell r="B361" t="str">
            <v>一般行政管理事务</v>
          </cell>
          <cell r="C361">
            <v>10.0686</v>
          </cell>
          <cell r="D361">
            <v>10</v>
          </cell>
        </row>
        <row r="362">
          <cell r="A362">
            <v>2140104</v>
          </cell>
          <cell r="B362" t="str">
            <v>公路建设</v>
          </cell>
          <cell r="C362">
            <v>3769.750749</v>
          </cell>
          <cell r="D362">
            <v>3770</v>
          </cell>
        </row>
        <row r="363">
          <cell r="A363" t="str">
            <v>2140106</v>
          </cell>
          <cell r="B363" t="str">
            <v>公路养护</v>
          </cell>
          <cell r="C363">
            <v>198.124826</v>
          </cell>
          <cell r="D363">
            <v>198</v>
          </cell>
        </row>
        <row r="364">
          <cell r="A364" t="str">
            <v>2140112</v>
          </cell>
          <cell r="B364" t="str">
            <v>公路运输管理</v>
          </cell>
          <cell r="C364">
            <v>49.56927</v>
          </cell>
          <cell r="D364">
            <v>50</v>
          </cell>
        </row>
        <row r="365">
          <cell r="A365" t="str">
            <v>2140199</v>
          </cell>
          <cell r="B365" t="str">
            <v>其他公路水路运输支出</v>
          </cell>
          <cell r="C365">
            <v>519.262567</v>
          </cell>
          <cell r="D365">
            <v>519</v>
          </cell>
        </row>
        <row r="366">
          <cell r="A366" t="str">
            <v>21406</v>
          </cell>
          <cell r="B366" t="str">
            <v>车辆购置税支出</v>
          </cell>
          <cell r="C366">
            <v>1410.5</v>
          </cell>
          <cell r="D366">
            <v>1411</v>
          </cell>
        </row>
        <row r="367">
          <cell r="A367" t="str">
            <v>2140601</v>
          </cell>
          <cell r="B367" t="str">
            <v>车辆购置税用于公路等基础设施建设支出</v>
          </cell>
          <cell r="C367">
            <v>1410.5</v>
          </cell>
          <cell r="D367">
            <v>1410</v>
          </cell>
        </row>
        <row r="368">
          <cell r="A368" t="str">
            <v>215</v>
          </cell>
          <cell r="B368" t="str">
            <v>资源勘探工业信息等支出</v>
          </cell>
          <cell r="C368">
            <v>810.503561</v>
          </cell>
          <cell r="D368">
            <v>811</v>
          </cell>
        </row>
        <row r="369">
          <cell r="A369" t="str">
            <v>21503</v>
          </cell>
          <cell r="B369" t="str">
            <v>建筑业</v>
          </cell>
          <cell r="C369">
            <v>500</v>
          </cell>
          <cell r="D369">
            <v>500</v>
          </cell>
        </row>
        <row r="370">
          <cell r="A370" t="str">
            <v>2150399</v>
          </cell>
          <cell r="B370" t="str">
            <v>其他建筑业支出</v>
          </cell>
          <cell r="C370">
            <v>500</v>
          </cell>
          <cell r="D370">
            <v>500</v>
          </cell>
        </row>
        <row r="371">
          <cell r="A371" t="str">
            <v>21505</v>
          </cell>
          <cell r="B371" t="str">
            <v>工业和信息产业监管</v>
          </cell>
          <cell r="C371">
            <v>310.503561</v>
          </cell>
          <cell r="D371">
            <v>311</v>
          </cell>
        </row>
        <row r="372">
          <cell r="A372" t="str">
            <v>2150501</v>
          </cell>
          <cell r="B372" t="str">
            <v>行政运行</v>
          </cell>
          <cell r="C372">
            <v>278.310851</v>
          </cell>
          <cell r="D372">
            <v>279</v>
          </cell>
        </row>
        <row r="373">
          <cell r="A373" t="str">
            <v>2150599</v>
          </cell>
          <cell r="B373" t="str">
            <v>其他工业和信息产业监管支出</v>
          </cell>
          <cell r="C373">
            <v>32.19271</v>
          </cell>
          <cell r="D373">
            <v>32</v>
          </cell>
        </row>
        <row r="374">
          <cell r="A374" t="str">
            <v>21599</v>
          </cell>
          <cell r="B374" t="str">
            <v>其他资源勘探信息等支出</v>
          </cell>
          <cell r="C374" t="str">
            <v/>
          </cell>
        </row>
        <row r="375">
          <cell r="A375" t="str">
            <v>2159999</v>
          </cell>
          <cell r="B375" t="str">
            <v>其他资源勘探信息等支出</v>
          </cell>
          <cell r="C375" t="str">
            <v/>
          </cell>
        </row>
        <row r="376">
          <cell r="A376" t="str">
            <v>216</v>
          </cell>
          <cell r="B376" t="str">
            <v>商业服务业等支出</v>
          </cell>
          <cell r="C376">
            <v>608.364576</v>
          </cell>
          <cell r="D376">
            <v>608</v>
          </cell>
        </row>
        <row r="377">
          <cell r="A377" t="str">
            <v>21602</v>
          </cell>
          <cell r="B377" t="str">
            <v>商业流通事务</v>
          </cell>
          <cell r="C377">
            <v>436.564576</v>
          </cell>
          <cell r="D377">
            <v>437</v>
          </cell>
        </row>
        <row r="378">
          <cell r="A378" t="str">
            <v>2160201</v>
          </cell>
          <cell r="B378" t="str">
            <v>行政运行</v>
          </cell>
          <cell r="C378">
            <v>236.564576</v>
          </cell>
          <cell r="D378">
            <v>236</v>
          </cell>
        </row>
        <row r="379">
          <cell r="A379" t="str">
            <v>2160299</v>
          </cell>
          <cell r="B379" t="str">
            <v>其他商业流通事务支出</v>
          </cell>
          <cell r="C379">
            <v>200</v>
          </cell>
          <cell r="D379">
            <v>200</v>
          </cell>
        </row>
        <row r="380">
          <cell r="A380" t="str">
            <v>21606</v>
          </cell>
          <cell r="B380" t="str">
            <v>涉外发展服务支出</v>
          </cell>
          <cell r="C380">
            <v>2</v>
          </cell>
          <cell r="D380">
            <v>2</v>
          </cell>
        </row>
        <row r="381">
          <cell r="A381" t="str">
            <v>2160699</v>
          </cell>
          <cell r="B381" t="str">
            <v>其他涉外发展服务支出</v>
          </cell>
          <cell r="C381">
            <v>2</v>
          </cell>
          <cell r="D381">
            <v>2</v>
          </cell>
        </row>
        <row r="382">
          <cell r="A382" t="str">
            <v>21699</v>
          </cell>
          <cell r="B382" t="str">
            <v>其他商业服务业等支出</v>
          </cell>
          <cell r="C382">
            <v>169.8</v>
          </cell>
          <cell r="D382">
            <v>170</v>
          </cell>
        </row>
        <row r="383">
          <cell r="A383" t="str">
            <v>2169999</v>
          </cell>
          <cell r="B383" t="str">
            <v>其他商业服务业等支出</v>
          </cell>
          <cell r="C383">
            <v>169.8</v>
          </cell>
          <cell r="D383">
            <v>170</v>
          </cell>
        </row>
        <row r="384">
          <cell r="A384" t="str">
            <v>219</v>
          </cell>
          <cell r="B384" t="str">
            <v>援助其他地区支出</v>
          </cell>
          <cell r="C384">
            <v>134</v>
          </cell>
          <cell r="D384">
            <v>134</v>
          </cell>
        </row>
        <row r="385">
          <cell r="A385" t="str">
            <v>21999</v>
          </cell>
          <cell r="B385" t="str">
            <v>其他支出</v>
          </cell>
          <cell r="C385">
            <v>134</v>
          </cell>
          <cell r="D385">
            <v>134</v>
          </cell>
        </row>
        <row r="386">
          <cell r="A386" t="str">
            <v>220</v>
          </cell>
          <cell r="B386" t="str">
            <v>自然资源海洋气象等支出</v>
          </cell>
          <cell r="C386">
            <v>1578.367137</v>
          </cell>
          <cell r="D386">
            <v>1578</v>
          </cell>
        </row>
        <row r="387">
          <cell r="A387" t="str">
            <v>22001</v>
          </cell>
          <cell r="B387" t="str">
            <v>自然资源事务</v>
          </cell>
          <cell r="C387">
            <v>1542.867137</v>
          </cell>
          <cell r="D387">
            <v>1543</v>
          </cell>
        </row>
        <row r="388">
          <cell r="A388" t="str">
            <v>2200101</v>
          </cell>
          <cell r="B388" t="str">
            <v>行政运行</v>
          </cell>
          <cell r="C388">
            <v>1302.982083</v>
          </cell>
          <cell r="D388">
            <v>1302</v>
          </cell>
        </row>
        <row r="389">
          <cell r="A389" t="str">
            <v>2200112</v>
          </cell>
          <cell r="B389" t="str">
            <v>土地资源储备支出</v>
          </cell>
          <cell r="C389">
            <v>239.885054</v>
          </cell>
          <cell r="D389">
            <v>240</v>
          </cell>
        </row>
        <row r="390">
          <cell r="A390" t="str">
            <v>22005</v>
          </cell>
          <cell r="B390" t="str">
            <v>气象事务</v>
          </cell>
          <cell r="C390">
            <v>35.5</v>
          </cell>
          <cell r="D390">
            <v>36</v>
          </cell>
        </row>
        <row r="391">
          <cell r="A391" t="str">
            <v>2200501</v>
          </cell>
          <cell r="B391" t="str">
            <v>行政运行</v>
          </cell>
          <cell r="C391">
            <v>23.5</v>
          </cell>
          <cell r="D391">
            <v>24</v>
          </cell>
        </row>
        <row r="392">
          <cell r="A392" t="str">
            <v>2200509</v>
          </cell>
          <cell r="B392" t="str">
            <v>气象服务</v>
          </cell>
          <cell r="C392">
            <v>12</v>
          </cell>
          <cell r="D392">
            <v>12</v>
          </cell>
        </row>
        <row r="393">
          <cell r="A393" t="str">
            <v>221</v>
          </cell>
          <cell r="B393" t="str">
            <v>住房保障支出</v>
          </cell>
          <cell r="C393">
            <v>8004.941309</v>
          </cell>
          <cell r="D393">
            <v>8005</v>
          </cell>
        </row>
        <row r="394">
          <cell r="A394" t="str">
            <v>22101</v>
          </cell>
          <cell r="B394" t="str">
            <v>保障性安居工程支出</v>
          </cell>
          <cell r="C394">
            <v>104.838339</v>
          </cell>
          <cell r="D394">
            <v>105</v>
          </cell>
        </row>
        <row r="395">
          <cell r="A395" t="str">
            <v>2210105</v>
          </cell>
          <cell r="B395" t="str">
            <v>农村危房改造</v>
          </cell>
          <cell r="C395">
            <v>55.28272</v>
          </cell>
          <cell r="D395">
            <v>55</v>
          </cell>
        </row>
        <row r="396">
          <cell r="A396" t="str">
            <v>2210199</v>
          </cell>
          <cell r="B396" t="str">
            <v>其他保障性安居工程支出</v>
          </cell>
          <cell r="C396">
            <v>49.555619</v>
          </cell>
          <cell r="D396">
            <v>50</v>
          </cell>
        </row>
        <row r="397">
          <cell r="A397" t="str">
            <v>22102</v>
          </cell>
          <cell r="B397" t="str">
            <v>住房改革支出</v>
          </cell>
          <cell r="C397">
            <v>7814.40297</v>
          </cell>
          <cell r="D397">
            <v>7814</v>
          </cell>
        </row>
        <row r="398">
          <cell r="A398" t="str">
            <v>2210201</v>
          </cell>
          <cell r="B398" t="str">
            <v>住房公积金</v>
          </cell>
          <cell r="C398">
            <v>7814.40297</v>
          </cell>
          <cell r="D398">
            <v>7814</v>
          </cell>
        </row>
        <row r="399">
          <cell r="A399" t="str">
            <v>22103</v>
          </cell>
          <cell r="B399" t="str">
            <v>城乡社区住宅</v>
          </cell>
          <cell r="C399">
            <v>85.7</v>
          </cell>
          <cell r="D399">
            <v>86</v>
          </cell>
        </row>
        <row r="400">
          <cell r="A400" t="str">
            <v>2210399</v>
          </cell>
          <cell r="B400" t="str">
            <v>其他城乡社区住宅支出</v>
          </cell>
          <cell r="C400">
            <v>85.7</v>
          </cell>
          <cell r="D400">
            <v>86</v>
          </cell>
        </row>
        <row r="401">
          <cell r="A401" t="str">
            <v>222</v>
          </cell>
          <cell r="B401" t="str">
            <v>粮油物资储备支出</v>
          </cell>
          <cell r="C401">
            <v>352.333751</v>
          </cell>
          <cell r="D401">
            <v>352</v>
          </cell>
        </row>
        <row r="402">
          <cell r="A402" t="str">
            <v>22201</v>
          </cell>
          <cell r="B402" t="str">
            <v>粮油物资事务</v>
          </cell>
          <cell r="C402">
            <v>316.233751</v>
          </cell>
          <cell r="D402">
            <v>316</v>
          </cell>
        </row>
        <row r="403">
          <cell r="A403" t="str">
            <v>2220101</v>
          </cell>
          <cell r="B403" t="str">
            <v>行政运行</v>
          </cell>
          <cell r="C403">
            <v>157.161875</v>
          </cell>
          <cell r="D403">
            <v>157</v>
          </cell>
        </row>
        <row r="404">
          <cell r="A404" t="str">
            <v>2220199</v>
          </cell>
          <cell r="B404" t="str">
            <v>其他粮油物资事务支出</v>
          </cell>
          <cell r="C404">
            <v>159.071876</v>
          </cell>
          <cell r="D404">
            <v>159</v>
          </cell>
        </row>
        <row r="405">
          <cell r="A405" t="str">
            <v>22204</v>
          </cell>
          <cell r="B405" t="str">
            <v>粮油储备</v>
          </cell>
          <cell r="C405">
            <v>36.1</v>
          </cell>
          <cell r="D405">
            <v>36</v>
          </cell>
        </row>
        <row r="406">
          <cell r="A406" t="str">
            <v>2220499</v>
          </cell>
          <cell r="B406" t="str">
            <v>其他粮油储备支出</v>
          </cell>
          <cell r="C406">
            <v>36.1</v>
          </cell>
          <cell r="D406">
            <v>36</v>
          </cell>
        </row>
        <row r="407">
          <cell r="A407" t="str">
            <v>224</v>
          </cell>
          <cell r="B407" t="str">
            <v>灾害防治及应急管理支出</v>
          </cell>
          <cell r="C407">
            <v>8579.091451</v>
          </cell>
          <cell r="D407">
            <v>8579</v>
          </cell>
        </row>
        <row r="408">
          <cell r="A408" t="str">
            <v>22401</v>
          </cell>
          <cell r="B408" t="str">
            <v>应急管理事务</v>
          </cell>
          <cell r="C408">
            <v>588.449404</v>
          </cell>
          <cell r="D408">
            <v>588</v>
          </cell>
        </row>
        <row r="409">
          <cell r="A409" t="str">
            <v>2240101</v>
          </cell>
          <cell r="B409" t="str">
            <v>行政运行</v>
          </cell>
          <cell r="C409">
            <v>233.089128</v>
          </cell>
          <cell r="D409">
            <v>233</v>
          </cell>
        </row>
        <row r="410">
          <cell r="A410" t="str">
            <v>2240104</v>
          </cell>
          <cell r="B410" t="str">
            <v>灾害风险防治</v>
          </cell>
          <cell r="C410">
            <v>16.3618</v>
          </cell>
          <cell r="D410">
            <v>16</v>
          </cell>
        </row>
        <row r="411">
          <cell r="A411" t="str">
            <v>2240106</v>
          </cell>
          <cell r="B411" t="str">
            <v>安全监管</v>
          </cell>
          <cell r="C411">
            <v>14.718476</v>
          </cell>
          <cell r="D411">
            <v>15</v>
          </cell>
        </row>
        <row r="412">
          <cell r="A412" t="str">
            <v>2240107</v>
          </cell>
          <cell r="B412" t="str">
            <v>安全生产基础</v>
          </cell>
          <cell r="C412">
            <v>5</v>
          </cell>
          <cell r="D412">
            <v>5</v>
          </cell>
        </row>
        <row r="413">
          <cell r="A413" t="str">
            <v>2240108</v>
          </cell>
          <cell r="B413" t="str">
            <v>应急救援</v>
          </cell>
          <cell r="C413">
            <v>314.28</v>
          </cell>
          <cell r="D413">
            <v>314</v>
          </cell>
        </row>
        <row r="414">
          <cell r="A414" t="str">
            <v>2240199</v>
          </cell>
          <cell r="B414" t="str">
            <v>其他应急管理支出</v>
          </cell>
          <cell r="C414">
            <v>5</v>
          </cell>
          <cell r="D414">
            <v>5</v>
          </cell>
        </row>
        <row r="415">
          <cell r="A415" t="str">
            <v>22402</v>
          </cell>
          <cell r="B415" t="str">
            <v>消防事务</v>
          </cell>
          <cell r="C415">
            <v>797.715787</v>
          </cell>
          <cell r="D415">
            <v>798</v>
          </cell>
        </row>
        <row r="416">
          <cell r="A416" t="str">
            <v>2240201</v>
          </cell>
          <cell r="B416" t="str">
            <v>行政运行</v>
          </cell>
          <cell r="C416">
            <v>569.5796</v>
          </cell>
          <cell r="D416">
            <v>570</v>
          </cell>
        </row>
        <row r="417">
          <cell r="A417" t="str">
            <v>2240204</v>
          </cell>
          <cell r="B417" t="str">
            <v>消防应急救援</v>
          </cell>
          <cell r="C417">
            <v>228.136187</v>
          </cell>
          <cell r="D417">
            <v>228</v>
          </cell>
        </row>
        <row r="418">
          <cell r="A418" t="str">
            <v>22407</v>
          </cell>
          <cell r="B418" t="str">
            <v>自然灾害救灾及恢复重建支出</v>
          </cell>
          <cell r="C418">
            <v>7192.92626</v>
          </cell>
          <cell r="D418">
            <v>7193</v>
          </cell>
        </row>
        <row r="419">
          <cell r="A419" t="str">
            <v>2240703</v>
          </cell>
          <cell r="B419" t="str">
            <v>自然灾害救灾补助</v>
          </cell>
          <cell r="C419">
            <v>3795</v>
          </cell>
          <cell r="D419">
            <v>3795</v>
          </cell>
        </row>
        <row r="420">
          <cell r="A420" t="str">
            <v>2240704</v>
          </cell>
          <cell r="B420" t="str">
            <v>自然灾害灾后重建补助</v>
          </cell>
          <cell r="C420">
            <v>504.422402</v>
          </cell>
          <cell r="D420">
            <v>504</v>
          </cell>
        </row>
        <row r="421">
          <cell r="A421" t="str">
            <v>2240799</v>
          </cell>
          <cell r="B421" t="str">
            <v>其他自然灾害救灾及恢复重建支出</v>
          </cell>
          <cell r="C421">
            <v>2893.503858</v>
          </cell>
          <cell r="D421">
            <v>2894</v>
          </cell>
        </row>
        <row r="422">
          <cell r="A422" t="str">
            <v>229</v>
          </cell>
          <cell r="B422" t="str">
            <v>其他支出</v>
          </cell>
          <cell r="C422">
            <v>7.1817</v>
          </cell>
          <cell r="D422">
            <v>7</v>
          </cell>
        </row>
        <row r="423">
          <cell r="A423" t="str">
            <v>22999</v>
          </cell>
          <cell r="B423" t="str">
            <v>其他支出</v>
          </cell>
          <cell r="C423">
            <v>7.1817</v>
          </cell>
          <cell r="D423">
            <v>7</v>
          </cell>
        </row>
        <row r="424">
          <cell r="A424" t="str">
            <v>2299999</v>
          </cell>
          <cell r="B424" t="str">
            <v>其他支出</v>
          </cell>
          <cell r="C424">
            <v>7.1817</v>
          </cell>
          <cell r="D424">
            <v>7</v>
          </cell>
        </row>
        <row r="425">
          <cell r="A425" t="str">
            <v>230</v>
          </cell>
          <cell r="B425" t="str">
            <v>转移性支出</v>
          </cell>
          <cell r="C425" t="str">
            <v/>
          </cell>
        </row>
        <row r="426">
          <cell r="A426" t="str">
            <v>23002</v>
          </cell>
          <cell r="B426" t="str">
            <v>一般性转移支付</v>
          </cell>
          <cell r="C426" t="str">
            <v/>
          </cell>
        </row>
        <row r="427">
          <cell r="A427" t="str">
            <v>2300202</v>
          </cell>
          <cell r="B427" t="str">
            <v>均衡性转移支付支出</v>
          </cell>
          <cell r="C427" t="str">
            <v/>
          </cell>
        </row>
        <row r="428">
          <cell r="A428" t="str">
            <v>232</v>
          </cell>
          <cell r="B428" t="str">
            <v>债务付息支出</v>
          </cell>
          <cell r="C428">
            <v>3228.096691</v>
          </cell>
          <cell r="D428">
            <v>3228</v>
          </cell>
        </row>
        <row r="429">
          <cell r="A429" t="str">
            <v>23203</v>
          </cell>
          <cell r="B429" t="str">
            <v>地方政府一般债务付息支出</v>
          </cell>
          <cell r="C429">
            <v>3228.096691</v>
          </cell>
          <cell r="D429">
            <v>3228</v>
          </cell>
        </row>
        <row r="430">
          <cell r="A430" t="str">
            <v>2320301</v>
          </cell>
          <cell r="B430" t="str">
            <v>地方政府一般债券付息支出</v>
          </cell>
          <cell r="C430">
            <v>3227.973379</v>
          </cell>
          <cell r="D430">
            <v>3228</v>
          </cell>
        </row>
        <row r="431">
          <cell r="A431" t="str">
            <v>2320302</v>
          </cell>
          <cell r="B431" t="str">
            <v>地方政府向外国政府借款付息支出</v>
          </cell>
          <cell r="C431">
            <v>0.073699</v>
          </cell>
          <cell r="D431">
            <v>0</v>
          </cell>
        </row>
        <row r="432">
          <cell r="A432" t="str">
            <v>2320303</v>
          </cell>
          <cell r="B432" t="str">
            <v>地方政府向国际组织借款付息支出</v>
          </cell>
          <cell r="C432">
            <v>0.049613</v>
          </cell>
          <cell r="D432">
            <v>0</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Q4"/>
  <sheetViews>
    <sheetView tabSelected="1" workbookViewId="0">
      <selection activeCell="M22" sqref="M22"/>
    </sheetView>
  </sheetViews>
  <sheetFormatPr defaultColWidth="9" defaultRowHeight="13.5" outlineLevelRow="3"/>
  <sheetData>
    <row r="3" s="223" customFormat="1" ht="51.75" customHeight="1" spans="1:17">
      <c r="A3" s="224" t="s">
        <v>0</v>
      </c>
      <c r="B3" s="224"/>
      <c r="C3" s="224"/>
      <c r="D3" s="224"/>
      <c r="E3" s="224"/>
      <c r="F3" s="224"/>
      <c r="G3" s="224"/>
      <c r="H3" s="224"/>
      <c r="I3" s="224"/>
      <c r="J3" s="224"/>
      <c r="K3" s="224"/>
      <c r="L3" s="224"/>
      <c r="M3" s="224"/>
      <c r="N3" s="224"/>
      <c r="O3" s="225"/>
      <c r="P3" s="225"/>
      <c r="Q3" s="225"/>
    </row>
    <row r="4" s="223" customFormat="1" ht="51.75" customHeight="1" spans="1:14">
      <c r="A4" s="224" t="s">
        <v>1</v>
      </c>
      <c r="B4" s="224"/>
      <c r="C4" s="224"/>
      <c r="D4" s="224"/>
      <c r="E4" s="224"/>
      <c r="F4" s="224"/>
      <c r="G4" s="224"/>
      <c r="H4" s="224"/>
      <c r="I4" s="224"/>
      <c r="J4" s="224"/>
      <c r="K4" s="224"/>
      <c r="L4" s="224"/>
      <c r="M4" s="224"/>
      <c r="N4" s="224"/>
    </row>
  </sheetData>
  <mergeCells count="2">
    <mergeCell ref="A3:N3"/>
    <mergeCell ref="A4:N4"/>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B21" sqref="B21"/>
    </sheetView>
  </sheetViews>
  <sheetFormatPr defaultColWidth="9" defaultRowHeight="13.5" outlineLevelCol="2"/>
  <cols>
    <col min="1" max="1" width="12.875" customWidth="1"/>
    <col min="2" max="2" width="84" customWidth="1"/>
    <col min="3" max="3" width="9" style="215"/>
  </cols>
  <sheetData>
    <row r="1" ht="22.5" spans="1:3">
      <c r="A1" s="216" t="s">
        <v>2</v>
      </c>
      <c r="B1" s="216"/>
      <c r="C1" s="217"/>
    </row>
    <row r="2" s="214" customFormat="1" ht="36" customHeight="1" spans="1:3">
      <c r="A2" s="218" t="s">
        <v>3</v>
      </c>
      <c r="B2" s="218" t="s">
        <v>4</v>
      </c>
      <c r="C2" s="219" t="s">
        <v>5</v>
      </c>
    </row>
    <row r="3" s="214" customFormat="1" ht="36" customHeight="1" spans="1:3">
      <c r="A3" s="220">
        <v>1</v>
      </c>
      <c r="B3" s="221" t="s">
        <v>6</v>
      </c>
      <c r="C3" s="222" t="s">
        <v>7</v>
      </c>
    </row>
    <row r="4" s="214" customFormat="1" ht="36" customHeight="1" spans="1:3">
      <c r="A4" s="220">
        <v>2</v>
      </c>
      <c r="B4" s="221" t="s">
        <v>8</v>
      </c>
      <c r="C4" s="222" t="s">
        <v>9</v>
      </c>
    </row>
    <row r="5" s="214" customFormat="1" ht="36" customHeight="1" spans="1:3">
      <c r="A5" s="220">
        <v>3</v>
      </c>
      <c r="B5" s="221" t="s">
        <v>10</v>
      </c>
      <c r="C5" s="222" t="s">
        <v>11</v>
      </c>
    </row>
    <row r="6" s="214" customFormat="1" ht="36" customHeight="1" spans="1:3">
      <c r="A6" s="220">
        <v>4</v>
      </c>
      <c r="B6" s="221" t="s">
        <v>12</v>
      </c>
      <c r="C6" s="222" t="s">
        <v>13</v>
      </c>
    </row>
    <row r="7" s="214" customFormat="1" ht="36" customHeight="1" spans="1:3">
      <c r="A7" s="220">
        <v>5</v>
      </c>
      <c r="B7" s="221" t="s">
        <v>14</v>
      </c>
      <c r="C7" s="222" t="s">
        <v>15</v>
      </c>
    </row>
    <row r="8" s="214" customFormat="1" ht="36" customHeight="1" spans="1:3">
      <c r="A8" s="220">
        <v>6</v>
      </c>
      <c r="B8" s="221" t="s">
        <v>16</v>
      </c>
      <c r="C8" s="222" t="s">
        <v>17</v>
      </c>
    </row>
    <row r="9" s="214" customFormat="1" ht="36" customHeight="1" spans="1:3">
      <c r="A9" s="220">
        <v>7</v>
      </c>
      <c r="B9" s="221" t="s">
        <v>18</v>
      </c>
      <c r="C9" s="222" t="s">
        <v>19</v>
      </c>
    </row>
    <row r="10" s="214" customFormat="1" ht="36" customHeight="1" spans="1:3">
      <c r="A10" s="220">
        <v>8</v>
      </c>
      <c r="B10" s="221" t="s">
        <v>20</v>
      </c>
      <c r="C10" s="222" t="s">
        <v>21</v>
      </c>
    </row>
    <row r="11" s="214" customFormat="1" ht="36" customHeight="1" spans="1:3">
      <c r="A11" s="220">
        <v>9</v>
      </c>
      <c r="B11" s="221" t="s">
        <v>22</v>
      </c>
      <c r="C11" s="222" t="s">
        <v>23</v>
      </c>
    </row>
    <row r="12" s="214" customFormat="1" ht="36" customHeight="1" spans="1:3">
      <c r="A12" s="220">
        <v>10</v>
      </c>
      <c r="B12" s="221" t="s">
        <v>24</v>
      </c>
      <c r="C12" s="222" t="s">
        <v>25</v>
      </c>
    </row>
    <row r="13" s="214" customFormat="1" ht="36" customHeight="1" spans="1:3">
      <c r="A13" s="220">
        <v>11</v>
      </c>
      <c r="B13" s="221" t="s">
        <v>26</v>
      </c>
      <c r="C13" s="222" t="s">
        <v>27</v>
      </c>
    </row>
    <row r="14" s="214" customFormat="1" ht="36" customHeight="1" spans="1:3">
      <c r="A14" s="220">
        <v>12</v>
      </c>
      <c r="B14" s="221" t="s">
        <v>28</v>
      </c>
      <c r="C14" s="222" t="s">
        <v>29</v>
      </c>
    </row>
    <row r="15" s="214" customFormat="1" ht="36" customHeight="1" spans="1:3">
      <c r="A15" s="220">
        <v>13</v>
      </c>
      <c r="B15" s="221" t="s">
        <v>30</v>
      </c>
      <c r="C15" s="222" t="s">
        <v>31</v>
      </c>
    </row>
    <row r="16" s="214" customFormat="1" ht="36" customHeight="1" spans="1:3">
      <c r="A16" s="220">
        <v>14</v>
      </c>
      <c r="B16" s="221" t="s">
        <v>32</v>
      </c>
      <c r="C16" s="222" t="s">
        <v>33</v>
      </c>
    </row>
    <row r="17" s="214" customFormat="1" ht="36" customHeight="1" spans="1:3">
      <c r="A17" s="220">
        <v>15</v>
      </c>
      <c r="B17" s="221" t="s">
        <v>34</v>
      </c>
      <c r="C17" s="222" t="s">
        <v>35</v>
      </c>
    </row>
    <row r="18" s="214" customFormat="1" ht="36" customHeight="1" spans="1:3">
      <c r="A18" s="220">
        <v>16</v>
      </c>
      <c r="B18" s="221" t="s">
        <v>36</v>
      </c>
      <c r="C18" s="222" t="s">
        <v>37</v>
      </c>
    </row>
    <row r="19" s="214" customFormat="1" ht="36" customHeight="1" spans="1:3">
      <c r="A19" s="220">
        <v>17</v>
      </c>
      <c r="B19" s="221" t="s">
        <v>38</v>
      </c>
      <c r="C19" s="222" t="s">
        <v>39</v>
      </c>
    </row>
    <row r="20" s="214" customFormat="1" ht="36" customHeight="1" spans="1:3">
      <c r="A20" s="220">
        <v>18</v>
      </c>
      <c r="B20" s="221" t="s">
        <v>40</v>
      </c>
      <c r="C20" s="222" t="s">
        <v>41</v>
      </c>
    </row>
    <row r="21" s="214" customFormat="1" ht="36" customHeight="1" spans="1:3">
      <c r="A21" s="220">
        <v>19</v>
      </c>
      <c r="B21" s="221" t="s">
        <v>42</v>
      </c>
      <c r="C21" s="222" t="s">
        <v>43</v>
      </c>
    </row>
    <row r="22" s="214" customFormat="1" ht="36" customHeight="1" spans="1:3">
      <c r="A22" s="220">
        <v>20</v>
      </c>
      <c r="B22" s="221" t="s">
        <v>44</v>
      </c>
      <c r="C22" s="222" t="s">
        <v>45</v>
      </c>
    </row>
    <row r="23" s="214" customFormat="1" ht="36" customHeight="1" spans="1:3">
      <c r="A23" s="220">
        <v>21</v>
      </c>
      <c r="B23" s="221" t="s">
        <v>46</v>
      </c>
      <c r="C23" s="222" t="s">
        <v>47</v>
      </c>
    </row>
    <row r="24" s="214" customFormat="1" ht="36" customHeight="1" spans="1:3">
      <c r="A24" s="220">
        <v>22</v>
      </c>
      <c r="B24" s="221" t="s">
        <v>48</v>
      </c>
      <c r="C24" s="222" t="s">
        <v>49</v>
      </c>
    </row>
    <row r="25" s="214" customFormat="1" ht="36" customHeight="1" spans="1:3">
      <c r="A25" s="220">
        <v>23</v>
      </c>
      <c r="B25" s="221" t="s">
        <v>50</v>
      </c>
      <c r="C25" s="222" t="s">
        <v>51</v>
      </c>
    </row>
    <row r="26" s="214" customFormat="1" ht="36" customHeight="1" spans="1:3">
      <c r="A26" s="220">
        <v>24</v>
      </c>
      <c r="B26" s="221" t="s">
        <v>52</v>
      </c>
      <c r="C26" s="222" t="s">
        <v>53</v>
      </c>
    </row>
    <row r="27" s="214" customFormat="1" ht="36" customHeight="1" spans="1:3">
      <c r="A27" s="220">
        <v>25</v>
      </c>
      <c r="B27" s="221" t="s">
        <v>54</v>
      </c>
      <c r="C27" s="222" t="s">
        <v>55</v>
      </c>
    </row>
    <row r="28" s="214" customFormat="1" ht="36" customHeight="1" spans="1:3">
      <c r="A28" s="220">
        <v>26</v>
      </c>
      <c r="B28" s="221" t="s">
        <v>56</v>
      </c>
      <c r="C28" s="222" t="s">
        <v>57</v>
      </c>
    </row>
    <row r="29" s="214" customFormat="1" ht="36" customHeight="1" spans="1:3">
      <c r="A29" s="220">
        <v>27</v>
      </c>
      <c r="B29" s="221" t="s">
        <v>58</v>
      </c>
      <c r="C29" s="222" t="s">
        <v>59</v>
      </c>
    </row>
    <row r="30" s="214" customFormat="1" ht="36" customHeight="1" spans="1:3">
      <c r="A30" s="220">
        <v>28</v>
      </c>
      <c r="B30" s="221" t="s">
        <v>60</v>
      </c>
      <c r="C30" s="222" t="s">
        <v>61</v>
      </c>
    </row>
    <row r="31" s="214" customFormat="1" ht="36" customHeight="1" spans="1:3">
      <c r="A31" s="220">
        <v>29</v>
      </c>
      <c r="B31" s="221" t="s">
        <v>62</v>
      </c>
      <c r="C31" s="222" t="s">
        <v>63</v>
      </c>
    </row>
    <row r="32" s="214" customFormat="1" ht="36" customHeight="1" spans="1:3">
      <c r="A32" s="220">
        <v>30</v>
      </c>
      <c r="B32" s="221" t="s">
        <v>64</v>
      </c>
      <c r="C32" s="222" t="s">
        <v>65</v>
      </c>
    </row>
    <row r="33" s="214" customFormat="1" ht="36" customHeight="1" spans="1:3">
      <c r="A33" s="220">
        <v>31</v>
      </c>
      <c r="B33" s="221" t="s">
        <v>64</v>
      </c>
      <c r="C33" s="222" t="s">
        <v>66</v>
      </c>
    </row>
    <row r="34" s="214" customFormat="1" ht="36" customHeight="1" spans="1:3">
      <c r="A34" s="220">
        <v>32</v>
      </c>
      <c r="B34" s="221" t="s">
        <v>67</v>
      </c>
      <c r="C34" s="222" t="s">
        <v>68</v>
      </c>
    </row>
    <row r="35" s="214" customFormat="1" ht="36" customHeight="1" spans="1:3">
      <c r="A35" s="220">
        <v>33</v>
      </c>
      <c r="B35" s="221" t="s">
        <v>69</v>
      </c>
      <c r="C35" s="222" t="s">
        <v>70</v>
      </c>
    </row>
    <row r="36" s="214" customFormat="1" ht="36" customHeight="1" spans="1:3">
      <c r="A36" s="220">
        <v>34</v>
      </c>
      <c r="B36" s="221" t="s">
        <v>71</v>
      </c>
      <c r="C36" s="222" t="s">
        <v>72</v>
      </c>
    </row>
    <row r="37" s="214" customFormat="1" ht="36" customHeight="1" spans="1:3">
      <c r="A37" s="220">
        <v>35</v>
      </c>
      <c r="B37" s="221" t="s">
        <v>73</v>
      </c>
      <c r="C37" s="222" t="s">
        <v>74</v>
      </c>
    </row>
    <row r="38" s="214" customFormat="1" ht="36" customHeight="1" spans="1:3">
      <c r="A38" s="220">
        <v>36</v>
      </c>
      <c r="B38" s="221" t="s">
        <v>75</v>
      </c>
      <c r="C38" s="222" t="s">
        <v>76</v>
      </c>
    </row>
    <row r="39" s="214" customFormat="1" ht="36" customHeight="1" spans="1:3">
      <c r="A39" s="220">
        <v>37</v>
      </c>
      <c r="B39" s="221" t="s">
        <v>77</v>
      </c>
      <c r="C39" s="222" t="s">
        <v>78</v>
      </c>
    </row>
    <row r="40" spans="1:1">
      <c r="A40" s="188"/>
    </row>
  </sheetData>
  <mergeCells count="1">
    <mergeCell ref="A1:C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4"/>
  <sheetViews>
    <sheetView showGridLines="0" showZeros="0" workbookViewId="0">
      <selection activeCell="E8" sqref="E8"/>
    </sheetView>
  </sheetViews>
  <sheetFormatPr defaultColWidth="9.15" defaultRowHeight="14.25" outlineLevelCol="7"/>
  <cols>
    <col min="1" max="1" width="30.1416666666667" style="66" customWidth="1"/>
    <col min="2" max="2" width="14.875" style="66" customWidth="1"/>
    <col min="3" max="3" width="16.575" style="66" customWidth="1"/>
    <col min="4" max="4" width="15.375" style="66" customWidth="1"/>
    <col min="5" max="5" width="30.1416666666667" style="66" customWidth="1"/>
    <col min="6" max="8" width="18" style="66" customWidth="1"/>
    <col min="9" max="251" width="9.15" style="66" customWidth="1"/>
    <col min="252" max="16384" width="9.15" style="66"/>
  </cols>
  <sheetData>
    <row r="1" s="66" customFormat="1" ht="34" customHeight="1" spans="1:8">
      <c r="A1" s="67" t="s">
        <v>6</v>
      </c>
      <c r="B1" s="67"/>
      <c r="C1" s="67"/>
      <c r="D1" s="67"/>
      <c r="E1" s="67"/>
      <c r="F1" s="67"/>
      <c r="G1" s="67"/>
      <c r="H1" s="67"/>
    </row>
    <row r="2" s="66" customFormat="1" ht="17" customHeight="1" spans="1:8">
      <c r="A2" s="26" t="s">
        <v>79</v>
      </c>
      <c r="B2" s="26"/>
      <c r="C2" s="26"/>
      <c r="D2" s="26"/>
      <c r="E2" s="26"/>
      <c r="F2" s="26"/>
      <c r="G2" s="26"/>
      <c r="H2" s="26"/>
    </row>
    <row r="3" s="66" customFormat="1" ht="17" customHeight="1" spans="1:8">
      <c r="A3" s="26" t="s">
        <v>80</v>
      </c>
      <c r="B3" s="26"/>
      <c r="C3" s="26"/>
      <c r="D3" s="26"/>
      <c r="E3" s="26"/>
      <c r="F3" s="26"/>
      <c r="G3" s="26"/>
      <c r="H3" s="26"/>
    </row>
    <row r="4" s="66" customFormat="1" ht="18.7" customHeight="1" spans="1:8">
      <c r="A4" s="27" t="s">
        <v>81</v>
      </c>
      <c r="B4" s="27" t="s">
        <v>82</v>
      </c>
      <c r="C4" s="27" t="s">
        <v>83</v>
      </c>
      <c r="D4" s="27" t="s">
        <v>84</v>
      </c>
      <c r="E4" s="27" t="s">
        <v>81</v>
      </c>
      <c r="F4" s="27" t="s">
        <v>82</v>
      </c>
      <c r="G4" s="27" t="s">
        <v>83</v>
      </c>
      <c r="H4" s="27" t="s">
        <v>84</v>
      </c>
    </row>
    <row r="5" s="66" customFormat="1" ht="17" customHeight="1" spans="1:8">
      <c r="A5" s="28" t="s">
        <v>85</v>
      </c>
      <c r="B5" s="30">
        <v>52000</v>
      </c>
      <c r="C5" s="30">
        <v>52000</v>
      </c>
      <c r="D5" s="195">
        <v>54545</v>
      </c>
      <c r="E5" s="28" t="s">
        <v>86</v>
      </c>
      <c r="F5" s="30">
        <v>52411</v>
      </c>
      <c r="G5" s="30">
        <v>46862</v>
      </c>
      <c r="H5" s="30">
        <v>43737</v>
      </c>
    </row>
    <row r="6" s="66" customFormat="1" ht="17" customHeight="1" spans="1:8">
      <c r="A6" s="28" t="s">
        <v>87</v>
      </c>
      <c r="B6" s="30">
        <v>25330</v>
      </c>
      <c r="C6" s="30">
        <v>25330</v>
      </c>
      <c r="D6" s="30">
        <v>22240</v>
      </c>
      <c r="E6" s="28" t="s">
        <v>88</v>
      </c>
      <c r="F6" s="30">
        <v>0</v>
      </c>
      <c r="G6" s="30">
        <v>0</v>
      </c>
      <c r="H6" s="30">
        <v>0</v>
      </c>
    </row>
    <row r="7" s="66" customFormat="1" ht="17" customHeight="1" spans="1:8">
      <c r="A7" s="28" t="s">
        <v>89</v>
      </c>
      <c r="B7" s="30">
        <v>6800</v>
      </c>
      <c r="C7" s="30">
        <v>6800</v>
      </c>
      <c r="D7" s="30">
        <v>5635</v>
      </c>
      <c r="E7" s="28" t="s">
        <v>90</v>
      </c>
      <c r="F7" s="30">
        <v>1149</v>
      </c>
      <c r="G7" s="30">
        <v>1187</v>
      </c>
      <c r="H7" s="30">
        <v>1187</v>
      </c>
    </row>
    <row r="8" s="66" customFormat="1" ht="17" customHeight="1" spans="1:8">
      <c r="A8" s="28" t="s">
        <v>91</v>
      </c>
      <c r="B8" s="30">
        <v>550</v>
      </c>
      <c r="C8" s="30">
        <v>550</v>
      </c>
      <c r="D8" s="30">
        <v>4617</v>
      </c>
      <c r="E8" s="28" t="s">
        <v>92</v>
      </c>
      <c r="F8" s="30">
        <v>12202</v>
      </c>
      <c r="G8" s="30">
        <v>10406</v>
      </c>
      <c r="H8" s="30">
        <v>9315</v>
      </c>
    </row>
    <row r="9" s="66" customFormat="1" ht="17" customHeight="1" spans="1:8">
      <c r="A9" s="28" t="s">
        <v>93</v>
      </c>
      <c r="B9" s="30">
        <v>50</v>
      </c>
      <c r="C9" s="30">
        <v>50</v>
      </c>
      <c r="D9" s="30">
        <v>61</v>
      </c>
      <c r="E9" s="28" t="s">
        <v>94</v>
      </c>
      <c r="F9" s="30">
        <v>63717</v>
      </c>
      <c r="G9" s="30">
        <v>59243</v>
      </c>
      <c r="H9" s="30">
        <v>52968</v>
      </c>
    </row>
    <row r="10" s="66" customFormat="1" ht="17" customHeight="1" spans="1:8">
      <c r="A10" s="28" t="s">
        <v>95</v>
      </c>
      <c r="B10" s="30">
        <v>2800</v>
      </c>
      <c r="C10" s="30">
        <v>2800</v>
      </c>
      <c r="D10" s="30">
        <v>2351</v>
      </c>
      <c r="E10" s="28" t="s">
        <v>96</v>
      </c>
      <c r="F10" s="30">
        <v>114</v>
      </c>
      <c r="G10" s="30">
        <v>1360</v>
      </c>
      <c r="H10" s="30">
        <v>1318</v>
      </c>
    </row>
    <row r="11" s="66" customFormat="1" ht="17" customHeight="1" spans="1:8">
      <c r="A11" s="28" t="s">
        <v>97</v>
      </c>
      <c r="B11" s="30">
        <v>550</v>
      </c>
      <c r="C11" s="30">
        <v>550</v>
      </c>
      <c r="D11" s="30">
        <v>556</v>
      </c>
      <c r="E11" s="28" t="s">
        <v>98</v>
      </c>
      <c r="F11" s="30">
        <v>2020</v>
      </c>
      <c r="G11" s="30">
        <v>1724</v>
      </c>
      <c r="H11" s="30">
        <v>1431</v>
      </c>
    </row>
    <row r="12" s="66" customFormat="1" ht="17" customHeight="1" spans="1:8">
      <c r="A12" s="28" t="s">
        <v>99</v>
      </c>
      <c r="B12" s="30">
        <v>1100</v>
      </c>
      <c r="C12" s="30">
        <v>1100</v>
      </c>
      <c r="D12" s="30">
        <v>933</v>
      </c>
      <c r="E12" s="28" t="s">
        <v>100</v>
      </c>
      <c r="F12" s="30">
        <v>47795</v>
      </c>
      <c r="G12" s="30">
        <v>43772</v>
      </c>
      <c r="H12" s="30">
        <v>42813</v>
      </c>
    </row>
    <row r="13" s="66" customFormat="1" ht="17" customHeight="1" spans="1:8">
      <c r="A13" s="28" t="s">
        <v>101</v>
      </c>
      <c r="B13" s="30">
        <v>1600</v>
      </c>
      <c r="C13" s="30">
        <v>1600</v>
      </c>
      <c r="D13" s="30">
        <v>1099</v>
      </c>
      <c r="E13" s="28" t="s">
        <v>102</v>
      </c>
      <c r="F13" s="30">
        <v>46580</v>
      </c>
      <c r="G13" s="30">
        <v>46273</v>
      </c>
      <c r="H13" s="30">
        <v>43823</v>
      </c>
    </row>
    <row r="14" s="66" customFormat="1" ht="17" customHeight="1" spans="1:8">
      <c r="A14" s="28" t="s">
        <v>103</v>
      </c>
      <c r="B14" s="30">
        <v>2500</v>
      </c>
      <c r="C14" s="30">
        <v>2500</v>
      </c>
      <c r="D14" s="30">
        <v>1030</v>
      </c>
      <c r="E14" s="28" t="s">
        <v>104</v>
      </c>
      <c r="F14" s="30">
        <v>3930</v>
      </c>
      <c r="G14" s="30">
        <v>5318</v>
      </c>
      <c r="H14" s="30">
        <v>4629</v>
      </c>
    </row>
    <row r="15" s="66" customFormat="1" ht="17" customHeight="1" spans="1:8">
      <c r="A15" s="28" t="s">
        <v>105</v>
      </c>
      <c r="B15" s="30">
        <v>8000</v>
      </c>
      <c r="C15" s="30">
        <v>8000</v>
      </c>
      <c r="D15" s="30">
        <v>7549</v>
      </c>
      <c r="E15" s="28" t="s">
        <v>106</v>
      </c>
      <c r="F15" s="30">
        <v>5749</v>
      </c>
      <c r="G15" s="30">
        <v>5247</v>
      </c>
      <c r="H15" s="30">
        <v>5237</v>
      </c>
    </row>
    <row r="16" s="66" customFormat="1" ht="17" customHeight="1" spans="1:8">
      <c r="A16" s="28" t="s">
        <v>107</v>
      </c>
      <c r="B16" s="30">
        <v>900</v>
      </c>
      <c r="C16" s="30">
        <v>900</v>
      </c>
      <c r="D16" s="30">
        <v>890</v>
      </c>
      <c r="E16" s="28" t="s">
        <v>108</v>
      </c>
      <c r="F16" s="30">
        <v>16527</v>
      </c>
      <c r="G16" s="30">
        <v>51282</v>
      </c>
      <c r="H16" s="30">
        <v>22428</v>
      </c>
    </row>
    <row r="17" s="66" customFormat="1" ht="17" customHeight="1" spans="1:8">
      <c r="A17" s="28" t="s">
        <v>109</v>
      </c>
      <c r="B17" s="30">
        <v>1800</v>
      </c>
      <c r="C17" s="30">
        <v>1800</v>
      </c>
      <c r="D17" s="30">
        <v>7577</v>
      </c>
      <c r="E17" s="28" t="s">
        <v>110</v>
      </c>
      <c r="F17" s="30">
        <v>2940</v>
      </c>
      <c r="G17" s="30">
        <v>15116</v>
      </c>
      <c r="H17" s="30">
        <v>6732</v>
      </c>
    </row>
    <row r="18" s="66" customFormat="1" ht="17" customHeight="1" spans="1:8">
      <c r="A18" s="28" t="s">
        <v>111</v>
      </c>
      <c r="B18" s="30">
        <v>0</v>
      </c>
      <c r="C18" s="30">
        <v>0</v>
      </c>
      <c r="D18" s="30">
        <v>0</v>
      </c>
      <c r="E18" s="28" t="s">
        <v>112</v>
      </c>
      <c r="F18" s="30">
        <v>881</v>
      </c>
      <c r="G18" s="30">
        <v>4596</v>
      </c>
      <c r="H18" s="30">
        <v>811</v>
      </c>
    </row>
    <row r="19" s="66" customFormat="1" ht="18.75" customHeight="1" spans="1:8">
      <c r="A19" s="28" t="s">
        <v>113</v>
      </c>
      <c r="B19" s="30">
        <v>20</v>
      </c>
      <c r="C19" s="30">
        <v>20</v>
      </c>
      <c r="D19" s="30">
        <v>7</v>
      </c>
      <c r="E19" s="28" t="s">
        <v>114</v>
      </c>
      <c r="F19" s="30">
        <v>303</v>
      </c>
      <c r="G19" s="30">
        <v>958</v>
      </c>
      <c r="H19" s="30">
        <v>608</v>
      </c>
    </row>
    <row r="20" s="66" customFormat="1" ht="17" customHeight="1" spans="1:8">
      <c r="A20" s="28" t="s">
        <v>115</v>
      </c>
      <c r="B20" s="30">
        <v>0</v>
      </c>
      <c r="C20" s="30">
        <v>0</v>
      </c>
      <c r="D20" s="30">
        <v>0</v>
      </c>
      <c r="E20" s="28" t="s">
        <v>116</v>
      </c>
      <c r="F20" s="30">
        <v>0</v>
      </c>
      <c r="G20" s="30">
        <v>0</v>
      </c>
      <c r="H20" s="30">
        <v>0</v>
      </c>
    </row>
    <row r="21" s="66" customFormat="1" ht="17" customHeight="1" spans="1:8">
      <c r="A21" s="28" t="s">
        <v>117</v>
      </c>
      <c r="B21" s="30">
        <v>10000</v>
      </c>
      <c r="C21" s="30">
        <v>10000</v>
      </c>
      <c r="D21" s="30">
        <v>10517</v>
      </c>
      <c r="E21" s="28" t="s">
        <v>118</v>
      </c>
      <c r="F21" s="30">
        <v>200</v>
      </c>
      <c r="G21" s="30">
        <v>134</v>
      </c>
      <c r="H21" s="30">
        <v>134</v>
      </c>
    </row>
    <row r="22" s="66" customFormat="1" ht="17" customHeight="1" spans="1:8">
      <c r="A22" s="28" t="s">
        <v>119</v>
      </c>
      <c r="B22" s="30">
        <v>2800</v>
      </c>
      <c r="C22" s="30">
        <v>2800</v>
      </c>
      <c r="D22" s="30">
        <v>2067</v>
      </c>
      <c r="E22" s="28" t="s">
        <v>120</v>
      </c>
      <c r="F22" s="30">
        <v>1586</v>
      </c>
      <c r="G22" s="30">
        <v>1578</v>
      </c>
      <c r="H22" s="30">
        <v>1578</v>
      </c>
    </row>
    <row r="23" s="66" customFormat="1" ht="17" customHeight="1" spans="1:8">
      <c r="A23" s="28" t="s">
        <v>121</v>
      </c>
      <c r="B23" s="30">
        <v>700</v>
      </c>
      <c r="C23" s="30">
        <v>700</v>
      </c>
      <c r="D23" s="30">
        <v>776</v>
      </c>
      <c r="E23" s="28" t="s">
        <v>122</v>
      </c>
      <c r="F23" s="30">
        <v>10549</v>
      </c>
      <c r="G23" s="30">
        <v>8725</v>
      </c>
      <c r="H23" s="30">
        <v>8589</v>
      </c>
    </row>
    <row r="24" s="66" customFormat="1" ht="17" customHeight="1" spans="1:8">
      <c r="A24" s="28" t="s">
        <v>123</v>
      </c>
      <c r="B24" s="30">
        <v>4500</v>
      </c>
      <c r="C24" s="30">
        <v>4500</v>
      </c>
      <c r="D24" s="30">
        <v>4941</v>
      </c>
      <c r="E24" s="28" t="s">
        <v>124</v>
      </c>
      <c r="F24" s="30">
        <v>673</v>
      </c>
      <c r="G24" s="30">
        <v>766</v>
      </c>
      <c r="H24" s="30">
        <v>352</v>
      </c>
    </row>
    <row r="25" s="66" customFormat="1" ht="17" customHeight="1" spans="1:8">
      <c r="A25" s="28" t="s">
        <v>125</v>
      </c>
      <c r="B25" s="30">
        <v>50</v>
      </c>
      <c r="C25" s="30">
        <v>50</v>
      </c>
      <c r="D25" s="30">
        <v>0</v>
      </c>
      <c r="E25" s="28" t="s">
        <v>126</v>
      </c>
      <c r="F25" s="30">
        <v>1384</v>
      </c>
      <c r="G25" s="30">
        <v>47762</v>
      </c>
      <c r="H25" s="30">
        <v>10279</v>
      </c>
    </row>
    <row r="26" s="66" customFormat="1" ht="17" customHeight="1" spans="1:8">
      <c r="A26" s="28" t="s">
        <v>127</v>
      </c>
      <c r="B26" s="30">
        <v>750</v>
      </c>
      <c r="C26" s="30">
        <v>750</v>
      </c>
      <c r="D26" s="30">
        <v>830</v>
      </c>
      <c r="E26" s="28" t="s">
        <v>128</v>
      </c>
      <c r="F26" s="30">
        <v>2000</v>
      </c>
      <c r="G26" s="30">
        <v>0</v>
      </c>
      <c r="H26" s="30">
        <v>0</v>
      </c>
    </row>
    <row r="27" s="66" customFormat="1" ht="17" customHeight="1" spans="1:8">
      <c r="A27" s="28" t="s">
        <v>129</v>
      </c>
      <c r="B27" s="30">
        <v>1200</v>
      </c>
      <c r="C27" s="30">
        <v>1200</v>
      </c>
      <c r="D27" s="30">
        <v>1903</v>
      </c>
      <c r="E27" s="28" t="s">
        <v>130</v>
      </c>
      <c r="F27" s="30">
        <v>9000</v>
      </c>
      <c r="G27" s="30">
        <v>17</v>
      </c>
      <c r="H27" s="30">
        <v>7</v>
      </c>
    </row>
    <row r="28" s="66" customFormat="1" ht="17" customHeight="1" spans="1:8">
      <c r="A28" s="87"/>
      <c r="B28" s="29"/>
      <c r="C28" s="29"/>
      <c r="D28" s="29"/>
      <c r="E28" s="28" t="s">
        <v>131</v>
      </c>
      <c r="F28" s="30">
        <v>3000</v>
      </c>
      <c r="G28" s="30">
        <v>3228</v>
      </c>
      <c r="H28" s="30">
        <v>3228</v>
      </c>
    </row>
    <row r="29" s="66" customFormat="1" ht="17" customHeight="1" spans="1:8">
      <c r="A29" s="87"/>
      <c r="B29" s="29"/>
      <c r="C29" s="29"/>
      <c r="D29" s="29"/>
      <c r="E29" s="28" t="s">
        <v>132</v>
      </c>
      <c r="F29" s="30">
        <v>0</v>
      </c>
      <c r="G29" s="30">
        <v>0</v>
      </c>
      <c r="H29" s="30">
        <v>0</v>
      </c>
    </row>
    <row r="30" s="66" customFormat="1" ht="17" customHeight="1" spans="1:8">
      <c r="A30" s="28"/>
      <c r="B30" s="29"/>
      <c r="C30" s="29"/>
      <c r="D30" s="29"/>
      <c r="E30" s="28"/>
      <c r="F30" s="29"/>
      <c r="G30" s="29"/>
      <c r="H30" s="29"/>
    </row>
    <row r="31" s="66" customFormat="1" ht="17" customHeight="1" spans="1:8">
      <c r="A31" s="28"/>
      <c r="B31" s="29"/>
      <c r="C31" s="29"/>
      <c r="D31" s="29"/>
      <c r="E31" s="28"/>
      <c r="F31" s="29"/>
      <c r="G31" s="29"/>
      <c r="H31" s="29"/>
    </row>
    <row r="32" s="66" customFormat="1" ht="17" customHeight="1" spans="1:8">
      <c r="A32" s="28"/>
      <c r="B32" s="29"/>
      <c r="C32" s="29"/>
      <c r="D32" s="29"/>
      <c r="E32" s="28"/>
      <c r="F32" s="29"/>
      <c r="G32" s="29"/>
      <c r="H32" s="29"/>
    </row>
    <row r="33" s="66" customFormat="1" ht="17" customHeight="1" spans="1:8">
      <c r="A33" s="28"/>
      <c r="B33" s="29"/>
      <c r="C33" s="29"/>
      <c r="D33" s="29"/>
      <c r="E33" s="28"/>
      <c r="F33" s="29"/>
      <c r="G33" s="29"/>
      <c r="H33" s="29"/>
    </row>
    <row r="34" s="66" customFormat="1" ht="17" customHeight="1" spans="1:8">
      <c r="A34" s="28"/>
      <c r="B34" s="29"/>
      <c r="C34" s="29"/>
      <c r="D34" s="29"/>
      <c r="E34" s="28"/>
      <c r="F34" s="29"/>
      <c r="G34" s="29"/>
      <c r="H34" s="29"/>
    </row>
    <row r="35" s="66" customFormat="1" ht="17" customHeight="1" spans="1:8">
      <c r="A35" s="28"/>
      <c r="B35" s="29"/>
      <c r="C35" s="29"/>
      <c r="D35" s="29"/>
      <c r="E35" s="28"/>
      <c r="F35" s="29"/>
      <c r="G35" s="29"/>
      <c r="H35" s="29"/>
    </row>
    <row r="36" s="66" customFormat="1" ht="17" customHeight="1" spans="1:8">
      <c r="A36" s="28"/>
      <c r="B36" s="29"/>
      <c r="C36" s="29"/>
      <c r="D36" s="29"/>
      <c r="E36" s="28"/>
      <c r="F36" s="29"/>
      <c r="G36" s="29"/>
      <c r="H36" s="29"/>
    </row>
    <row r="37" s="66" customFormat="1" ht="17" customHeight="1" spans="1:8">
      <c r="A37" s="28"/>
      <c r="B37" s="29"/>
      <c r="C37" s="29"/>
      <c r="D37" s="29"/>
      <c r="E37" s="28"/>
      <c r="F37" s="29"/>
      <c r="G37" s="29"/>
      <c r="H37" s="29"/>
    </row>
    <row r="38" s="66" customFormat="1" ht="17" customHeight="1" spans="1:8">
      <c r="A38" s="28"/>
      <c r="B38" s="29"/>
      <c r="C38" s="29"/>
      <c r="D38" s="29"/>
      <c r="E38" s="28"/>
      <c r="F38" s="29"/>
      <c r="G38" s="29"/>
      <c r="H38" s="29"/>
    </row>
    <row r="39" s="66" customFormat="1" ht="17" customHeight="1" spans="1:8">
      <c r="A39" s="28"/>
      <c r="B39" s="29"/>
      <c r="C39" s="29"/>
      <c r="D39" s="29"/>
      <c r="E39" s="28"/>
      <c r="F39" s="29"/>
      <c r="G39" s="29"/>
      <c r="H39" s="29"/>
    </row>
    <row r="40" s="66" customFormat="1" ht="17" customHeight="1" spans="1:8">
      <c r="A40" s="27" t="s">
        <v>133</v>
      </c>
      <c r="B40" s="30">
        <v>62000</v>
      </c>
      <c r="C40" s="30">
        <v>62000</v>
      </c>
      <c r="D40" s="30">
        <v>65062</v>
      </c>
      <c r="E40" s="27" t="s">
        <v>134</v>
      </c>
      <c r="F40" s="30">
        <v>284710</v>
      </c>
      <c r="G40" s="30">
        <v>355554</v>
      </c>
      <c r="H40" s="30">
        <v>261204</v>
      </c>
    </row>
    <row r="41" s="66" customFormat="1" ht="15.55" customHeight="1"/>
    <row r="265" s="66" customFormat="1" hidden="1"/>
    <row r="266" s="66" customFormat="1" hidden="1"/>
    <row r="267" s="66" customFormat="1" hidden="1"/>
    <row r="268" s="66" customFormat="1" hidden="1"/>
    <row r="269" s="66" customFormat="1" hidden="1"/>
    <row r="270" s="66" customFormat="1" hidden="1"/>
    <row r="271" s="66" customFormat="1" hidden="1"/>
    <row r="272" s="66" customFormat="1" hidden="1"/>
    <row r="273" s="66" customFormat="1" hidden="1"/>
    <row r="274" s="66" customFormat="1" hidden="1"/>
    <row r="275" s="66" customFormat="1" hidden="1"/>
    <row r="276" s="66" customFormat="1" hidden="1"/>
    <row r="277" s="66" customFormat="1" hidden="1"/>
    <row r="278" s="66" customFormat="1" hidden="1"/>
    <row r="279" s="66" customFormat="1" hidden="1"/>
    <row r="280" s="66" customFormat="1" hidden="1"/>
    <row r="281" s="66" customFormat="1" hidden="1"/>
    <row r="282" s="66" customFormat="1" hidden="1"/>
    <row r="283" s="66" customFormat="1" hidden="1"/>
    <row r="284" s="66" customFormat="1" hidden="1"/>
  </sheetData>
  <mergeCells count="3">
    <mergeCell ref="A1:H1"/>
    <mergeCell ref="A2:H2"/>
    <mergeCell ref="A3:H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4"/>
  <sheetViews>
    <sheetView showZeros="0" workbookViewId="0">
      <selection activeCell="G7" sqref="G7"/>
    </sheetView>
  </sheetViews>
  <sheetFormatPr defaultColWidth="9.15" defaultRowHeight="14.25" outlineLevelCol="7"/>
  <cols>
    <col min="1" max="1" width="29.7583333333333" style="66" customWidth="1"/>
    <col min="2" max="2" width="11.875" style="66" customWidth="1"/>
    <col min="3" max="3" width="12.625" style="66" customWidth="1"/>
    <col min="4" max="4" width="11.125" style="66" customWidth="1"/>
    <col min="5" max="5" width="25.7416666666667" style="66" customWidth="1"/>
    <col min="6" max="6" width="16.1083333333333" style="66" customWidth="1"/>
    <col min="7" max="7" width="11.375" style="66" customWidth="1"/>
    <col min="8" max="8" width="10.875" style="66" customWidth="1"/>
    <col min="9" max="250" width="9.15" style="66" customWidth="1"/>
    <col min="251" max="16378" width="9.15" style="66"/>
    <col min="16379" max="16384" width="9.15" style="88"/>
  </cols>
  <sheetData>
    <row r="1" s="66" customFormat="1" ht="34" customHeight="1" spans="1:8">
      <c r="A1" s="67" t="s">
        <v>135</v>
      </c>
      <c r="B1" s="67"/>
      <c r="C1" s="67"/>
      <c r="D1" s="67"/>
      <c r="E1" s="67"/>
      <c r="F1" s="67"/>
      <c r="G1" s="67"/>
      <c r="H1" s="67"/>
    </row>
    <row r="2" s="66" customFormat="1" ht="16.95" customHeight="1" spans="1:8">
      <c r="A2" s="26" t="s">
        <v>136</v>
      </c>
      <c r="B2" s="26"/>
      <c r="C2" s="26"/>
      <c r="D2" s="26"/>
      <c r="E2" s="26"/>
      <c r="F2" s="26"/>
      <c r="G2" s="26"/>
      <c r="H2" s="26"/>
    </row>
    <row r="3" s="66" customFormat="1" ht="16.95" customHeight="1" spans="1:8">
      <c r="A3" s="26" t="s">
        <v>80</v>
      </c>
      <c r="B3" s="26"/>
      <c r="C3" s="26"/>
      <c r="D3" s="26"/>
      <c r="E3" s="26"/>
      <c r="F3" s="26"/>
      <c r="G3" s="26"/>
      <c r="H3" s="26"/>
    </row>
    <row r="4" s="198" customFormat="1" ht="41.35" customHeight="1" spans="1:8">
      <c r="A4" s="64" t="s">
        <v>81</v>
      </c>
      <c r="B4" s="64" t="s">
        <v>137</v>
      </c>
      <c r="C4" s="64" t="s">
        <v>138</v>
      </c>
      <c r="D4" s="64" t="s">
        <v>139</v>
      </c>
      <c r="E4" s="64" t="s">
        <v>81</v>
      </c>
      <c r="F4" s="64" t="s">
        <v>137</v>
      </c>
      <c r="G4" s="64" t="s">
        <v>138</v>
      </c>
      <c r="H4" s="64" t="s">
        <v>139</v>
      </c>
    </row>
    <row r="5" s="66" customFormat="1" ht="16.4" customHeight="1" spans="1:8">
      <c r="A5" s="28" t="s">
        <v>85</v>
      </c>
      <c r="B5" s="30">
        <v>54545</v>
      </c>
      <c r="C5" s="30">
        <v>18216</v>
      </c>
      <c r="D5" s="30">
        <v>36329</v>
      </c>
      <c r="E5" s="28" t="s">
        <v>86</v>
      </c>
      <c r="F5" s="30">
        <v>43737</v>
      </c>
      <c r="G5" s="30">
        <v>19868</v>
      </c>
      <c r="H5" s="30">
        <v>23869</v>
      </c>
    </row>
    <row r="6" s="66" customFormat="1" ht="16.4" customHeight="1" spans="1:8">
      <c r="A6" s="28" t="s">
        <v>87</v>
      </c>
      <c r="B6" s="30">
        <v>22240</v>
      </c>
      <c r="C6" s="30">
        <v>5231</v>
      </c>
      <c r="D6" s="30">
        <v>17009</v>
      </c>
      <c r="E6" s="28" t="s">
        <v>88</v>
      </c>
      <c r="F6" s="30">
        <v>0</v>
      </c>
      <c r="G6" s="30">
        <v>0</v>
      </c>
      <c r="H6" s="30">
        <v>0</v>
      </c>
    </row>
    <row r="7" s="66" customFormat="1" ht="16.4" customHeight="1" spans="1:8">
      <c r="A7" s="28" t="s">
        <v>89</v>
      </c>
      <c r="B7" s="30">
        <v>5635</v>
      </c>
      <c r="C7" s="30">
        <v>896</v>
      </c>
      <c r="D7" s="30">
        <v>4739</v>
      </c>
      <c r="E7" s="28" t="s">
        <v>90</v>
      </c>
      <c r="F7" s="30">
        <v>1187</v>
      </c>
      <c r="G7" s="30">
        <v>1187</v>
      </c>
      <c r="H7" s="30">
        <v>0</v>
      </c>
    </row>
    <row r="8" s="66" customFormat="1" ht="16.4" customHeight="1" spans="1:8">
      <c r="A8" s="28" t="s">
        <v>91</v>
      </c>
      <c r="B8" s="30">
        <v>4617</v>
      </c>
      <c r="C8" s="30">
        <v>666</v>
      </c>
      <c r="D8" s="30">
        <v>3951</v>
      </c>
      <c r="E8" s="28" t="s">
        <v>92</v>
      </c>
      <c r="F8" s="30">
        <v>9315</v>
      </c>
      <c r="G8" s="30">
        <v>9315</v>
      </c>
      <c r="H8" s="30">
        <v>0</v>
      </c>
    </row>
    <row r="9" s="66" customFormat="1" ht="16.4" customHeight="1" spans="1:8">
      <c r="A9" s="28" t="s">
        <v>93</v>
      </c>
      <c r="B9" s="30">
        <v>61</v>
      </c>
      <c r="C9" s="30">
        <v>32</v>
      </c>
      <c r="D9" s="30">
        <v>29</v>
      </c>
      <c r="E9" s="28" t="s">
        <v>94</v>
      </c>
      <c r="F9" s="30">
        <v>52968</v>
      </c>
      <c r="G9" s="30">
        <v>52968</v>
      </c>
      <c r="H9" s="30">
        <v>0</v>
      </c>
    </row>
    <row r="10" s="66" customFormat="1" ht="16.4" customHeight="1" spans="1:8">
      <c r="A10" s="28" t="s">
        <v>95</v>
      </c>
      <c r="B10" s="30">
        <v>2351</v>
      </c>
      <c r="C10" s="30">
        <v>747</v>
      </c>
      <c r="D10" s="30">
        <v>1604</v>
      </c>
      <c r="E10" s="28" t="s">
        <v>96</v>
      </c>
      <c r="F10" s="30">
        <v>1318</v>
      </c>
      <c r="G10" s="30">
        <v>318</v>
      </c>
      <c r="H10" s="30">
        <v>1000</v>
      </c>
    </row>
    <row r="11" s="66" customFormat="1" ht="16.4" customHeight="1" spans="1:8">
      <c r="A11" s="28" t="s">
        <v>97</v>
      </c>
      <c r="B11" s="30">
        <v>556</v>
      </c>
      <c r="C11" s="30">
        <v>497</v>
      </c>
      <c r="D11" s="30">
        <v>59</v>
      </c>
      <c r="E11" s="28" t="s">
        <v>98</v>
      </c>
      <c r="F11" s="30">
        <v>1431</v>
      </c>
      <c r="G11" s="30">
        <v>1431</v>
      </c>
      <c r="H11" s="30">
        <v>0</v>
      </c>
    </row>
    <row r="12" s="66" customFormat="1" ht="16.4" customHeight="1" spans="1:8">
      <c r="A12" s="28" t="s">
        <v>99</v>
      </c>
      <c r="B12" s="30">
        <v>933</v>
      </c>
      <c r="C12" s="30">
        <v>252</v>
      </c>
      <c r="D12" s="30">
        <v>681</v>
      </c>
      <c r="E12" s="28" t="s">
        <v>100</v>
      </c>
      <c r="F12" s="30">
        <v>42813</v>
      </c>
      <c r="G12" s="30">
        <v>37687</v>
      </c>
      <c r="H12" s="30">
        <v>5126</v>
      </c>
    </row>
    <row r="13" s="66" customFormat="1" ht="16.4" customHeight="1" spans="1:8">
      <c r="A13" s="28" t="s">
        <v>101</v>
      </c>
      <c r="B13" s="30">
        <v>1099</v>
      </c>
      <c r="C13" s="30">
        <v>622</v>
      </c>
      <c r="D13" s="30">
        <v>477</v>
      </c>
      <c r="E13" s="28" t="s">
        <v>102</v>
      </c>
      <c r="F13" s="30">
        <v>43823</v>
      </c>
      <c r="G13" s="30">
        <v>43621</v>
      </c>
      <c r="H13" s="30">
        <v>202</v>
      </c>
    </row>
    <row r="14" s="66" customFormat="1" ht="16.4" customHeight="1" spans="1:8">
      <c r="A14" s="28" t="s">
        <v>103</v>
      </c>
      <c r="B14" s="30">
        <v>1030</v>
      </c>
      <c r="C14" s="30">
        <v>751</v>
      </c>
      <c r="D14" s="30">
        <v>279</v>
      </c>
      <c r="E14" s="28" t="s">
        <v>104</v>
      </c>
      <c r="F14" s="30">
        <v>4629</v>
      </c>
      <c r="G14" s="30">
        <v>4629</v>
      </c>
      <c r="H14" s="30">
        <v>0</v>
      </c>
    </row>
    <row r="15" s="66" customFormat="1" ht="16.4" customHeight="1" spans="1:8">
      <c r="A15" s="28" t="s">
        <v>105</v>
      </c>
      <c r="B15" s="30">
        <v>7549</v>
      </c>
      <c r="C15" s="30">
        <v>116</v>
      </c>
      <c r="D15" s="30">
        <v>7433</v>
      </c>
      <c r="E15" s="28" t="s">
        <v>106</v>
      </c>
      <c r="F15" s="30">
        <v>5237</v>
      </c>
      <c r="G15" s="30">
        <v>5237</v>
      </c>
      <c r="H15" s="30">
        <v>0</v>
      </c>
    </row>
    <row r="16" s="66" customFormat="1" ht="16.4" customHeight="1" spans="1:8">
      <c r="A16" s="28" t="s">
        <v>107</v>
      </c>
      <c r="B16" s="30">
        <v>890</v>
      </c>
      <c r="C16" s="30">
        <v>829</v>
      </c>
      <c r="D16" s="30">
        <v>61</v>
      </c>
      <c r="E16" s="28" t="s">
        <v>108</v>
      </c>
      <c r="F16" s="30">
        <v>22428</v>
      </c>
      <c r="G16" s="30">
        <v>20512</v>
      </c>
      <c r="H16" s="30">
        <v>1916</v>
      </c>
    </row>
    <row r="17" s="66" customFormat="1" ht="16.4" customHeight="1" spans="1:8">
      <c r="A17" s="28" t="s">
        <v>109</v>
      </c>
      <c r="B17" s="30">
        <v>7577</v>
      </c>
      <c r="C17" s="30">
        <v>7577</v>
      </c>
      <c r="D17" s="30">
        <v>0</v>
      </c>
      <c r="E17" s="28" t="s">
        <v>110</v>
      </c>
      <c r="F17" s="30">
        <v>6732</v>
      </c>
      <c r="G17" s="30">
        <v>6722</v>
      </c>
      <c r="H17" s="30">
        <v>10</v>
      </c>
    </row>
    <row r="18" s="66" customFormat="1" ht="16.4" customHeight="1" spans="1:8">
      <c r="A18" s="28" t="s">
        <v>111</v>
      </c>
      <c r="B18" s="30">
        <v>0</v>
      </c>
      <c r="C18" s="30">
        <v>0</v>
      </c>
      <c r="D18" s="30">
        <v>0</v>
      </c>
      <c r="E18" s="28" t="s">
        <v>112</v>
      </c>
      <c r="F18" s="30">
        <v>811</v>
      </c>
      <c r="G18" s="30">
        <v>811</v>
      </c>
      <c r="H18" s="30">
        <v>0</v>
      </c>
    </row>
    <row r="19" s="66" customFormat="1" ht="15.55" customHeight="1" spans="1:8">
      <c r="A19" s="28" t="s">
        <v>113</v>
      </c>
      <c r="B19" s="30">
        <v>7</v>
      </c>
      <c r="C19" s="30">
        <v>0</v>
      </c>
      <c r="D19" s="30">
        <v>7</v>
      </c>
      <c r="E19" s="28" t="s">
        <v>114</v>
      </c>
      <c r="F19" s="30">
        <v>608</v>
      </c>
      <c r="G19" s="30">
        <v>608</v>
      </c>
      <c r="H19" s="30">
        <v>0</v>
      </c>
    </row>
    <row r="20" s="66" customFormat="1" ht="16.4" customHeight="1" spans="1:8">
      <c r="A20" s="28" t="s">
        <v>115</v>
      </c>
      <c r="B20" s="30">
        <v>0</v>
      </c>
      <c r="C20" s="30">
        <v>0</v>
      </c>
      <c r="D20" s="30">
        <v>0</v>
      </c>
      <c r="E20" s="28" t="s">
        <v>116</v>
      </c>
      <c r="F20" s="30">
        <v>0</v>
      </c>
      <c r="G20" s="30">
        <v>0</v>
      </c>
      <c r="H20" s="30">
        <v>0</v>
      </c>
    </row>
    <row r="21" s="66" customFormat="1" ht="16.4" customHeight="1" spans="1:8">
      <c r="A21" s="28" t="s">
        <v>117</v>
      </c>
      <c r="B21" s="30">
        <v>10517</v>
      </c>
      <c r="C21" s="30">
        <v>10517</v>
      </c>
      <c r="D21" s="30">
        <v>0</v>
      </c>
      <c r="E21" s="28" t="s">
        <v>118</v>
      </c>
      <c r="F21" s="30">
        <v>134</v>
      </c>
      <c r="G21" s="30">
        <v>134</v>
      </c>
      <c r="H21" s="30">
        <v>0</v>
      </c>
    </row>
    <row r="22" s="66" customFormat="1" ht="16.4" customHeight="1" spans="1:8">
      <c r="A22" s="28" t="s">
        <v>119</v>
      </c>
      <c r="B22" s="30">
        <v>2067</v>
      </c>
      <c r="C22" s="30">
        <v>2067</v>
      </c>
      <c r="D22" s="30">
        <v>0</v>
      </c>
      <c r="E22" s="28" t="s">
        <v>120</v>
      </c>
      <c r="F22" s="30">
        <v>1578</v>
      </c>
      <c r="G22" s="30">
        <v>1578</v>
      </c>
      <c r="H22" s="30">
        <v>0</v>
      </c>
    </row>
    <row r="23" s="66" customFormat="1" ht="16.4" customHeight="1" spans="1:8">
      <c r="A23" s="28" t="s">
        <v>121</v>
      </c>
      <c r="B23" s="30">
        <v>776</v>
      </c>
      <c r="C23" s="30">
        <v>776</v>
      </c>
      <c r="D23" s="30">
        <v>0</v>
      </c>
      <c r="E23" s="28" t="s">
        <v>122</v>
      </c>
      <c r="F23" s="30">
        <v>8589</v>
      </c>
      <c r="G23" s="30">
        <v>8005</v>
      </c>
      <c r="H23" s="30">
        <v>584</v>
      </c>
    </row>
    <row r="24" s="66" customFormat="1" ht="16.4" customHeight="1" spans="1:8">
      <c r="A24" s="28" t="s">
        <v>123</v>
      </c>
      <c r="B24" s="30">
        <v>4941</v>
      </c>
      <c r="C24" s="30">
        <v>4941</v>
      </c>
      <c r="D24" s="30">
        <v>0</v>
      </c>
      <c r="E24" s="28" t="s">
        <v>124</v>
      </c>
      <c r="F24" s="30">
        <v>352</v>
      </c>
      <c r="G24" s="30">
        <v>352</v>
      </c>
      <c r="H24" s="30">
        <v>0</v>
      </c>
    </row>
    <row r="25" s="66" customFormat="1" ht="16.4" customHeight="1" spans="1:8">
      <c r="A25" s="28" t="s">
        <v>125</v>
      </c>
      <c r="B25" s="30">
        <v>0</v>
      </c>
      <c r="C25" s="30">
        <v>0</v>
      </c>
      <c r="D25" s="30">
        <v>0</v>
      </c>
      <c r="E25" s="28" t="s">
        <v>126</v>
      </c>
      <c r="F25" s="30">
        <v>10279</v>
      </c>
      <c r="G25" s="30">
        <v>8579</v>
      </c>
      <c r="H25" s="30">
        <v>1700</v>
      </c>
    </row>
    <row r="26" s="66" customFormat="1" ht="16.4" customHeight="1" spans="1:8">
      <c r="A26" s="28" t="s">
        <v>127</v>
      </c>
      <c r="B26" s="30">
        <v>830</v>
      </c>
      <c r="C26" s="30">
        <v>830</v>
      </c>
      <c r="D26" s="30">
        <v>0</v>
      </c>
      <c r="E26" s="28" t="s">
        <v>140</v>
      </c>
      <c r="F26" s="30">
        <v>7</v>
      </c>
      <c r="G26" s="30">
        <v>7</v>
      </c>
      <c r="H26" s="30">
        <v>0</v>
      </c>
    </row>
    <row r="27" s="66" customFormat="1" ht="16.4" customHeight="1" spans="1:8">
      <c r="A27" s="28" t="s">
        <v>129</v>
      </c>
      <c r="B27" s="30">
        <v>1903</v>
      </c>
      <c r="C27" s="30">
        <v>1903</v>
      </c>
      <c r="D27" s="30">
        <v>0</v>
      </c>
      <c r="E27" s="28" t="s">
        <v>141</v>
      </c>
      <c r="F27" s="30">
        <v>3228</v>
      </c>
      <c r="G27" s="30">
        <v>3228</v>
      </c>
      <c r="H27" s="30">
        <v>0</v>
      </c>
    </row>
    <row r="28" s="66" customFormat="1" ht="16.4" customHeight="1" spans="1:8">
      <c r="A28" s="87"/>
      <c r="B28" s="29"/>
      <c r="C28" s="87"/>
      <c r="D28" s="87"/>
      <c r="E28" s="28" t="s">
        <v>142</v>
      </c>
      <c r="F28" s="30">
        <v>0</v>
      </c>
      <c r="G28" s="30">
        <v>0</v>
      </c>
      <c r="H28" s="30">
        <v>0</v>
      </c>
    </row>
    <row r="29" s="66" customFormat="1" ht="16.4" customHeight="1" spans="1:8">
      <c r="A29" s="87"/>
      <c r="B29" s="29"/>
      <c r="C29" s="29"/>
      <c r="D29" s="29"/>
      <c r="E29" s="28"/>
      <c r="F29" s="29"/>
      <c r="G29" s="29"/>
      <c r="H29" s="29"/>
    </row>
    <row r="30" s="66" customFormat="1" ht="16.4" customHeight="1" spans="1:8">
      <c r="A30" s="28"/>
      <c r="B30" s="29"/>
      <c r="C30" s="29"/>
      <c r="D30" s="29"/>
      <c r="E30" s="28"/>
      <c r="F30" s="29"/>
      <c r="G30" s="29"/>
      <c r="H30" s="29"/>
    </row>
    <row r="31" s="66" customFormat="1" ht="16.4" customHeight="1" spans="1:8">
      <c r="A31" s="28"/>
      <c r="B31" s="29"/>
      <c r="C31" s="29"/>
      <c r="D31" s="29"/>
      <c r="E31" s="28"/>
      <c r="F31" s="29"/>
      <c r="G31" s="29"/>
      <c r="H31" s="29"/>
    </row>
    <row r="32" s="66" customFormat="1" ht="16.4" customHeight="1" spans="1:8">
      <c r="A32" s="28"/>
      <c r="B32" s="29"/>
      <c r="C32" s="29"/>
      <c r="D32" s="29"/>
      <c r="E32" s="28"/>
      <c r="F32" s="29"/>
      <c r="G32" s="29"/>
      <c r="H32" s="29"/>
    </row>
    <row r="33" s="66" customFormat="1" ht="16.4" customHeight="1" spans="1:8">
      <c r="A33" s="28"/>
      <c r="B33" s="29"/>
      <c r="C33" s="29"/>
      <c r="D33" s="29"/>
      <c r="E33" s="28"/>
      <c r="F33" s="29"/>
      <c r="G33" s="29"/>
      <c r="H33" s="29"/>
    </row>
    <row r="34" s="66" customFormat="1" ht="16.4" customHeight="1" spans="1:8">
      <c r="A34" s="28"/>
      <c r="B34" s="29"/>
      <c r="C34" s="29"/>
      <c r="D34" s="29"/>
      <c r="E34" s="28"/>
      <c r="F34" s="29"/>
      <c r="G34" s="29"/>
      <c r="H34" s="29"/>
    </row>
    <row r="35" s="66" customFormat="1" ht="16.4" customHeight="1" spans="1:8">
      <c r="A35" s="28"/>
      <c r="B35" s="29"/>
      <c r="C35" s="29"/>
      <c r="D35" s="29"/>
      <c r="E35" s="28"/>
      <c r="F35" s="29"/>
      <c r="G35" s="29"/>
      <c r="H35" s="29"/>
    </row>
    <row r="36" s="66" customFormat="1" ht="16.4" customHeight="1" spans="1:8">
      <c r="A36" s="28"/>
      <c r="B36" s="29"/>
      <c r="C36" s="29"/>
      <c r="D36" s="29"/>
      <c r="E36" s="28"/>
      <c r="F36" s="29"/>
      <c r="G36" s="29"/>
      <c r="H36" s="29"/>
    </row>
    <row r="37" s="66" customFormat="1" ht="16.4" customHeight="1" spans="1:8">
      <c r="A37" s="28"/>
      <c r="B37" s="29"/>
      <c r="C37" s="29"/>
      <c r="D37" s="29"/>
      <c r="E37" s="28"/>
      <c r="F37" s="29"/>
      <c r="G37" s="29"/>
      <c r="H37" s="29"/>
    </row>
    <row r="38" s="66" customFormat="1" ht="16.4" customHeight="1" spans="1:8">
      <c r="A38" s="28"/>
      <c r="B38" s="29"/>
      <c r="C38" s="29"/>
      <c r="D38" s="29"/>
      <c r="E38" s="28"/>
      <c r="F38" s="29"/>
      <c r="G38" s="29"/>
      <c r="H38" s="29"/>
    </row>
    <row r="39" s="66" customFormat="1" ht="16.4" customHeight="1" spans="1:8">
      <c r="A39" s="28"/>
      <c r="B39" s="29"/>
      <c r="C39" s="29"/>
      <c r="D39" s="29"/>
      <c r="E39" s="28"/>
      <c r="F39" s="29"/>
      <c r="G39" s="29"/>
      <c r="H39" s="29"/>
    </row>
    <row r="40" s="66" customFormat="1" ht="16.4" customHeight="1" spans="1:8">
      <c r="A40" s="27" t="s">
        <v>133</v>
      </c>
      <c r="B40" s="30">
        <v>65062</v>
      </c>
      <c r="C40" s="30">
        <v>28733</v>
      </c>
      <c r="D40" s="30">
        <v>36329</v>
      </c>
      <c r="E40" s="27" t="s">
        <v>134</v>
      </c>
      <c r="F40" s="30">
        <v>261204</v>
      </c>
      <c r="G40" s="30">
        <v>226797</v>
      </c>
      <c r="H40" s="30">
        <v>34407</v>
      </c>
    </row>
    <row r="41" s="66" customFormat="1" ht="16.95" customHeight="1"/>
    <row r="42" s="66" customFormat="1"/>
    <row r="43" s="66" customFormat="1"/>
    <row r="44" s="66" customFormat="1"/>
    <row r="45" s="66" customFormat="1"/>
    <row r="46" s="66" customFormat="1"/>
    <row r="47" s="66" customFormat="1"/>
    <row r="48" s="66" customFormat="1"/>
    <row r="49" s="66" customFormat="1"/>
    <row r="50" s="66" customFormat="1"/>
    <row r="51" s="66" customFormat="1"/>
    <row r="52" s="66" customFormat="1"/>
    <row r="53" s="66" customFormat="1"/>
    <row r="54" s="66" customFormat="1"/>
    <row r="55" s="66" customFormat="1"/>
    <row r="56" s="66" customFormat="1"/>
    <row r="57" s="66" customFormat="1"/>
    <row r="58" s="66" customFormat="1"/>
    <row r="59" s="66" customFormat="1"/>
    <row r="60" s="66" customFormat="1"/>
    <row r="61" s="66" customFormat="1"/>
    <row r="62" s="66" customFormat="1"/>
    <row r="63" s="66" customFormat="1"/>
    <row r="64" s="66" customFormat="1"/>
    <row r="65" s="66" customFormat="1"/>
    <row r="66" s="66" customFormat="1"/>
    <row r="67" s="66" customFormat="1"/>
    <row r="68" s="66" customFormat="1"/>
    <row r="69" s="66" customFormat="1"/>
    <row r="70" s="66" customFormat="1"/>
    <row r="71" s="66" customFormat="1"/>
    <row r="72" s="66" customFormat="1"/>
    <row r="73" s="66" customFormat="1"/>
    <row r="74" s="66" customFormat="1"/>
    <row r="75" s="66" customFormat="1"/>
    <row r="76" s="66" customFormat="1"/>
    <row r="77" s="66" customFormat="1"/>
    <row r="78" s="66" customFormat="1"/>
    <row r="79" s="66" customFormat="1"/>
    <row r="80" s="66" customFormat="1"/>
    <row r="81" s="66" customFormat="1"/>
    <row r="82" s="66" customFormat="1"/>
    <row r="83" s="66" customFormat="1"/>
    <row r="84" s="66" customFormat="1"/>
    <row r="85" s="66" customFormat="1"/>
    <row r="86" s="66" customFormat="1"/>
    <row r="87" s="66" customFormat="1"/>
    <row r="88" s="66" customFormat="1"/>
    <row r="89" s="66" customFormat="1"/>
    <row r="90" s="66" customFormat="1"/>
    <row r="91" s="66" customFormat="1"/>
    <row r="92" s="66" customFormat="1"/>
    <row r="93" s="66" customFormat="1"/>
    <row r="94" s="66" customFormat="1"/>
    <row r="95" s="66" customFormat="1"/>
    <row r="96" s="66" customFormat="1"/>
    <row r="97" s="66" customFormat="1"/>
    <row r="98" s="66" customFormat="1"/>
    <row r="99" s="66" customFormat="1"/>
    <row r="100" s="66" customFormat="1"/>
    <row r="101" s="66" customFormat="1"/>
    <row r="102" s="66" customFormat="1"/>
    <row r="103" s="66" customFormat="1"/>
    <row r="104" s="66" customFormat="1"/>
    <row r="105" s="66" customFormat="1"/>
    <row r="106" s="66" customFormat="1"/>
    <row r="107" s="66" customFormat="1"/>
    <row r="108" s="66" customFormat="1"/>
    <row r="109" s="66" customFormat="1"/>
    <row r="110" s="66" customFormat="1"/>
    <row r="111" s="66" customFormat="1"/>
    <row r="112" s="66" customFormat="1"/>
    <row r="113" s="66" customFormat="1"/>
    <row r="114" s="66" customFormat="1"/>
    <row r="115" s="66" customFormat="1"/>
    <row r="116" s="66" customFormat="1"/>
    <row r="117" s="66" customFormat="1"/>
    <row r="118" s="66" customFormat="1"/>
    <row r="119" s="66" customFormat="1"/>
    <row r="120" s="66" customFormat="1"/>
    <row r="121" s="66" customFormat="1"/>
    <row r="122" s="66" customFormat="1"/>
    <row r="123" s="66" customFormat="1"/>
    <row r="124" s="66" customFormat="1"/>
    <row r="125" s="66" customFormat="1"/>
    <row r="126" s="66" customFormat="1"/>
    <row r="127" s="66" customFormat="1"/>
    <row r="128" s="66" customFormat="1"/>
    <row r="129" s="66" customFormat="1"/>
    <row r="130" s="66" customFormat="1"/>
    <row r="131" s="66" customFormat="1"/>
    <row r="132" s="66" customFormat="1"/>
    <row r="133" s="66" customFormat="1"/>
    <row r="134" s="66" customFormat="1"/>
    <row r="135" s="66" customFormat="1"/>
    <row r="136" s="66" customFormat="1"/>
    <row r="137" s="66" customFormat="1"/>
    <row r="138" s="66" customFormat="1"/>
    <row r="139" s="66" customFormat="1"/>
    <row r="140" s="66" customFormat="1"/>
    <row r="141" s="66" customFormat="1"/>
    <row r="142" s="66" customFormat="1"/>
    <row r="143" s="66" customFormat="1"/>
    <row r="144" s="66" customFormat="1"/>
    <row r="145" s="66" customFormat="1"/>
    <row r="146" s="66" customFormat="1"/>
    <row r="147" s="66" customFormat="1"/>
    <row r="148" s="66" customFormat="1"/>
    <row r="149" s="66" customFormat="1"/>
    <row r="150" s="66" customFormat="1"/>
    <row r="151" s="66" customFormat="1"/>
    <row r="152" s="66" customFormat="1"/>
    <row r="153" s="66" customFormat="1"/>
    <row r="154" s="66" customFormat="1"/>
    <row r="155" s="66" customFormat="1"/>
    <row r="156" s="66" customFormat="1"/>
    <row r="157" s="66" customFormat="1"/>
    <row r="158" s="66" customFormat="1"/>
    <row r="159" s="66" customFormat="1"/>
    <row r="160" s="66" customFormat="1"/>
    <row r="161" s="66" customFormat="1"/>
    <row r="162" s="66" customFormat="1"/>
    <row r="163" s="66" customFormat="1"/>
    <row r="164" s="66" customFormat="1"/>
    <row r="165" s="66" customFormat="1"/>
    <row r="166" s="66" customFormat="1"/>
    <row r="167" s="66" customFormat="1"/>
    <row r="168" s="66" customFormat="1"/>
    <row r="169" s="66" customFormat="1"/>
    <row r="170" s="66" customFormat="1"/>
    <row r="171" s="66" customFormat="1"/>
    <row r="172" s="66" customFormat="1"/>
    <row r="173" s="66" customFormat="1"/>
    <row r="174" s="66" customFormat="1"/>
    <row r="175" s="66" customFormat="1"/>
    <row r="176" s="66" customFormat="1"/>
    <row r="177" s="66" customFormat="1"/>
    <row r="178" s="66" customFormat="1"/>
    <row r="179" s="66" customFormat="1"/>
    <row r="180" s="66" customFormat="1"/>
    <row r="181" s="66" customFormat="1"/>
    <row r="182" s="66" customFormat="1"/>
    <row r="183" s="66" customFormat="1"/>
    <row r="184" s="66" customFormat="1"/>
    <row r="185" s="66" customFormat="1"/>
    <row r="186" s="66" customFormat="1"/>
    <row r="187" s="66" customFormat="1"/>
    <row r="188" s="66" customFormat="1"/>
    <row r="189" s="66" customFormat="1"/>
    <row r="190" s="66" customFormat="1"/>
    <row r="191" s="66" customFormat="1"/>
    <row r="192" s="66" customFormat="1"/>
    <row r="193" s="66" customFormat="1"/>
    <row r="194" s="66" customFormat="1"/>
    <row r="195" s="66" customFormat="1"/>
    <row r="196" s="66" customFormat="1"/>
    <row r="197" s="66" customFormat="1"/>
    <row r="198" s="66" customFormat="1"/>
    <row r="199" s="66" customFormat="1"/>
    <row r="200" s="66" customFormat="1"/>
    <row r="201" s="66" customFormat="1"/>
    <row r="202" s="66" customFormat="1"/>
    <row r="203" s="66" customFormat="1"/>
    <row r="204" s="66" customFormat="1"/>
    <row r="205" s="66" customFormat="1"/>
    <row r="206" s="66" customFormat="1"/>
    <row r="207" s="66" customFormat="1"/>
    <row r="208" s="66" customFormat="1"/>
    <row r="209" s="66" customFormat="1"/>
    <row r="210" s="66" customFormat="1"/>
    <row r="211" s="66" customFormat="1"/>
    <row r="212" s="66" customFormat="1"/>
    <row r="213" s="66" customFormat="1"/>
    <row r="214" s="66" customFormat="1"/>
    <row r="215" s="66" customFormat="1"/>
    <row r="216" s="66" customFormat="1"/>
    <row r="217" s="66" customFormat="1"/>
    <row r="218" s="66" customFormat="1"/>
    <row r="219" s="66" customFormat="1"/>
    <row r="220" s="66" customFormat="1"/>
    <row r="221" s="66" customFormat="1"/>
    <row r="222" s="66" customFormat="1"/>
    <row r="223" s="66" customFormat="1"/>
    <row r="224" s="66" customFormat="1"/>
    <row r="225" s="66" customFormat="1"/>
    <row r="226" s="66" customFormat="1"/>
    <row r="227" s="66" customFormat="1"/>
    <row r="228" s="66" customFormat="1"/>
    <row r="229" s="66" customFormat="1"/>
    <row r="230" s="66" customFormat="1"/>
    <row r="231" s="66" customFormat="1"/>
    <row r="232" s="66" customFormat="1"/>
    <row r="233" s="66" customFormat="1"/>
    <row r="234" s="66" customFormat="1"/>
    <row r="235" s="66" customFormat="1"/>
    <row r="236" s="66" customFormat="1"/>
    <row r="237" s="66" customFormat="1"/>
    <row r="238" s="66" customFormat="1"/>
    <row r="239" s="66" customFormat="1"/>
    <row r="240" s="66" customFormat="1"/>
    <row r="241" s="66" customFormat="1"/>
    <row r="242" s="66" customFormat="1"/>
    <row r="243" s="66" customFormat="1"/>
    <row r="244" s="66" customFormat="1"/>
    <row r="245" s="66" customFormat="1"/>
    <row r="246" s="66" customFormat="1"/>
    <row r="247" s="66" customFormat="1"/>
    <row r="248" s="66" customFormat="1"/>
    <row r="249" s="66" customFormat="1"/>
    <row r="250" s="66" customFormat="1"/>
    <row r="251" s="66" customFormat="1"/>
    <row r="252" s="66" customFormat="1"/>
    <row r="253" s="66" customFormat="1"/>
    <row r="254" s="66" customFormat="1"/>
    <row r="255" s="66" customFormat="1"/>
    <row r="256" s="66" customFormat="1"/>
    <row r="257" s="66" customFormat="1"/>
    <row r="258" s="66" customFormat="1"/>
    <row r="259" s="66" customFormat="1"/>
    <row r="260" s="66" customFormat="1"/>
    <row r="261" s="66" customFormat="1"/>
    <row r="262" s="66" customFormat="1"/>
    <row r="263" s="66" customFormat="1"/>
    <row r="264" s="66" customFormat="1"/>
    <row r="265" s="66" customFormat="1" hidden="1"/>
    <row r="266" s="66" customFormat="1" hidden="1"/>
    <row r="267" s="66" customFormat="1" hidden="1"/>
    <row r="268" s="66" customFormat="1" hidden="1"/>
    <row r="269" s="66" customFormat="1" hidden="1"/>
    <row r="270" s="66" customFormat="1" hidden="1"/>
    <row r="271" s="66" customFormat="1" hidden="1"/>
    <row r="272" s="66" customFormat="1" hidden="1"/>
    <row r="273" s="66" customFormat="1" hidden="1"/>
    <row r="274" s="66" customFormat="1" hidden="1"/>
    <row r="275" s="66" customFormat="1" hidden="1"/>
    <row r="276" s="66" customFormat="1" hidden="1"/>
    <row r="277" s="66" customFormat="1" hidden="1"/>
    <row r="278" s="66" customFormat="1" hidden="1"/>
    <row r="279" s="66" customFormat="1" hidden="1"/>
    <row r="280" s="66" customFormat="1" hidden="1"/>
    <row r="281" s="66" customFormat="1" hidden="1"/>
    <row r="282" s="66" customFormat="1" hidden="1"/>
    <row r="283" s="66" customFormat="1" hidden="1"/>
    <row r="284" s="66" customFormat="1" hidden="1"/>
  </sheetData>
  <mergeCells count="3">
    <mergeCell ref="A1:H1"/>
    <mergeCell ref="A2:H2"/>
    <mergeCell ref="A3:H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693"/>
  <sheetViews>
    <sheetView showGridLines="0" showZeros="0" workbookViewId="0">
      <selection activeCell="D5" sqref="D5"/>
    </sheetView>
  </sheetViews>
  <sheetFormatPr defaultColWidth="12.1833333333333" defaultRowHeight="17" customHeight="1" outlineLevelCol="2"/>
  <cols>
    <col min="1" max="1" width="11.125" style="66" customWidth="1"/>
    <col min="2" max="2" width="67.75" style="66" customWidth="1"/>
    <col min="3" max="3" width="25" style="66" customWidth="1"/>
    <col min="4" max="256" width="12.1833333333333" style="66" customWidth="1"/>
    <col min="257" max="16384" width="12.1833333333333" style="66"/>
  </cols>
  <sheetData>
    <row r="1" s="66" customFormat="1" ht="34" customHeight="1" spans="1:3">
      <c r="A1" s="67" t="s">
        <v>143</v>
      </c>
      <c r="B1" s="67"/>
      <c r="C1" s="67"/>
    </row>
    <row r="2" s="66" customFormat="1" customHeight="1" spans="1:3">
      <c r="A2" s="26" t="s">
        <v>144</v>
      </c>
      <c r="B2" s="26"/>
      <c r="C2" s="26"/>
    </row>
    <row r="3" s="66" customFormat="1" customHeight="1" spans="1:3">
      <c r="A3" s="26" t="s">
        <v>80</v>
      </c>
      <c r="B3" s="26"/>
      <c r="C3" s="26"/>
    </row>
    <row r="4" s="66" customFormat="1" customHeight="1" spans="1:3">
      <c r="A4" s="68" t="s">
        <v>145</v>
      </c>
      <c r="B4" s="68" t="s">
        <v>146</v>
      </c>
      <c r="C4" s="208" t="s">
        <v>84</v>
      </c>
    </row>
    <row r="5" s="66" customFormat="1" customHeight="1" spans="1:3">
      <c r="A5" s="28"/>
      <c r="B5" s="173" t="s">
        <v>147</v>
      </c>
      <c r="C5" s="30">
        <f>SUM(C6,C349)</f>
        <v>65062</v>
      </c>
    </row>
    <row r="6" s="66" customFormat="1" customHeight="1" spans="1:3">
      <c r="A6" s="28">
        <v>101</v>
      </c>
      <c r="B6" s="209" t="s">
        <v>148</v>
      </c>
      <c r="C6" s="30">
        <f>C7+C44+C64+C187+C252+C260+C265+C279+C288+C294+C303+C312+C315+C318+C321+C333+C337+C340+C343+C346</f>
        <v>54545</v>
      </c>
    </row>
    <row r="7" s="66" customFormat="1" customHeight="1" spans="1:3">
      <c r="A7" s="28">
        <v>10101</v>
      </c>
      <c r="B7" s="209" t="s">
        <v>149</v>
      </c>
      <c r="C7" s="105">
        <f>SUM(C8,C37,C41)</f>
        <v>22240</v>
      </c>
    </row>
    <row r="8" s="66" customFormat="1" customHeight="1" spans="1:3">
      <c r="A8" s="28">
        <v>1010101</v>
      </c>
      <c r="B8" s="209" t="s">
        <v>150</v>
      </c>
      <c r="C8" s="30">
        <f>SUM(C9:C36)</f>
        <v>22240</v>
      </c>
    </row>
    <row r="9" s="66" customFormat="1" customHeight="1" spans="1:3">
      <c r="A9" s="28">
        <v>101010101</v>
      </c>
      <c r="B9" s="100" t="s">
        <v>151</v>
      </c>
      <c r="C9" s="210">
        <v>2097</v>
      </c>
    </row>
    <row r="10" s="66" customFormat="1" customHeight="1" spans="1:3">
      <c r="A10" s="28">
        <v>101010102</v>
      </c>
      <c r="B10" s="100" t="s">
        <v>152</v>
      </c>
      <c r="C10" s="71">
        <v>5</v>
      </c>
    </row>
    <row r="11" s="66" customFormat="1" customHeight="1" spans="1:3">
      <c r="A11" s="28">
        <v>101010103</v>
      </c>
      <c r="B11" s="100" t="s">
        <v>153</v>
      </c>
      <c r="C11" s="71">
        <v>15642</v>
      </c>
    </row>
    <row r="12" s="66" customFormat="1" hidden="1" customHeight="1" spans="1:3">
      <c r="A12" s="28">
        <v>101010104</v>
      </c>
      <c r="B12" s="100" t="s">
        <v>154</v>
      </c>
      <c r="C12" s="71">
        <v>0</v>
      </c>
    </row>
    <row r="13" s="66" customFormat="1" customHeight="1" spans="1:3">
      <c r="A13" s="28">
        <v>101010105</v>
      </c>
      <c r="B13" s="100" t="s">
        <v>155</v>
      </c>
      <c r="C13" s="71">
        <v>3</v>
      </c>
    </row>
    <row r="14" s="66" customFormat="1" customHeight="1" spans="1:3">
      <c r="A14" s="28">
        <v>101010106</v>
      </c>
      <c r="B14" s="100" t="s">
        <v>156</v>
      </c>
      <c r="C14" s="71">
        <v>3508</v>
      </c>
    </row>
    <row r="15" s="66" customFormat="1" hidden="1" customHeight="1" spans="1:3">
      <c r="A15" s="28">
        <v>101010117</v>
      </c>
      <c r="B15" s="100" t="s">
        <v>157</v>
      </c>
      <c r="C15" s="211">
        <v>0</v>
      </c>
    </row>
    <row r="16" s="66" customFormat="1" hidden="1" customHeight="1" spans="1:3">
      <c r="A16" s="28">
        <v>101010118</v>
      </c>
      <c r="B16" s="100" t="s">
        <v>158</v>
      </c>
      <c r="C16" s="71">
        <v>0</v>
      </c>
    </row>
    <row r="17" s="66" customFormat="1" customHeight="1" spans="1:3">
      <c r="A17" s="28">
        <v>101010119</v>
      </c>
      <c r="B17" s="100" t="s">
        <v>159</v>
      </c>
      <c r="C17" s="210">
        <v>954</v>
      </c>
    </row>
    <row r="18" s="66" customFormat="1" customHeight="1" spans="1:3">
      <c r="A18" s="28">
        <v>101010120</v>
      </c>
      <c r="B18" s="100" t="s">
        <v>160</v>
      </c>
      <c r="C18" s="71">
        <v>31</v>
      </c>
    </row>
    <row r="19" s="66" customFormat="1" hidden="1" customHeight="1" spans="1:3">
      <c r="A19" s="28">
        <v>101010121</v>
      </c>
      <c r="B19" s="100" t="s">
        <v>161</v>
      </c>
      <c r="C19" s="71">
        <v>0</v>
      </c>
    </row>
    <row r="20" s="66" customFormat="1" hidden="1" customHeight="1" spans="1:3">
      <c r="A20" s="28">
        <v>101010122</v>
      </c>
      <c r="B20" s="100" t="s">
        <v>162</v>
      </c>
      <c r="C20" s="71">
        <v>0</v>
      </c>
    </row>
    <row r="21" s="66" customFormat="1" hidden="1" customHeight="1" spans="1:3">
      <c r="A21" s="28">
        <v>101010125</v>
      </c>
      <c r="B21" s="100" t="s">
        <v>163</v>
      </c>
      <c r="C21" s="71">
        <v>0</v>
      </c>
    </row>
    <row r="22" s="66" customFormat="1" hidden="1" customHeight="1" spans="1:3">
      <c r="A22" s="28">
        <v>101010127</v>
      </c>
      <c r="B22" s="100" t="s">
        <v>164</v>
      </c>
      <c r="C22" s="71">
        <v>0</v>
      </c>
    </row>
    <row r="23" s="66" customFormat="1" hidden="1" customHeight="1" spans="1:3">
      <c r="A23" s="28">
        <v>101010129</v>
      </c>
      <c r="B23" s="100" t="s">
        <v>165</v>
      </c>
      <c r="C23" s="71">
        <v>0</v>
      </c>
    </row>
    <row r="24" s="66" customFormat="1" hidden="1" customHeight="1" spans="1:3">
      <c r="A24" s="28">
        <v>101010130</v>
      </c>
      <c r="B24" s="100" t="s">
        <v>166</v>
      </c>
      <c r="C24" s="71">
        <v>0</v>
      </c>
    </row>
    <row r="25" s="66" customFormat="1" hidden="1" customHeight="1" spans="1:3">
      <c r="A25" s="28">
        <v>101010131</v>
      </c>
      <c r="B25" s="100" t="s">
        <v>167</v>
      </c>
      <c r="C25" s="71">
        <v>0</v>
      </c>
    </row>
    <row r="26" s="66" customFormat="1" hidden="1" customHeight="1" spans="1:3">
      <c r="A26" s="28">
        <v>101010132</v>
      </c>
      <c r="B26" s="100" t="s">
        <v>168</v>
      </c>
      <c r="C26" s="71">
        <v>0</v>
      </c>
    </row>
    <row r="27" s="66" customFormat="1" hidden="1" customHeight="1" spans="1:3">
      <c r="A27" s="28">
        <v>101010133</v>
      </c>
      <c r="B27" s="100" t="s">
        <v>169</v>
      </c>
      <c r="C27" s="71">
        <v>0</v>
      </c>
    </row>
    <row r="28" s="66" customFormat="1" hidden="1" customHeight="1" spans="1:3">
      <c r="A28" s="28">
        <v>101010134</v>
      </c>
      <c r="B28" s="100" t="s">
        <v>170</v>
      </c>
      <c r="C28" s="71">
        <v>0</v>
      </c>
    </row>
    <row r="29" s="66" customFormat="1" hidden="1" customHeight="1" spans="1:3">
      <c r="A29" s="28">
        <v>101010135</v>
      </c>
      <c r="B29" s="100" t="s">
        <v>171</v>
      </c>
      <c r="C29" s="71">
        <v>0</v>
      </c>
    </row>
    <row r="30" s="66" customFormat="1" hidden="1" customHeight="1" spans="1:3">
      <c r="A30" s="28">
        <v>101010136</v>
      </c>
      <c r="B30" s="100" t="s">
        <v>172</v>
      </c>
      <c r="C30" s="71">
        <v>0</v>
      </c>
    </row>
    <row r="31" s="66" customFormat="1" hidden="1" customHeight="1" spans="1:3">
      <c r="A31" s="28">
        <v>101010137</v>
      </c>
      <c r="B31" s="100" t="s">
        <v>173</v>
      </c>
      <c r="C31" s="71">
        <v>0</v>
      </c>
    </row>
    <row r="32" s="66" customFormat="1" ht="17.25" hidden="1" customHeight="1" spans="1:3">
      <c r="A32" s="28">
        <v>101010138</v>
      </c>
      <c r="B32" s="100" t="s">
        <v>174</v>
      </c>
      <c r="C32" s="71">
        <v>0</v>
      </c>
    </row>
    <row r="33" s="66" customFormat="1" hidden="1" customHeight="1" spans="1:3">
      <c r="A33" s="28">
        <v>101010150</v>
      </c>
      <c r="B33" s="100" t="s">
        <v>175</v>
      </c>
      <c r="C33" s="71">
        <v>0</v>
      </c>
    </row>
    <row r="34" s="66" customFormat="1" hidden="1" customHeight="1" spans="1:3">
      <c r="A34" s="28">
        <v>101010151</v>
      </c>
      <c r="B34" s="100" t="s">
        <v>176</v>
      </c>
      <c r="C34" s="71">
        <v>0</v>
      </c>
    </row>
    <row r="35" s="66" customFormat="1" hidden="1" customHeight="1" spans="1:3">
      <c r="A35" s="28">
        <v>101010152</v>
      </c>
      <c r="B35" s="100" t="s">
        <v>177</v>
      </c>
      <c r="C35" s="71">
        <v>0</v>
      </c>
    </row>
    <row r="36" s="66" customFormat="1" hidden="1" customHeight="1" spans="1:3">
      <c r="A36" s="28">
        <v>101010153</v>
      </c>
      <c r="B36" s="100" t="s">
        <v>178</v>
      </c>
      <c r="C36" s="71">
        <v>0</v>
      </c>
    </row>
    <row r="37" s="66" customFormat="1" hidden="1" customHeight="1" spans="1:3">
      <c r="A37" s="28">
        <v>1010102</v>
      </c>
      <c r="B37" s="209" t="s">
        <v>179</v>
      </c>
      <c r="C37" s="30">
        <f>SUM(C38:C40)</f>
        <v>0</v>
      </c>
    </row>
    <row r="38" s="66" customFormat="1" hidden="1" customHeight="1" spans="1:3">
      <c r="A38" s="28">
        <v>101010201</v>
      </c>
      <c r="B38" s="100" t="s">
        <v>180</v>
      </c>
      <c r="C38" s="71">
        <v>0</v>
      </c>
    </row>
    <row r="39" s="66" customFormat="1" hidden="1" customHeight="1" spans="1:3">
      <c r="A39" s="28">
        <v>101010220</v>
      </c>
      <c r="B39" s="100" t="s">
        <v>181</v>
      </c>
      <c r="C39" s="71">
        <v>0</v>
      </c>
    </row>
    <row r="40" s="66" customFormat="1" hidden="1" customHeight="1" spans="1:3">
      <c r="A40" s="28">
        <v>101010221</v>
      </c>
      <c r="B40" s="100" t="s">
        <v>182</v>
      </c>
      <c r="C40" s="71">
        <v>0</v>
      </c>
    </row>
    <row r="41" s="66" customFormat="1" hidden="1" customHeight="1" spans="1:3">
      <c r="A41" s="28">
        <v>1010103</v>
      </c>
      <c r="B41" s="209" t="s">
        <v>183</v>
      </c>
      <c r="C41" s="30">
        <f>C42+C43</f>
        <v>0</v>
      </c>
    </row>
    <row r="42" s="66" customFormat="1" hidden="1" customHeight="1" spans="1:3">
      <c r="A42" s="28">
        <v>101010301</v>
      </c>
      <c r="B42" s="100" t="s">
        <v>184</v>
      </c>
      <c r="C42" s="71">
        <v>0</v>
      </c>
    </row>
    <row r="43" s="66" customFormat="1" hidden="1" customHeight="1" spans="1:3">
      <c r="A43" s="28">
        <v>101010302</v>
      </c>
      <c r="B43" s="100" t="s">
        <v>185</v>
      </c>
      <c r="C43" s="71">
        <v>0</v>
      </c>
    </row>
    <row r="44" s="66" customFormat="1" hidden="1" customHeight="1" spans="1:3">
      <c r="A44" s="28">
        <v>10102</v>
      </c>
      <c r="B44" s="209" t="s">
        <v>186</v>
      </c>
      <c r="C44" s="30">
        <f>SUM(C45,C57,C63)</f>
        <v>0</v>
      </c>
    </row>
    <row r="45" s="66" customFormat="1" hidden="1" customHeight="1" spans="1:3">
      <c r="A45" s="28">
        <v>1010201</v>
      </c>
      <c r="B45" s="209" t="s">
        <v>187</v>
      </c>
      <c r="C45" s="30">
        <f>SUM(C46:C56)</f>
        <v>0</v>
      </c>
    </row>
    <row r="46" s="66" customFormat="1" hidden="1" customHeight="1" spans="1:3">
      <c r="A46" s="28">
        <v>101020101</v>
      </c>
      <c r="B46" s="100" t="s">
        <v>188</v>
      </c>
      <c r="C46" s="71">
        <v>0</v>
      </c>
    </row>
    <row r="47" s="66" customFormat="1" hidden="1" customHeight="1" spans="1:3">
      <c r="A47" s="28">
        <v>101020102</v>
      </c>
      <c r="B47" s="100" t="s">
        <v>189</v>
      </c>
      <c r="C47" s="71">
        <v>0</v>
      </c>
    </row>
    <row r="48" s="66" customFormat="1" hidden="1" customHeight="1" spans="1:3">
      <c r="A48" s="28">
        <v>101020103</v>
      </c>
      <c r="B48" s="100" t="s">
        <v>190</v>
      </c>
      <c r="C48" s="71">
        <v>0</v>
      </c>
    </row>
    <row r="49" s="66" customFormat="1" hidden="1" customHeight="1" spans="1:3">
      <c r="A49" s="28">
        <v>101020104</v>
      </c>
      <c r="B49" s="100" t="s">
        <v>191</v>
      </c>
      <c r="C49" s="71">
        <v>0</v>
      </c>
    </row>
    <row r="50" s="66" customFormat="1" hidden="1" customHeight="1" spans="1:3">
      <c r="A50" s="28">
        <v>101020105</v>
      </c>
      <c r="B50" s="100" t="s">
        <v>192</v>
      </c>
      <c r="C50" s="71">
        <v>0</v>
      </c>
    </row>
    <row r="51" s="66" customFormat="1" hidden="1" customHeight="1" spans="1:3">
      <c r="A51" s="28">
        <v>101020106</v>
      </c>
      <c r="B51" s="100" t="s">
        <v>193</v>
      </c>
      <c r="C51" s="71">
        <v>0</v>
      </c>
    </row>
    <row r="52" s="66" customFormat="1" hidden="1" customHeight="1" spans="1:3">
      <c r="A52" s="28">
        <v>101020107</v>
      </c>
      <c r="B52" s="100" t="s">
        <v>194</v>
      </c>
      <c r="C52" s="71">
        <v>0</v>
      </c>
    </row>
    <row r="53" s="66" customFormat="1" hidden="1" customHeight="1" spans="1:3">
      <c r="A53" s="28">
        <v>101020119</v>
      </c>
      <c r="B53" s="100" t="s">
        <v>195</v>
      </c>
      <c r="C53" s="71">
        <v>0</v>
      </c>
    </row>
    <row r="54" s="66" customFormat="1" hidden="1" customHeight="1" spans="1:3">
      <c r="A54" s="28">
        <v>101020120</v>
      </c>
      <c r="B54" s="100" t="s">
        <v>196</v>
      </c>
      <c r="C54" s="71">
        <v>0</v>
      </c>
    </row>
    <row r="55" s="66" customFormat="1" hidden="1" customHeight="1" spans="1:3">
      <c r="A55" s="28">
        <v>101020121</v>
      </c>
      <c r="B55" s="100" t="s">
        <v>197</v>
      </c>
      <c r="C55" s="71">
        <v>0</v>
      </c>
    </row>
    <row r="56" s="66" customFormat="1" hidden="1" customHeight="1" spans="1:3">
      <c r="A56" s="28">
        <v>101020129</v>
      </c>
      <c r="B56" s="100" t="s">
        <v>198</v>
      </c>
      <c r="C56" s="71">
        <v>0</v>
      </c>
    </row>
    <row r="57" s="66" customFormat="1" hidden="1" customHeight="1" spans="1:3">
      <c r="A57" s="28">
        <v>1010202</v>
      </c>
      <c r="B57" s="209" t="s">
        <v>199</v>
      </c>
      <c r="C57" s="30">
        <f>SUM(C58:C62)</f>
        <v>0</v>
      </c>
    </row>
    <row r="58" s="66" customFormat="1" hidden="1" customHeight="1" spans="1:3">
      <c r="A58" s="28">
        <v>101020202</v>
      </c>
      <c r="B58" s="100" t="s">
        <v>200</v>
      </c>
      <c r="C58" s="71">
        <v>0</v>
      </c>
    </row>
    <row r="59" s="66" customFormat="1" hidden="1" customHeight="1" spans="1:3">
      <c r="A59" s="28">
        <v>101020209</v>
      </c>
      <c r="B59" s="100" t="s">
        <v>201</v>
      </c>
      <c r="C59" s="71">
        <v>0</v>
      </c>
    </row>
    <row r="60" s="66" customFormat="1" hidden="1" customHeight="1" spans="1:3">
      <c r="A60" s="28">
        <v>101020220</v>
      </c>
      <c r="B60" s="100" t="s">
        <v>202</v>
      </c>
      <c r="C60" s="71">
        <v>0</v>
      </c>
    </row>
    <row r="61" s="66" customFormat="1" hidden="1" customHeight="1" spans="1:3">
      <c r="A61" s="28">
        <v>101020221</v>
      </c>
      <c r="B61" s="100" t="s">
        <v>203</v>
      </c>
      <c r="C61" s="71">
        <v>0</v>
      </c>
    </row>
    <row r="62" s="66" customFormat="1" hidden="1" customHeight="1" spans="1:3">
      <c r="A62" s="28">
        <v>101020229</v>
      </c>
      <c r="B62" s="100" t="s">
        <v>204</v>
      </c>
      <c r="C62" s="71">
        <v>0</v>
      </c>
    </row>
    <row r="63" s="66" customFormat="1" hidden="1" customHeight="1" spans="1:3">
      <c r="A63" s="28">
        <v>1010203</v>
      </c>
      <c r="B63" s="209" t="s">
        <v>205</v>
      </c>
      <c r="C63" s="71">
        <v>0</v>
      </c>
    </row>
    <row r="64" s="66" customFormat="1" customHeight="1" spans="1:3">
      <c r="A64" s="28">
        <v>10104</v>
      </c>
      <c r="B64" s="209" t="s">
        <v>206</v>
      </c>
      <c r="C64" s="30">
        <f>SUM(C65:C81,C85:C90,C94,C99:C100,C104:C110,C127:C128,C131:C133,C138,C143,C148,C153,C158,C163,C168,C173,C178,C183)</f>
        <v>5635</v>
      </c>
    </row>
    <row r="65" s="66" customFormat="1" hidden="1" customHeight="1" spans="1:3">
      <c r="A65" s="28">
        <v>1010401</v>
      </c>
      <c r="B65" s="209" t="s">
        <v>207</v>
      </c>
      <c r="C65" s="71">
        <v>0</v>
      </c>
    </row>
    <row r="66" s="66" customFormat="1" hidden="1" customHeight="1" spans="1:3">
      <c r="A66" s="28">
        <v>1010402</v>
      </c>
      <c r="B66" s="209" t="s">
        <v>208</v>
      </c>
      <c r="C66" s="71">
        <v>0</v>
      </c>
    </row>
    <row r="67" s="66" customFormat="1" hidden="1" customHeight="1" spans="1:3">
      <c r="A67" s="28">
        <v>1010403</v>
      </c>
      <c r="B67" s="209" t="s">
        <v>209</v>
      </c>
      <c r="C67" s="71">
        <v>0</v>
      </c>
    </row>
    <row r="68" s="66" customFormat="1" hidden="1" customHeight="1" spans="1:3">
      <c r="A68" s="28">
        <v>1010404</v>
      </c>
      <c r="B68" s="209" t="s">
        <v>210</v>
      </c>
      <c r="C68" s="71">
        <v>0</v>
      </c>
    </row>
    <row r="69" s="66" customFormat="1" hidden="1" customHeight="1" spans="1:3">
      <c r="A69" s="28">
        <v>1010405</v>
      </c>
      <c r="B69" s="209" t="s">
        <v>211</v>
      </c>
      <c r="C69" s="71">
        <v>0</v>
      </c>
    </row>
    <row r="70" s="66" customFormat="1" hidden="1" customHeight="1" spans="1:3">
      <c r="A70" s="28">
        <v>1010406</v>
      </c>
      <c r="B70" s="209" t="s">
        <v>212</v>
      </c>
      <c r="C70" s="71">
        <v>0</v>
      </c>
    </row>
    <row r="71" s="66" customFormat="1" hidden="1" customHeight="1" spans="1:3">
      <c r="A71" s="28">
        <v>1010407</v>
      </c>
      <c r="B71" s="209" t="s">
        <v>213</v>
      </c>
      <c r="C71" s="71">
        <v>0</v>
      </c>
    </row>
    <row r="72" s="66" customFormat="1" hidden="1" customHeight="1" spans="1:3">
      <c r="A72" s="28">
        <v>1010408</v>
      </c>
      <c r="B72" s="209" t="s">
        <v>214</v>
      </c>
      <c r="C72" s="71">
        <v>0</v>
      </c>
    </row>
    <row r="73" s="66" customFormat="1" hidden="1" customHeight="1" spans="1:3">
      <c r="A73" s="28">
        <v>1010409</v>
      </c>
      <c r="B73" s="209" t="s">
        <v>215</v>
      </c>
      <c r="C73" s="71">
        <v>0</v>
      </c>
    </row>
    <row r="74" s="66" customFormat="1" hidden="1" customHeight="1" spans="1:3">
      <c r="A74" s="28">
        <v>1010410</v>
      </c>
      <c r="B74" s="209" t="s">
        <v>216</v>
      </c>
      <c r="C74" s="71">
        <v>0</v>
      </c>
    </row>
    <row r="75" s="66" customFormat="1" hidden="1" customHeight="1" spans="1:3">
      <c r="A75" s="28">
        <v>1010411</v>
      </c>
      <c r="B75" s="209" t="s">
        <v>217</v>
      </c>
      <c r="C75" s="71">
        <v>0</v>
      </c>
    </row>
    <row r="76" s="66" customFormat="1" hidden="1" customHeight="1" spans="1:3">
      <c r="A76" s="28">
        <v>1010412</v>
      </c>
      <c r="B76" s="209" t="s">
        <v>218</v>
      </c>
      <c r="C76" s="71">
        <v>0</v>
      </c>
    </row>
    <row r="77" s="66" customFormat="1" hidden="1" customHeight="1" spans="1:3">
      <c r="A77" s="28">
        <v>1010413</v>
      </c>
      <c r="B77" s="209" t="s">
        <v>219</v>
      </c>
      <c r="C77" s="71">
        <v>0</v>
      </c>
    </row>
    <row r="78" s="66" customFormat="1" hidden="1" customHeight="1" spans="1:3">
      <c r="A78" s="28">
        <v>1010414</v>
      </c>
      <c r="B78" s="209" t="s">
        <v>220</v>
      </c>
      <c r="C78" s="71">
        <v>0</v>
      </c>
    </row>
    <row r="79" s="66" customFormat="1" hidden="1" customHeight="1" spans="1:3">
      <c r="A79" s="28">
        <v>1010415</v>
      </c>
      <c r="B79" s="209" t="s">
        <v>221</v>
      </c>
      <c r="C79" s="71">
        <v>0</v>
      </c>
    </row>
    <row r="80" s="66" customFormat="1" hidden="1" customHeight="1" spans="1:3">
      <c r="A80" s="28">
        <v>1010416</v>
      </c>
      <c r="B80" s="209" t="s">
        <v>222</v>
      </c>
      <c r="C80" s="71">
        <v>0</v>
      </c>
    </row>
    <row r="81" s="66" customFormat="1" hidden="1" customHeight="1" spans="1:3">
      <c r="A81" s="28">
        <v>1010417</v>
      </c>
      <c r="B81" s="209" t="s">
        <v>223</v>
      </c>
      <c r="C81" s="30">
        <f>SUM(C82:C84)</f>
        <v>0</v>
      </c>
    </row>
    <row r="82" s="66" customFormat="1" hidden="1" customHeight="1" spans="1:3">
      <c r="A82" s="28">
        <v>101041701</v>
      </c>
      <c r="B82" s="100" t="s">
        <v>224</v>
      </c>
      <c r="C82" s="71">
        <v>0</v>
      </c>
    </row>
    <row r="83" s="66" customFormat="1" hidden="1" customHeight="1" spans="1:3">
      <c r="A83" s="28">
        <v>101041702</v>
      </c>
      <c r="B83" s="100" t="s">
        <v>225</v>
      </c>
      <c r="C83" s="71">
        <v>0</v>
      </c>
    </row>
    <row r="84" s="66" customFormat="1" hidden="1" customHeight="1" spans="1:3">
      <c r="A84" s="28">
        <v>101041709</v>
      </c>
      <c r="B84" s="100" t="s">
        <v>226</v>
      </c>
      <c r="C84" s="71">
        <v>0</v>
      </c>
    </row>
    <row r="85" s="66" customFormat="1" hidden="1" customHeight="1" spans="1:3">
      <c r="A85" s="28">
        <v>1010418</v>
      </c>
      <c r="B85" s="209" t="s">
        <v>227</v>
      </c>
      <c r="C85" s="71">
        <v>0</v>
      </c>
    </row>
    <row r="86" s="66" customFormat="1" hidden="1" customHeight="1" spans="1:3">
      <c r="A86" s="28">
        <v>1010419</v>
      </c>
      <c r="B86" s="209" t="s">
        <v>228</v>
      </c>
      <c r="C86" s="71">
        <v>0</v>
      </c>
    </row>
    <row r="87" s="66" customFormat="1" hidden="1" customHeight="1" spans="1:3">
      <c r="A87" s="28">
        <v>1010420</v>
      </c>
      <c r="B87" s="209" t="s">
        <v>229</v>
      </c>
      <c r="C87" s="71">
        <v>0</v>
      </c>
    </row>
    <row r="88" s="66" customFormat="1" hidden="1" customHeight="1" spans="1:3">
      <c r="A88" s="28">
        <v>1010421</v>
      </c>
      <c r="B88" s="209" t="s">
        <v>230</v>
      </c>
      <c r="C88" s="71">
        <v>0</v>
      </c>
    </row>
    <row r="89" s="66" customFormat="1" hidden="1" customHeight="1" spans="1:3">
      <c r="A89" s="28">
        <v>1010422</v>
      </c>
      <c r="B89" s="209" t="s">
        <v>231</v>
      </c>
      <c r="C89" s="71">
        <v>0</v>
      </c>
    </row>
    <row r="90" s="66" customFormat="1" hidden="1" customHeight="1" spans="1:3">
      <c r="A90" s="28">
        <v>1010423</v>
      </c>
      <c r="B90" s="209" t="s">
        <v>232</v>
      </c>
      <c r="C90" s="30">
        <f>SUM(C91:C93)</f>
        <v>0</v>
      </c>
    </row>
    <row r="91" s="66" customFormat="1" hidden="1" customHeight="1" spans="1:3">
      <c r="A91" s="28">
        <v>101042303</v>
      </c>
      <c r="B91" s="100" t="s">
        <v>233</v>
      </c>
      <c r="C91" s="71">
        <v>0</v>
      </c>
    </row>
    <row r="92" s="66" customFormat="1" hidden="1" customHeight="1" spans="1:3">
      <c r="A92" s="28">
        <v>101042304</v>
      </c>
      <c r="B92" s="100" t="s">
        <v>234</v>
      </c>
      <c r="C92" s="71">
        <v>0</v>
      </c>
    </row>
    <row r="93" s="66" customFormat="1" hidden="1" customHeight="1" spans="1:3">
      <c r="A93" s="28">
        <v>101042309</v>
      </c>
      <c r="B93" s="100" t="s">
        <v>235</v>
      </c>
      <c r="C93" s="71">
        <v>0</v>
      </c>
    </row>
    <row r="94" s="66" customFormat="1" hidden="1" customHeight="1" spans="1:3">
      <c r="A94" s="28">
        <v>1010424</v>
      </c>
      <c r="B94" s="209" t="s">
        <v>236</v>
      </c>
      <c r="C94" s="30">
        <f>SUM(C95:C98)</f>
        <v>0</v>
      </c>
    </row>
    <row r="95" s="66" customFormat="1" hidden="1" customHeight="1" spans="1:3">
      <c r="A95" s="28">
        <v>101042402</v>
      </c>
      <c r="B95" s="100" t="s">
        <v>237</v>
      </c>
      <c r="C95" s="71">
        <v>0</v>
      </c>
    </row>
    <row r="96" s="66" customFormat="1" hidden="1" customHeight="1" spans="1:3">
      <c r="A96" s="28">
        <v>101042403</v>
      </c>
      <c r="B96" s="100" t="s">
        <v>238</v>
      </c>
      <c r="C96" s="71">
        <v>0</v>
      </c>
    </row>
    <row r="97" s="66" customFormat="1" hidden="1" customHeight="1" spans="1:3">
      <c r="A97" s="28">
        <v>101042404</v>
      </c>
      <c r="B97" s="100" t="s">
        <v>239</v>
      </c>
      <c r="C97" s="71">
        <v>0</v>
      </c>
    </row>
    <row r="98" s="66" customFormat="1" hidden="1" customHeight="1" spans="1:3">
      <c r="A98" s="28">
        <v>101042409</v>
      </c>
      <c r="B98" s="100" t="s">
        <v>240</v>
      </c>
      <c r="C98" s="71">
        <v>0</v>
      </c>
    </row>
    <row r="99" s="66" customFormat="1" hidden="1" customHeight="1" spans="1:3">
      <c r="A99" s="28">
        <v>1010425</v>
      </c>
      <c r="B99" s="209" t="s">
        <v>241</v>
      </c>
      <c r="C99" s="71">
        <v>0</v>
      </c>
    </row>
    <row r="100" s="66" customFormat="1" hidden="1" customHeight="1" spans="1:3">
      <c r="A100" s="28">
        <v>1010426</v>
      </c>
      <c r="B100" s="209" t="s">
        <v>242</v>
      </c>
      <c r="C100" s="30">
        <f>SUM(C101:C103)</f>
        <v>0</v>
      </c>
    </row>
    <row r="101" s="66" customFormat="1" hidden="1" customHeight="1" spans="1:3">
      <c r="A101" s="28">
        <v>101042601</v>
      </c>
      <c r="B101" s="100" t="s">
        <v>243</v>
      </c>
      <c r="C101" s="71">
        <v>0</v>
      </c>
    </row>
    <row r="102" s="66" customFormat="1" hidden="1" customHeight="1" spans="1:3">
      <c r="A102" s="28">
        <v>101042602</v>
      </c>
      <c r="B102" s="100" t="s">
        <v>244</v>
      </c>
      <c r="C102" s="71">
        <v>0</v>
      </c>
    </row>
    <row r="103" s="66" customFormat="1" hidden="1" customHeight="1" spans="1:3">
      <c r="A103" s="28">
        <v>101042609</v>
      </c>
      <c r="B103" s="100" t="s">
        <v>245</v>
      </c>
      <c r="C103" s="71">
        <v>0</v>
      </c>
    </row>
    <row r="104" s="66" customFormat="1" hidden="1" customHeight="1" spans="1:3">
      <c r="A104" s="28">
        <v>1010427</v>
      </c>
      <c r="B104" s="209" t="s">
        <v>246</v>
      </c>
      <c r="C104" s="71">
        <v>0</v>
      </c>
    </row>
    <row r="105" s="66" customFormat="1" hidden="1" customHeight="1" spans="1:3">
      <c r="A105" s="28">
        <v>1010428</v>
      </c>
      <c r="B105" s="209" t="s">
        <v>247</v>
      </c>
      <c r="C105" s="71">
        <v>0</v>
      </c>
    </row>
    <row r="106" s="66" customFormat="1" hidden="1" customHeight="1" spans="1:3">
      <c r="A106" s="28">
        <v>1010429</v>
      </c>
      <c r="B106" s="209" t="s">
        <v>248</v>
      </c>
      <c r="C106" s="71">
        <v>0</v>
      </c>
    </row>
    <row r="107" s="66" customFormat="1" hidden="1" customHeight="1" spans="1:3">
      <c r="A107" s="28">
        <v>1010430</v>
      </c>
      <c r="B107" s="209" t="s">
        <v>249</v>
      </c>
      <c r="C107" s="71">
        <v>0</v>
      </c>
    </row>
    <row r="108" s="66" customFormat="1" customHeight="1" spans="1:3">
      <c r="A108" s="28">
        <v>1010431</v>
      </c>
      <c r="B108" s="209" t="s">
        <v>250</v>
      </c>
      <c r="C108" s="71">
        <v>6</v>
      </c>
    </row>
    <row r="109" s="66" customFormat="1" hidden="1" customHeight="1" spans="1:3">
      <c r="A109" s="28">
        <v>1010432</v>
      </c>
      <c r="B109" s="209" t="s">
        <v>251</v>
      </c>
      <c r="C109" s="71">
        <v>0</v>
      </c>
    </row>
    <row r="110" s="66" customFormat="1" customHeight="1" spans="1:3">
      <c r="A110" s="28">
        <v>1010433</v>
      </c>
      <c r="B110" s="209" t="s">
        <v>252</v>
      </c>
      <c r="C110" s="30">
        <f>SUM(C111:C126)</f>
        <v>3846</v>
      </c>
    </row>
    <row r="111" s="66" customFormat="1" hidden="1" customHeight="1" spans="1:3">
      <c r="A111" s="28">
        <v>101043302</v>
      </c>
      <c r="B111" s="100" t="s">
        <v>253</v>
      </c>
      <c r="C111" s="71">
        <v>0</v>
      </c>
    </row>
    <row r="112" s="66" customFormat="1" hidden="1" customHeight="1" spans="1:3">
      <c r="A112" s="28">
        <v>101043303</v>
      </c>
      <c r="B112" s="100" t="s">
        <v>254</v>
      </c>
      <c r="C112" s="71">
        <v>0</v>
      </c>
    </row>
    <row r="113" s="66" customFormat="1" hidden="1" customHeight="1" spans="1:3">
      <c r="A113" s="28">
        <v>101043304</v>
      </c>
      <c r="B113" s="100" t="s">
        <v>255</v>
      </c>
      <c r="C113" s="71">
        <v>0</v>
      </c>
    </row>
    <row r="114" s="66" customFormat="1" hidden="1" customHeight="1" spans="1:3">
      <c r="A114" s="28">
        <v>101043308</v>
      </c>
      <c r="B114" s="100" t="s">
        <v>256</v>
      </c>
      <c r="C114" s="71">
        <v>0</v>
      </c>
    </row>
    <row r="115" s="66" customFormat="1" hidden="1" customHeight="1" spans="1:3">
      <c r="A115" s="28">
        <v>101043309</v>
      </c>
      <c r="B115" s="100" t="s">
        <v>257</v>
      </c>
      <c r="C115" s="71">
        <v>0</v>
      </c>
    </row>
    <row r="116" s="66" customFormat="1" hidden="1" customHeight="1" spans="1:3">
      <c r="A116" s="28">
        <v>101043310</v>
      </c>
      <c r="B116" s="100" t="s">
        <v>258</v>
      </c>
      <c r="C116" s="71">
        <v>0</v>
      </c>
    </row>
    <row r="117" s="66" customFormat="1" hidden="1" customHeight="1" spans="1:3">
      <c r="A117" s="28">
        <v>101043312</v>
      </c>
      <c r="B117" s="100" t="s">
        <v>259</v>
      </c>
      <c r="C117" s="71">
        <v>0</v>
      </c>
    </row>
    <row r="118" s="66" customFormat="1" hidden="1" customHeight="1" spans="1:3">
      <c r="A118" s="28">
        <v>101043313</v>
      </c>
      <c r="B118" s="100" t="s">
        <v>260</v>
      </c>
      <c r="C118" s="71">
        <v>0</v>
      </c>
    </row>
    <row r="119" s="66" customFormat="1" hidden="1" customHeight="1" spans="1:3">
      <c r="A119" s="28">
        <v>101043314</v>
      </c>
      <c r="B119" s="100" t="s">
        <v>261</v>
      </c>
      <c r="C119" s="71">
        <v>0</v>
      </c>
    </row>
    <row r="120" s="66" customFormat="1" hidden="1" customHeight="1" spans="1:3">
      <c r="A120" s="28">
        <v>101043315</v>
      </c>
      <c r="B120" s="100" t="s">
        <v>262</v>
      </c>
      <c r="C120" s="71">
        <v>0</v>
      </c>
    </row>
    <row r="121" s="66" customFormat="1" hidden="1" customHeight="1" spans="1:3">
      <c r="A121" s="28">
        <v>101043316</v>
      </c>
      <c r="B121" s="100" t="s">
        <v>263</v>
      </c>
      <c r="C121" s="71">
        <v>0</v>
      </c>
    </row>
    <row r="122" s="66" customFormat="1" hidden="1" customHeight="1" spans="1:3">
      <c r="A122" s="28">
        <v>101043317</v>
      </c>
      <c r="B122" s="100" t="s">
        <v>264</v>
      </c>
      <c r="C122" s="71">
        <v>0</v>
      </c>
    </row>
    <row r="123" s="66" customFormat="1" hidden="1" customHeight="1" spans="1:3">
      <c r="A123" s="28">
        <v>101043318</v>
      </c>
      <c r="B123" s="100" t="s">
        <v>265</v>
      </c>
      <c r="C123" s="71">
        <v>0</v>
      </c>
    </row>
    <row r="124" s="66" customFormat="1" hidden="1" customHeight="1" spans="1:3">
      <c r="A124" s="28">
        <v>101043319</v>
      </c>
      <c r="B124" s="100" t="s">
        <v>266</v>
      </c>
      <c r="C124" s="71">
        <v>0</v>
      </c>
    </row>
    <row r="125" s="66" customFormat="1" hidden="1" customHeight="1" spans="1:3">
      <c r="A125" s="28">
        <v>101043320</v>
      </c>
      <c r="B125" s="100" t="s">
        <v>267</v>
      </c>
      <c r="C125" s="71">
        <v>0</v>
      </c>
    </row>
    <row r="126" s="66" customFormat="1" customHeight="1" spans="1:3">
      <c r="A126" s="28">
        <v>101043399</v>
      </c>
      <c r="B126" s="100" t="s">
        <v>268</v>
      </c>
      <c r="C126" s="71">
        <v>3846</v>
      </c>
    </row>
    <row r="127" s="66" customFormat="1" hidden="1" customHeight="1" spans="1:3">
      <c r="A127" s="28">
        <v>1010434</v>
      </c>
      <c r="B127" s="209" t="s">
        <v>269</v>
      </c>
      <c r="C127" s="71">
        <v>0</v>
      </c>
    </row>
    <row r="128" s="66" customFormat="1" customHeight="1" spans="1:3">
      <c r="A128" s="28">
        <v>1010435</v>
      </c>
      <c r="B128" s="209" t="s">
        <v>270</v>
      </c>
      <c r="C128" s="30">
        <f>C129+C130</f>
        <v>24</v>
      </c>
    </row>
    <row r="129" s="66" customFormat="1" hidden="1" customHeight="1" spans="1:3">
      <c r="A129" s="28">
        <v>101043501</v>
      </c>
      <c r="B129" s="100" t="s">
        <v>271</v>
      </c>
      <c r="C129" s="71">
        <v>0</v>
      </c>
    </row>
    <row r="130" s="66" customFormat="1" customHeight="1" spans="1:3">
      <c r="A130" s="28">
        <v>101043509</v>
      </c>
      <c r="B130" s="100" t="s">
        <v>272</v>
      </c>
      <c r="C130" s="71">
        <v>24</v>
      </c>
    </row>
    <row r="131" s="66" customFormat="1" customHeight="1" spans="1:3">
      <c r="A131" s="28">
        <v>1010436</v>
      </c>
      <c r="B131" s="209" t="s">
        <v>273</v>
      </c>
      <c r="C131" s="71">
        <v>1751</v>
      </c>
    </row>
    <row r="132" s="66" customFormat="1" customHeight="1" spans="1:3">
      <c r="A132" s="28">
        <v>1010439</v>
      </c>
      <c r="B132" s="209" t="s">
        <v>274</v>
      </c>
      <c r="C132" s="71">
        <v>1</v>
      </c>
    </row>
    <row r="133" s="66" customFormat="1" hidden="1" customHeight="1" spans="1:3">
      <c r="A133" s="28">
        <v>1010440</v>
      </c>
      <c r="B133" s="209" t="s">
        <v>275</v>
      </c>
      <c r="C133" s="30">
        <f>SUM(C134:C137)</f>
        <v>0</v>
      </c>
    </row>
    <row r="134" s="66" customFormat="1" hidden="1" customHeight="1" spans="1:3">
      <c r="A134" s="28">
        <v>101044001</v>
      </c>
      <c r="B134" s="100" t="s">
        <v>276</v>
      </c>
      <c r="C134" s="71">
        <v>0</v>
      </c>
    </row>
    <row r="135" s="66" customFormat="1" hidden="1" customHeight="1" spans="1:3">
      <c r="A135" s="28">
        <v>101044002</v>
      </c>
      <c r="B135" s="100" t="s">
        <v>277</v>
      </c>
      <c r="C135" s="71">
        <v>0</v>
      </c>
    </row>
    <row r="136" s="66" customFormat="1" hidden="1" customHeight="1" spans="1:3">
      <c r="A136" s="28">
        <v>101044003</v>
      </c>
      <c r="B136" s="100" t="s">
        <v>278</v>
      </c>
      <c r="C136" s="71">
        <v>0</v>
      </c>
    </row>
    <row r="137" s="66" customFormat="1" hidden="1" customHeight="1" spans="1:3">
      <c r="A137" s="28">
        <v>101044099</v>
      </c>
      <c r="B137" s="100" t="s">
        <v>279</v>
      </c>
      <c r="C137" s="71">
        <v>0</v>
      </c>
    </row>
    <row r="138" s="66" customFormat="1" hidden="1" customHeight="1" spans="1:3">
      <c r="A138" s="28">
        <v>1010441</v>
      </c>
      <c r="B138" s="209" t="s">
        <v>280</v>
      </c>
      <c r="C138" s="30">
        <f>SUM(C139:C142)</f>
        <v>0</v>
      </c>
    </row>
    <row r="139" s="66" customFormat="1" hidden="1" customHeight="1" spans="1:3">
      <c r="A139" s="28">
        <v>101044101</v>
      </c>
      <c r="B139" s="100" t="s">
        <v>281</v>
      </c>
      <c r="C139" s="71">
        <v>0</v>
      </c>
    </row>
    <row r="140" s="66" customFormat="1" hidden="1" customHeight="1" spans="1:3">
      <c r="A140" s="28">
        <v>101044102</v>
      </c>
      <c r="B140" s="100" t="s">
        <v>282</v>
      </c>
      <c r="C140" s="71">
        <v>0</v>
      </c>
    </row>
    <row r="141" s="66" customFormat="1" hidden="1" customHeight="1" spans="1:3">
      <c r="A141" s="28">
        <v>101044103</v>
      </c>
      <c r="B141" s="100" t="s">
        <v>283</v>
      </c>
      <c r="C141" s="71">
        <v>0</v>
      </c>
    </row>
    <row r="142" s="66" customFormat="1" hidden="1" customHeight="1" spans="1:3">
      <c r="A142" s="28">
        <v>101044199</v>
      </c>
      <c r="B142" s="100" t="s">
        <v>284</v>
      </c>
      <c r="C142" s="71">
        <v>0</v>
      </c>
    </row>
    <row r="143" s="66" customFormat="1" hidden="1" customHeight="1" spans="1:3">
      <c r="A143" s="28">
        <v>1010442</v>
      </c>
      <c r="B143" s="209" t="s">
        <v>285</v>
      </c>
      <c r="C143" s="30">
        <f>SUM(C144:C147)</f>
        <v>0</v>
      </c>
    </row>
    <row r="144" s="66" customFormat="1" hidden="1" customHeight="1" spans="1:3">
      <c r="A144" s="28">
        <v>101044201</v>
      </c>
      <c r="B144" s="100" t="s">
        <v>286</v>
      </c>
      <c r="C144" s="71">
        <v>0</v>
      </c>
    </row>
    <row r="145" s="66" customFormat="1" hidden="1" customHeight="1" spans="1:3">
      <c r="A145" s="28">
        <v>101044202</v>
      </c>
      <c r="B145" s="100" t="s">
        <v>287</v>
      </c>
      <c r="C145" s="71">
        <v>0</v>
      </c>
    </row>
    <row r="146" s="66" customFormat="1" hidden="1" customHeight="1" spans="1:3">
      <c r="A146" s="28">
        <v>101044203</v>
      </c>
      <c r="B146" s="100" t="s">
        <v>288</v>
      </c>
      <c r="C146" s="71">
        <v>0</v>
      </c>
    </row>
    <row r="147" s="66" customFormat="1" hidden="1" customHeight="1" spans="1:3">
      <c r="A147" s="28">
        <v>101044299</v>
      </c>
      <c r="B147" s="100" t="s">
        <v>289</v>
      </c>
      <c r="C147" s="71">
        <v>0</v>
      </c>
    </row>
    <row r="148" s="66" customFormat="1" hidden="1" customHeight="1" spans="1:3">
      <c r="A148" s="28">
        <v>1010443</v>
      </c>
      <c r="B148" s="209" t="s">
        <v>290</v>
      </c>
      <c r="C148" s="30">
        <f>SUM(C149:C152)</f>
        <v>0</v>
      </c>
    </row>
    <row r="149" s="66" customFormat="1" hidden="1" customHeight="1" spans="1:3">
      <c r="A149" s="28">
        <v>101044301</v>
      </c>
      <c r="B149" s="100" t="s">
        <v>291</v>
      </c>
      <c r="C149" s="71">
        <v>0</v>
      </c>
    </row>
    <row r="150" s="66" customFormat="1" hidden="1" customHeight="1" spans="1:3">
      <c r="A150" s="28">
        <v>101044302</v>
      </c>
      <c r="B150" s="100" t="s">
        <v>292</v>
      </c>
      <c r="C150" s="71">
        <v>0</v>
      </c>
    </row>
    <row r="151" s="66" customFormat="1" hidden="1" customHeight="1" spans="1:3">
      <c r="A151" s="28">
        <v>101044303</v>
      </c>
      <c r="B151" s="100" t="s">
        <v>293</v>
      </c>
      <c r="C151" s="71">
        <v>0</v>
      </c>
    </row>
    <row r="152" s="66" customFormat="1" hidden="1" customHeight="1" spans="1:3">
      <c r="A152" s="28">
        <v>101044399</v>
      </c>
      <c r="B152" s="100" t="s">
        <v>294</v>
      </c>
      <c r="C152" s="71">
        <v>0</v>
      </c>
    </row>
    <row r="153" s="66" customFormat="1" hidden="1" customHeight="1" spans="1:3">
      <c r="A153" s="28">
        <v>1010444</v>
      </c>
      <c r="B153" s="209" t="s">
        <v>295</v>
      </c>
      <c r="C153" s="30">
        <f>SUM(C154:C157)</f>
        <v>0</v>
      </c>
    </row>
    <row r="154" s="66" customFormat="1" hidden="1" customHeight="1" spans="1:3">
      <c r="A154" s="28">
        <v>101044401</v>
      </c>
      <c r="B154" s="100" t="s">
        <v>276</v>
      </c>
      <c r="C154" s="71">
        <v>0</v>
      </c>
    </row>
    <row r="155" s="66" customFormat="1" hidden="1" customHeight="1" spans="1:3">
      <c r="A155" s="28">
        <v>101044402</v>
      </c>
      <c r="B155" s="100" t="s">
        <v>277</v>
      </c>
      <c r="C155" s="71">
        <v>0</v>
      </c>
    </row>
    <row r="156" s="66" customFormat="1" hidden="1" customHeight="1" spans="1:3">
      <c r="A156" s="28">
        <v>101044403</v>
      </c>
      <c r="B156" s="100" t="s">
        <v>278</v>
      </c>
      <c r="C156" s="71">
        <v>0</v>
      </c>
    </row>
    <row r="157" s="66" customFormat="1" hidden="1" customHeight="1" spans="1:3">
      <c r="A157" s="28">
        <v>101044499</v>
      </c>
      <c r="B157" s="100" t="s">
        <v>279</v>
      </c>
      <c r="C157" s="71">
        <v>0</v>
      </c>
    </row>
    <row r="158" s="66" customFormat="1" hidden="1" customHeight="1" spans="1:3">
      <c r="A158" s="28">
        <v>1010445</v>
      </c>
      <c r="B158" s="209" t="s">
        <v>296</v>
      </c>
      <c r="C158" s="30">
        <f>SUM(C159:C162)</f>
        <v>0</v>
      </c>
    </row>
    <row r="159" s="66" customFormat="1" hidden="1" customHeight="1" spans="1:3">
      <c r="A159" s="28">
        <v>101044501</v>
      </c>
      <c r="B159" s="100" t="s">
        <v>281</v>
      </c>
      <c r="C159" s="71">
        <v>0</v>
      </c>
    </row>
    <row r="160" s="66" customFormat="1" hidden="1" customHeight="1" spans="1:3">
      <c r="A160" s="28">
        <v>101044502</v>
      </c>
      <c r="B160" s="100" t="s">
        <v>282</v>
      </c>
      <c r="C160" s="71">
        <v>0</v>
      </c>
    </row>
    <row r="161" s="66" customFormat="1" hidden="1" customHeight="1" spans="1:3">
      <c r="A161" s="28">
        <v>101044503</v>
      </c>
      <c r="B161" s="100" t="s">
        <v>283</v>
      </c>
      <c r="C161" s="71">
        <v>0</v>
      </c>
    </row>
    <row r="162" s="66" customFormat="1" hidden="1" customHeight="1" spans="1:3">
      <c r="A162" s="28">
        <v>101044599</v>
      </c>
      <c r="B162" s="100" t="s">
        <v>284</v>
      </c>
      <c r="C162" s="71">
        <v>0</v>
      </c>
    </row>
    <row r="163" s="66" customFormat="1" hidden="1" customHeight="1" spans="1:3">
      <c r="A163" s="28">
        <v>1010446</v>
      </c>
      <c r="B163" s="209" t="s">
        <v>297</v>
      </c>
      <c r="C163" s="30">
        <f>SUM(C164:C167)</f>
        <v>0</v>
      </c>
    </row>
    <row r="164" s="66" customFormat="1" hidden="1" customHeight="1" spans="1:3">
      <c r="A164" s="28">
        <v>101044601</v>
      </c>
      <c r="B164" s="100" t="s">
        <v>286</v>
      </c>
      <c r="C164" s="71">
        <v>0</v>
      </c>
    </row>
    <row r="165" s="66" customFormat="1" hidden="1" customHeight="1" spans="1:3">
      <c r="A165" s="28">
        <v>101044602</v>
      </c>
      <c r="B165" s="100" t="s">
        <v>287</v>
      </c>
      <c r="C165" s="71">
        <v>0</v>
      </c>
    </row>
    <row r="166" s="66" customFormat="1" hidden="1" customHeight="1" spans="1:3">
      <c r="A166" s="28">
        <v>101044603</v>
      </c>
      <c r="B166" s="100" t="s">
        <v>288</v>
      </c>
      <c r="C166" s="71">
        <v>0</v>
      </c>
    </row>
    <row r="167" s="66" customFormat="1" hidden="1" customHeight="1" spans="1:3">
      <c r="A167" s="28">
        <v>101044699</v>
      </c>
      <c r="B167" s="100" t="s">
        <v>289</v>
      </c>
      <c r="C167" s="71">
        <v>0</v>
      </c>
    </row>
    <row r="168" s="66" customFormat="1" hidden="1" customHeight="1" spans="1:3">
      <c r="A168" s="28">
        <v>1010447</v>
      </c>
      <c r="B168" s="209" t="s">
        <v>298</v>
      </c>
      <c r="C168" s="30">
        <f>SUM(C169:C172)</f>
        <v>0</v>
      </c>
    </row>
    <row r="169" s="66" customFormat="1" hidden="1" customHeight="1" spans="1:3">
      <c r="A169" s="28">
        <v>101044701</v>
      </c>
      <c r="B169" s="100" t="s">
        <v>291</v>
      </c>
      <c r="C169" s="71">
        <v>0</v>
      </c>
    </row>
    <row r="170" s="66" customFormat="1" hidden="1" customHeight="1" spans="1:3">
      <c r="A170" s="28">
        <v>101044702</v>
      </c>
      <c r="B170" s="100" t="s">
        <v>292</v>
      </c>
      <c r="C170" s="71">
        <v>0</v>
      </c>
    </row>
    <row r="171" s="66" customFormat="1" hidden="1" customHeight="1" spans="1:3">
      <c r="A171" s="28">
        <v>101044703</v>
      </c>
      <c r="B171" s="100" t="s">
        <v>293</v>
      </c>
      <c r="C171" s="71">
        <v>0</v>
      </c>
    </row>
    <row r="172" s="66" customFormat="1" hidden="1" customHeight="1" spans="1:3">
      <c r="A172" s="28">
        <v>101044799</v>
      </c>
      <c r="B172" s="100" t="s">
        <v>294</v>
      </c>
      <c r="C172" s="71">
        <v>0</v>
      </c>
    </row>
    <row r="173" s="66" customFormat="1" hidden="1" customHeight="1" spans="1:3">
      <c r="A173" s="28">
        <v>1010448</v>
      </c>
      <c r="B173" s="209" t="s">
        <v>299</v>
      </c>
      <c r="C173" s="30">
        <f>SUM(C174:C177)</f>
        <v>0</v>
      </c>
    </row>
    <row r="174" s="66" customFormat="1" hidden="1" customHeight="1" spans="1:3">
      <c r="A174" s="28">
        <v>101044801</v>
      </c>
      <c r="B174" s="100" t="s">
        <v>300</v>
      </c>
      <c r="C174" s="71">
        <v>0</v>
      </c>
    </row>
    <row r="175" s="66" customFormat="1" hidden="1" customHeight="1" spans="1:3">
      <c r="A175" s="28">
        <v>101044802</v>
      </c>
      <c r="B175" s="100" t="s">
        <v>301</v>
      </c>
      <c r="C175" s="71">
        <v>0</v>
      </c>
    </row>
    <row r="176" s="66" customFormat="1" hidden="1" customHeight="1" spans="1:3">
      <c r="A176" s="28">
        <v>101044803</v>
      </c>
      <c r="B176" s="100" t="s">
        <v>302</v>
      </c>
      <c r="C176" s="71">
        <v>0</v>
      </c>
    </row>
    <row r="177" s="66" customFormat="1" hidden="1" customHeight="1" spans="1:3">
      <c r="A177" s="28">
        <v>101044899</v>
      </c>
      <c r="B177" s="100" t="s">
        <v>303</v>
      </c>
      <c r="C177" s="71">
        <v>0</v>
      </c>
    </row>
    <row r="178" s="66" customFormat="1" hidden="1" customHeight="1" spans="1:3">
      <c r="A178" s="28">
        <v>1010449</v>
      </c>
      <c r="B178" s="209" t="s">
        <v>304</v>
      </c>
      <c r="C178" s="30">
        <f>SUM(C179:C182)</f>
        <v>0</v>
      </c>
    </row>
    <row r="179" s="66" customFormat="1" hidden="1" customHeight="1" spans="1:3">
      <c r="A179" s="28">
        <v>101044901</v>
      </c>
      <c r="B179" s="100" t="s">
        <v>300</v>
      </c>
      <c r="C179" s="71">
        <v>0</v>
      </c>
    </row>
    <row r="180" s="66" customFormat="1" hidden="1" customHeight="1" spans="1:3">
      <c r="A180" s="28">
        <v>101044902</v>
      </c>
      <c r="B180" s="100" t="s">
        <v>301</v>
      </c>
      <c r="C180" s="71">
        <v>0</v>
      </c>
    </row>
    <row r="181" s="66" customFormat="1" hidden="1" customHeight="1" spans="1:3">
      <c r="A181" s="28">
        <v>101044903</v>
      </c>
      <c r="B181" s="100" t="s">
        <v>302</v>
      </c>
      <c r="C181" s="71">
        <v>0</v>
      </c>
    </row>
    <row r="182" s="66" customFormat="1" hidden="1" customHeight="1" spans="1:3">
      <c r="A182" s="28">
        <v>101044999</v>
      </c>
      <c r="B182" s="100" t="s">
        <v>303</v>
      </c>
      <c r="C182" s="71">
        <v>0</v>
      </c>
    </row>
    <row r="183" s="66" customFormat="1" customHeight="1" spans="1:3">
      <c r="A183" s="28">
        <v>1010450</v>
      </c>
      <c r="B183" s="209" t="s">
        <v>305</v>
      </c>
      <c r="C183" s="30">
        <f>SUM(C184:C186)</f>
        <v>7</v>
      </c>
    </row>
    <row r="184" s="66" customFormat="1" customHeight="1" spans="1:3">
      <c r="A184" s="28">
        <v>101045001</v>
      </c>
      <c r="B184" s="100" t="s">
        <v>306</v>
      </c>
      <c r="C184" s="71">
        <v>7</v>
      </c>
    </row>
    <row r="185" s="66" customFormat="1" hidden="1" customHeight="1" spans="1:3">
      <c r="A185" s="28">
        <v>101045002</v>
      </c>
      <c r="B185" s="100" t="s">
        <v>307</v>
      </c>
      <c r="C185" s="71">
        <v>0</v>
      </c>
    </row>
    <row r="186" s="66" customFormat="1" hidden="1" customHeight="1" spans="1:3">
      <c r="A186" s="28">
        <v>101045003</v>
      </c>
      <c r="B186" s="100" t="s">
        <v>308</v>
      </c>
      <c r="C186" s="71">
        <v>0</v>
      </c>
    </row>
    <row r="187" s="66" customFormat="1" hidden="1" customHeight="1" spans="1:3">
      <c r="A187" s="28">
        <v>10105</v>
      </c>
      <c r="B187" s="209" t="s">
        <v>309</v>
      </c>
      <c r="C187" s="30">
        <f>SUM(C188:C210,C214,C217,C218,C222:C227,C239:C241,C246,C251)</f>
        <v>0</v>
      </c>
    </row>
    <row r="188" s="66" customFormat="1" hidden="1" customHeight="1" spans="1:3">
      <c r="A188" s="28">
        <v>1010501</v>
      </c>
      <c r="B188" s="209" t="s">
        <v>310</v>
      </c>
      <c r="C188" s="71">
        <v>0</v>
      </c>
    </row>
    <row r="189" s="66" customFormat="1" hidden="1" customHeight="1" spans="1:3">
      <c r="A189" s="28">
        <v>1010502</v>
      </c>
      <c r="B189" s="209" t="s">
        <v>311</v>
      </c>
      <c r="C189" s="71">
        <v>0</v>
      </c>
    </row>
    <row r="190" s="66" customFormat="1" hidden="1" customHeight="1" spans="1:3">
      <c r="A190" s="28">
        <v>1010503</v>
      </c>
      <c r="B190" s="209" t="s">
        <v>312</v>
      </c>
      <c r="C190" s="71">
        <v>0</v>
      </c>
    </row>
    <row r="191" s="66" customFormat="1" hidden="1" customHeight="1" spans="1:3">
      <c r="A191" s="28">
        <v>1010504</v>
      </c>
      <c r="B191" s="209" t="s">
        <v>313</v>
      </c>
      <c r="C191" s="71">
        <v>0</v>
      </c>
    </row>
    <row r="192" s="66" customFormat="1" hidden="1" customHeight="1" spans="1:3">
      <c r="A192" s="28">
        <v>1010505</v>
      </c>
      <c r="B192" s="209" t="s">
        <v>314</v>
      </c>
      <c r="C192" s="71">
        <v>0</v>
      </c>
    </row>
    <row r="193" s="66" customFormat="1" hidden="1" customHeight="1" spans="1:3">
      <c r="A193" s="28">
        <v>1010506</v>
      </c>
      <c r="B193" s="209" t="s">
        <v>315</v>
      </c>
      <c r="C193" s="71">
        <v>0</v>
      </c>
    </row>
    <row r="194" s="66" customFormat="1" hidden="1" customHeight="1" spans="1:3">
      <c r="A194" s="28">
        <v>1010507</v>
      </c>
      <c r="B194" s="209" t="s">
        <v>316</v>
      </c>
      <c r="C194" s="71">
        <v>0</v>
      </c>
    </row>
    <row r="195" s="66" customFormat="1" hidden="1" customHeight="1" spans="1:3">
      <c r="A195" s="28">
        <v>1010508</v>
      </c>
      <c r="B195" s="209" t="s">
        <v>317</v>
      </c>
      <c r="C195" s="71">
        <v>0</v>
      </c>
    </row>
    <row r="196" s="66" customFormat="1" hidden="1" customHeight="1" spans="1:3">
      <c r="A196" s="28">
        <v>1010509</v>
      </c>
      <c r="B196" s="209" t="s">
        <v>318</v>
      </c>
      <c r="C196" s="71">
        <v>0</v>
      </c>
    </row>
    <row r="197" s="66" customFormat="1" hidden="1" customHeight="1" spans="1:3">
      <c r="A197" s="28">
        <v>1010510</v>
      </c>
      <c r="B197" s="209" t="s">
        <v>319</v>
      </c>
      <c r="C197" s="71">
        <v>0</v>
      </c>
    </row>
    <row r="198" s="66" customFormat="1" hidden="1" customHeight="1" spans="1:3">
      <c r="A198" s="28">
        <v>1010511</v>
      </c>
      <c r="B198" s="209" t="s">
        <v>320</v>
      </c>
      <c r="C198" s="71">
        <v>0</v>
      </c>
    </row>
    <row r="199" s="66" customFormat="1" hidden="1" customHeight="1" spans="1:3">
      <c r="A199" s="28">
        <v>1010512</v>
      </c>
      <c r="B199" s="209" t="s">
        <v>321</v>
      </c>
      <c r="C199" s="71">
        <v>0</v>
      </c>
    </row>
    <row r="200" s="66" customFormat="1" hidden="1" customHeight="1" spans="1:3">
      <c r="A200" s="28">
        <v>1010513</v>
      </c>
      <c r="B200" s="209" t="s">
        <v>322</v>
      </c>
      <c r="C200" s="71">
        <v>0</v>
      </c>
    </row>
    <row r="201" s="66" customFormat="1" hidden="1" customHeight="1" spans="1:3">
      <c r="A201" s="28">
        <v>1010514</v>
      </c>
      <c r="B201" s="209" t="s">
        <v>323</v>
      </c>
      <c r="C201" s="71">
        <v>0</v>
      </c>
    </row>
    <row r="202" s="66" customFormat="1" hidden="1" customHeight="1" spans="1:3">
      <c r="A202" s="28">
        <v>1010515</v>
      </c>
      <c r="B202" s="209" t="s">
        <v>324</v>
      </c>
      <c r="C202" s="71">
        <v>0</v>
      </c>
    </row>
    <row r="203" s="66" customFormat="1" hidden="1" customHeight="1" spans="1:3">
      <c r="A203" s="28">
        <v>1010516</v>
      </c>
      <c r="B203" s="209" t="s">
        <v>325</v>
      </c>
      <c r="C203" s="71">
        <v>0</v>
      </c>
    </row>
    <row r="204" s="66" customFormat="1" hidden="1" customHeight="1" spans="1:3">
      <c r="A204" s="28">
        <v>1010517</v>
      </c>
      <c r="B204" s="209" t="s">
        <v>326</v>
      </c>
      <c r="C204" s="71">
        <v>0</v>
      </c>
    </row>
    <row r="205" s="66" customFormat="1" hidden="1" customHeight="1" spans="1:3">
      <c r="A205" s="28">
        <v>1010518</v>
      </c>
      <c r="B205" s="209" t="s">
        <v>327</v>
      </c>
      <c r="C205" s="71">
        <v>0</v>
      </c>
    </row>
    <row r="206" s="66" customFormat="1" hidden="1" customHeight="1" spans="1:3">
      <c r="A206" s="28">
        <v>1010519</v>
      </c>
      <c r="B206" s="209" t="s">
        <v>328</v>
      </c>
      <c r="C206" s="71">
        <v>0</v>
      </c>
    </row>
    <row r="207" s="66" customFormat="1" hidden="1" customHeight="1" spans="1:3">
      <c r="A207" s="28">
        <v>1010520</v>
      </c>
      <c r="B207" s="209" t="s">
        <v>329</v>
      </c>
      <c r="C207" s="71">
        <v>0</v>
      </c>
    </row>
    <row r="208" s="66" customFormat="1" hidden="1" customHeight="1" spans="1:3">
      <c r="A208" s="28">
        <v>1010521</v>
      </c>
      <c r="B208" s="209" t="s">
        <v>330</v>
      </c>
      <c r="C208" s="71">
        <v>0</v>
      </c>
    </row>
    <row r="209" s="66" customFormat="1" hidden="1" customHeight="1" spans="1:3">
      <c r="A209" s="28">
        <v>1010522</v>
      </c>
      <c r="B209" s="209" t="s">
        <v>331</v>
      </c>
      <c r="C209" s="71">
        <v>0</v>
      </c>
    </row>
    <row r="210" s="66" customFormat="1" hidden="1" customHeight="1" spans="1:3">
      <c r="A210" s="28">
        <v>1010523</v>
      </c>
      <c r="B210" s="209" t="s">
        <v>332</v>
      </c>
      <c r="C210" s="30">
        <f>SUM(C211:C213)</f>
        <v>0</v>
      </c>
    </row>
    <row r="211" s="66" customFormat="1" hidden="1" customHeight="1" spans="1:3">
      <c r="A211" s="28">
        <v>101052303</v>
      </c>
      <c r="B211" s="100" t="s">
        <v>333</v>
      </c>
      <c r="C211" s="71">
        <v>0</v>
      </c>
    </row>
    <row r="212" s="66" customFormat="1" hidden="1" customHeight="1" spans="1:3">
      <c r="A212" s="28">
        <v>101052304</v>
      </c>
      <c r="B212" s="100" t="s">
        <v>334</v>
      </c>
      <c r="C212" s="71">
        <v>0</v>
      </c>
    </row>
    <row r="213" s="66" customFormat="1" hidden="1" customHeight="1" spans="1:3">
      <c r="A213" s="28">
        <v>101052309</v>
      </c>
      <c r="B213" s="100" t="s">
        <v>335</v>
      </c>
      <c r="C213" s="71">
        <v>0</v>
      </c>
    </row>
    <row r="214" s="66" customFormat="1" hidden="1" customHeight="1" spans="1:3">
      <c r="A214" s="28">
        <v>1010524</v>
      </c>
      <c r="B214" s="209" t="s">
        <v>336</v>
      </c>
      <c r="C214" s="30">
        <f>SUM(C215:C216)</f>
        <v>0</v>
      </c>
    </row>
    <row r="215" s="66" customFormat="1" hidden="1" customHeight="1" spans="1:3">
      <c r="A215" s="28">
        <v>101052401</v>
      </c>
      <c r="B215" s="100" t="s">
        <v>337</v>
      </c>
      <c r="C215" s="71">
        <v>0</v>
      </c>
    </row>
    <row r="216" s="66" customFormat="1" hidden="1" customHeight="1" spans="1:3">
      <c r="A216" s="28">
        <v>101052409</v>
      </c>
      <c r="B216" s="100" t="s">
        <v>338</v>
      </c>
      <c r="C216" s="71">
        <v>0</v>
      </c>
    </row>
    <row r="217" s="66" customFormat="1" hidden="1" customHeight="1" spans="1:3">
      <c r="A217" s="28">
        <v>1010525</v>
      </c>
      <c r="B217" s="209" t="s">
        <v>339</v>
      </c>
      <c r="C217" s="71">
        <v>0</v>
      </c>
    </row>
    <row r="218" s="66" customFormat="1" hidden="1" customHeight="1" spans="1:3">
      <c r="A218" s="28">
        <v>1010526</v>
      </c>
      <c r="B218" s="209" t="s">
        <v>340</v>
      </c>
      <c r="C218" s="30">
        <f>SUM(C219:C221)</f>
        <v>0</v>
      </c>
    </row>
    <row r="219" s="66" customFormat="1" hidden="1" customHeight="1" spans="1:3">
      <c r="A219" s="28">
        <v>101052601</v>
      </c>
      <c r="B219" s="100" t="s">
        <v>341</v>
      </c>
      <c r="C219" s="71">
        <v>0</v>
      </c>
    </row>
    <row r="220" s="66" customFormat="1" hidden="1" customHeight="1" spans="1:3">
      <c r="A220" s="28">
        <v>101052602</v>
      </c>
      <c r="B220" s="100" t="s">
        <v>342</v>
      </c>
      <c r="C220" s="71">
        <v>0</v>
      </c>
    </row>
    <row r="221" s="66" customFormat="1" hidden="1" customHeight="1" spans="1:3">
      <c r="A221" s="28">
        <v>101052609</v>
      </c>
      <c r="B221" s="100" t="s">
        <v>343</v>
      </c>
      <c r="C221" s="71">
        <v>0</v>
      </c>
    </row>
    <row r="222" s="66" customFormat="1" hidden="1" customHeight="1" spans="1:3">
      <c r="A222" s="28">
        <v>1010527</v>
      </c>
      <c r="B222" s="209" t="s">
        <v>344</v>
      </c>
      <c r="C222" s="71">
        <v>0</v>
      </c>
    </row>
    <row r="223" s="66" customFormat="1" hidden="1" customHeight="1" spans="1:3">
      <c r="A223" s="28">
        <v>1010528</v>
      </c>
      <c r="B223" s="209" t="s">
        <v>345</v>
      </c>
      <c r="C223" s="71">
        <v>0</v>
      </c>
    </row>
    <row r="224" s="66" customFormat="1" hidden="1" customHeight="1" spans="1:3">
      <c r="A224" s="28">
        <v>1010529</v>
      </c>
      <c r="B224" s="209" t="s">
        <v>346</v>
      </c>
      <c r="C224" s="71">
        <v>0</v>
      </c>
    </row>
    <row r="225" s="66" customFormat="1" hidden="1" customHeight="1" spans="1:3">
      <c r="A225" s="28">
        <v>1010530</v>
      </c>
      <c r="B225" s="209" t="s">
        <v>347</v>
      </c>
      <c r="C225" s="71">
        <v>0</v>
      </c>
    </row>
    <row r="226" s="66" customFormat="1" hidden="1" customHeight="1" spans="1:3">
      <c r="A226" s="28">
        <v>1010531</v>
      </c>
      <c r="B226" s="209" t="s">
        <v>348</v>
      </c>
      <c r="C226" s="71">
        <v>0</v>
      </c>
    </row>
    <row r="227" s="66" customFormat="1" hidden="1" customHeight="1" spans="1:3">
      <c r="A227" s="28">
        <v>1010532</v>
      </c>
      <c r="B227" s="209" t="s">
        <v>349</v>
      </c>
      <c r="C227" s="30">
        <f>SUM(C228:C238)</f>
        <v>0</v>
      </c>
    </row>
    <row r="228" s="66" customFormat="1" hidden="1" customHeight="1" spans="1:3">
      <c r="A228" s="28">
        <v>101053201</v>
      </c>
      <c r="B228" s="100" t="s">
        <v>350</v>
      </c>
      <c r="C228" s="71">
        <v>0</v>
      </c>
    </row>
    <row r="229" s="66" customFormat="1" hidden="1" customHeight="1" spans="1:3">
      <c r="A229" s="28">
        <v>101053202</v>
      </c>
      <c r="B229" s="100" t="s">
        <v>351</v>
      </c>
      <c r="C229" s="71">
        <v>0</v>
      </c>
    </row>
    <row r="230" s="66" customFormat="1" hidden="1" customHeight="1" spans="1:3">
      <c r="A230" s="28">
        <v>101053203</v>
      </c>
      <c r="B230" s="100" t="s">
        <v>352</v>
      </c>
      <c r="C230" s="71">
        <v>0</v>
      </c>
    </row>
    <row r="231" s="66" customFormat="1" hidden="1" customHeight="1" spans="1:3">
      <c r="A231" s="28">
        <v>101053205</v>
      </c>
      <c r="B231" s="100" t="s">
        <v>353</v>
      </c>
      <c r="C231" s="71">
        <v>0</v>
      </c>
    </row>
    <row r="232" s="66" customFormat="1" hidden="1" customHeight="1" spans="1:3">
      <c r="A232" s="28">
        <v>101053206</v>
      </c>
      <c r="B232" s="100" t="s">
        <v>354</v>
      </c>
      <c r="C232" s="71">
        <v>0</v>
      </c>
    </row>
    <row r="233" s="66" customFormat="1" hidden="1" customHeight="1" spans="1:3">
      <c r="A233" s="28">
        <v>101053215</v>
      </c>
      <c r="B233" s="100" t="s">
        <v>355</v>
      </c>
      <c r="C233" s="71">
        <v>0</v>
      </c>
    </row>
    <row r="234" s="66" customFormat="1" hidden="1" customHeight="1" spans="1:3">
      <c r="A234" s="28">
        <v>101053216</v>
      </c>
      <c r="B234" s="100" t="s">
        <v>356</v>
      </c>
      <c r="C234" s="71">
        <v>0</v>
      </c>
    </row>
    <row r="235" s="66" customFormat="1" hidden="1" customHeight="1" spans="1:3">
      <c r="A235" s="28">
        <v>101053218</v>
      </c>
      <c r="B235" s="100" t="s">
        <v>357</v>
      </c>
      <c r="C235" s="71">
        <v>0</v>
      </c>
    </row>
    <row r="236" s="66" customFormat="1" hidden="1" customHeight="1" spans="1:3">
      <c r="A236" s="28">
        <v>101053219</v>
      </c>
      <c r="B236" s="100" t="s">
        <v>358</v>
      </c>
      <c r="C236" s="71">
        <v>0</v>
      </c>
    </row>
    <row r="237" s="66" customFormat="1" hidden="1" customHeight="1" spans="1:3">
      <c r="A237" s="28">
        <v>101053220</v>
      </c>
      <c r="B237" s="100" t="s">
        <v>359</v>
      </c>
      <c r="C237" s="71">
        <v>0</v>
      </c>
    </row>
    <row r="238" s="66" customFormat="1" hidden="1" customHeight="1" spans="1:3">
      <c r="A238" s="28">
        <v>101053299</v>
      </c>
      <c r="B238" s="100" t="s">
        <v>360</v>
      </c>
      <c r="C238" s="71">
        <v>0</v>
      </c>
    </row>
    <row r="239" s="66" customFormat="1" hidden="1" customHeight="1" spans="1:3">
      <c r="A239" s="28">
        <v>1010533</v>
      </c>
      <c r="B239" s="209" t="s">
        <v>361</v>
      </c>
      <c r="C239" s="71">
        <v>0</v>
      </c>
    </row>
    <row r="240" s="66" customFormat="1" ht="17.25" hidden="1" customHeight="1" spans="1:3">
      <c r="A240" s="28">
        <v>1010534</v>
      </c>
      <c r="B240" s="209" t="s">
        <v>362</v>
      </c>
      <c r="C240" s="71">
        <v>0</v>
      </c>
    </row>
    <row r="241" s="66" customFormat="1" hidden="1" customHeight="1" spans="1:3">
      <c r="A241" s="28">
        <v>1010535</v>
      </c>
      <c r="B241" s="209" t="s">
        <v>363</v>
      </c>
      <c r="C241" s="30">
        <f>SUM(C242:C245)</f>
        <v>0</v>
      </c>
    </row>
    <row r="242" s="66" customFormat="1" hidden="1" customHeight="1" spans="1:3">
      <c r="A242" s="28">
        <v>101053501</v>
      </c>
      <c r="B242" s="100" t="s">
        <v>364</v>
      </c>
      <c r="C242" s="71">
        <v>0</v>
      </c>
    </row>
    <row r="243" s="66" customFormat="1" hidden="1" customHeight="1" spans="1:3">
      <c r="A243" s="28">
        <v>101053502</v>
      </c>
      <c r="B243" s="100" t="s">
        <v>365</v>
      </c>
      <c r="C243" s="71">
        <v>0</v>
      </c>
    </row>
    <row r="244" s="66" customFormat="1" hidden="1" customHeight="1" spans="1:3">
      <c r="A244" s="28">
        <v>101053503</v>
      </c>
      <c r="B244" s="100" t="s">
        <v>366</v>
      </c>
      <c r="C244" s="71">
        <v>0</v>
      </c>
    </row>
    <row r="245" s="66" customFormat="1" hidden="1" customHeight="1" spans="1:3">
      <c r="A245" s="28">
        <v>101053599</v>
      </c>
      <c r="B245" s="100" t="s">
        <v>367</v>
      </c>
      <c r="C245" s="71">
        <v>0</v>
      </c>
    </row>
    <row r="246" s="66" customFormat="1" hidden="1" customHeight="1" spans="1:3">
      <c r="A246" s="28">
        <v>1010536</v>
      </c>
      <c r="B246" s="209" t="s">
        <v>368</v>
      </c>
      <c r="C246" s="30">
        <f>SUM(C247:C250)</f>
        <v>0</v>
      </c>
    </row>
    <row r="247" s="66" customFormat="1" hidden="1" customHeight="1" spans="1:3">
      <c r="A247" s="28">
        <v>101053601</v>
      </c>
      <c r="B247" s="100" t="s">
        <v>369</v>
      </c>
      <c r="C247" s="71">
        <v>0</v>
      </c>
    </row>
    <row r="248" s="66" customFormat="1" hidden="1" customHeight="1" spans="1:3">
      <c r="A248" s="28">
        <v>101053602</v>
      </c>
      <c r="B248" s="100" t="s">
        <v>370</v>
      </c>
      <c r="C248" s="71">
        <v>0</v>
      </c>
    </row>
    <row r="249" s="66" customFormat="1" hidden="1" customHeight="1" spans="1:3">
      <c r="A249" s="28">
        <v>101053603</v>
      </c>
      <c r="B249" s="100" t="s">
        <v>371</v>
      </c>
      <c r="C249" s="71">
        <v>0</v>
      </c>
    </row>
    <row r="250" s="66" customFormat="1" hidden="1" customHeight="1" spans="1:3">
      <c r="A250" s="28">
        <v>101053699</v>
      </c>
      <c r="B250" s="100" t="s">
        <v>372</v>
      </c>
      <c r="C250" s="71">
        <v>0</v>
      </c>
    </row>
    <row r="251" s="66" customFormat="1" hidden="1" customHeight="1" spans="1:3">
      <c r="A251" s="28">
        <v>1010599</v>
      </c>
      <c r="B251" s="209" t="s">
        <v>373</v>
      </c>
      <c r="C251" s="71">
        <v>0</v>
      </c>
    </row>
    <row r="252" s="66" customFormat="1" customHeight="1" spans="1:3">
      <c r="A252" s="28">
        <v>10106</v>
      </c>
      <c r="B252" s="209" t="s">
        <v>374</v>
      </c>
      <c r="C252" s="30">
        <f>SUM(C253,C257:C259)</f>
        <v>4617</v>
      </c>
    </row>
    <row r="253" s="66" customFormat="1" customHeight="1" spans="1:3">
      <c r="A253" s="28">
        <v>1010601</v>
      </c>
      <c r="B253" s="209" t="s">
        <v>375</v>
      </c>
      <c r="C253" s="30">
        <f>SUM(C254:C256)</f>
        <v>4689</v>
      </c>
    </row>
    <row r="254" s="66" customFormat="1" hidden="1" customHeight="1" spans="1:3">
      <c r="A254" s="28">
        <v>101060101</v>
      </c>
      <c r="B254" s="100" t="s">
        <v>376</v>
      </c>
      <c r="C254" s="71">
        <v>0</v>
      </c>
    </row>
    <row r="255" s="66" customFormat="1" hidden="1" customHeight="1" spans="1:3">
      <c r="A255" s="28">
        <v>101060102</v>
      </c>
      <c r="B255" s="100" t="s">
        <v>377</v>
      </c>
      <c r="C255" s="71">
        <v>0</v>
      </c>
    </row>
    <row r="256" s="66" customFormat="1" customHeight="1" spans="1:3">
      <c r="A256" s="28">
        <v>101060109</v>
      </c>
      <c r="B256" s="100" t="s">
        <v>378</v>
      </c>
      <c r="C256" s="71">
        <v>4689</v>
      </c>
    </row>
    <row r="257" s="66" customFormat="1" customHeight="1" spans="1:3">
      <c r="A257" s="28">
        <v>1010602</v>
      </c>
      <c r="B257" s="209" t="s">
        <v>379</v>
      </c>
      <c r="C257" s="71">
        <v>-64</v>
      </c>
    </row>
    <row r="258" s="66" customFormat="1" customHeight="1" spans="1:3">
      <c r="A258" s="28">
        <v>1010603</v>
      </c>
      <c r="B258" s="209" t="s">
        <v>380</v>
      </c>
      <c r="C258" s="71">
        <v>-8</v>
      </c>
    </row>
    <row r="259" s="66" customFormat="1" hidden="1" customHeight="1" spans="1:3">
      <c r="A259" s="28">
        <v>1010620</v>
      </c>
      <c r="B259" s="209" t="s">
        <v>381</v>
      </c>
      <c r="C259" s="71">
        <v>0</v>
      </c>
    </row>
    <row r="260" s="66" customFormat="1" customHeight="1" spans="1:3">
      <c r="A260" s="28">
        <v>10107</v>
      </c>
      <c r="B260" s="209" t="s">
        <v>382</v>
      </c>
      <c r="C260" s="30">
        <f>SUM(C261:C264)</f>
        <v>61</v>
      </c>
    </row>
    <row r="261" s="66" customFormat="1" hidden="1" customHeight="1" spans="1:3">
      <c r="A261" s="28">
        <v>1010701</v>
      </c>
      <c r="B261" s="209" t="s">
        <v>383</v>
      </c>
      <c r="C261" s="71">
        <v>0</v>
      </c>
    </row>
    <row r="262" s="66" customFormat="1" customHeight="1" spans="1:3">
      <c r="A262" s="28">
        <v>1010702</v>
      </c>
      <c r="B262" s="209" t="s">
        <v>384</v>
      </c>
      <c r="C262" s="71">
        <v>58</v>
      </c>
    </row>
    <row r="263" s="66" customFormat="1" customHeight="1" spans="1:3">
      <c r="A263" s="28">
        <v>1010719</v>
      </c>
      <c r="B263" s="209" t="s">
        <v>385</v>
      </c>
      <c r="C263" s="71">
        <v>2</v>
      </c>
    </row>
    <row r="264" s="66" customFormat="1" customHeight="1" spans="1:3">
      <c r="A264" s="28">
        <v>1010720</v>
      </c>
      <c r="B264" s="209" t="s">
        <v>386</v>
      </c>
      <c r="C264" s="71">
        <v>1</v>
      </c>
    </row>
    <row r="265" s="66" customFormat="1" customHeight="1" spans="1:3">
      <c r="A265" s="28">
        <v>10109</v>
      </c>
      <c r="B265" s="209" t="s">
        <v>387</v>
      </c>
      <c r="C265" s="30">
        <f>SUM(C266,C269:C278)</f>
        <v>2351</v>
      </c>
    </row>
    <row r="266" s="66" customFormat="1" customHeight="1" spans="1:3">
      <c r="A266" s="28">
        <v>1010901</v>
      </c>
      <c r="B266" s="209" t="s">
        <v>388</v>
      </c>
      <c r="C266" s="30">
        <f>SUM(C267:C268)</f>
        <v>274</v>
      </c>
    </row>
    <row r="267" s="66" customFormat="1" hidden="1" customHeight="1" spans="1:3">
      <c r="A267" s="28">
        <v>101090101</v>
      </c>
      <c r="B267" s="100" t="s">
        <v>389</v>
      </c>
      <c r="C267" s="71">
        <v>0</v>
      </c>
    </row>
    <row r="268" s="66" customFormat="1" customHeight="1" spans="1:3">
      <c r="A268" s="28">
        <v>101090109</v>
      </c>
      <c r="B268" s="100" t="s">
        <v>390</v>
      </c>
      <c r="C268" s="71">
        <v>274</v>
      </c>
    </row>
    <row r="269" s="66" customFormat="1" hidden="1" customHeight="1" spans="1:3">
      <c r="A269" s="28">
        <v>1010902</v>
      </c>
      <c r="B269" s="209" t="s">
        <v>391</v>
      </c>
      <c r="C269" s="71">
        <v>0</v>
      </c>
    </row>
    <row r="270" s="66" customFormat="1" customHeight="1" spans="1:3">
      <c r="A270" s="28">
        <v>1010903</v>
      </c>
      <c r="B270" s="209" t="s">
        <v>392</v>
      </c>
      <c r="C270" s="71">
        <v>1716</v>
      </c>
    </row>
    <row r="271" s="66" customFormat="1" hidden="1" customHeight="1" spans="1:3">
      <c r="A271" s="28">
        <v>1010904</v>
      </c>
      <c r="B271" s="209" t="s">
        <v>393</v>
      </c>
      <c r="C271" s="71">
        <v>0</v>
      </c>
    </row>
    <row r="272" s="66" customFormat="1" customHeight="1" spans="1:3">
      <c r="A272" s="28">
        <v>1010905</v>
      </c>
      <c r="B272" s="209" t="s">
        <v>394</v>
      </c>
      <c r="C272" s="71">
        <v>12</v>
      </c>
    </row>
    <row r="273" s="66" customFormat="1" customHeight="1" spans="1:3">
      <c r="A273" s="28">
        <v>1010906</v>
      </c>
      <c r="B273" s="209" t="s">
        <v>395</v>
      </c>
      <c r="C273" s="71">
        <v>326</v>
      </c>
    </row>
    <row r="274" s="66" customFormat="1" hidden="1" customHeight="1" spans="1:3">
      <c r="A274" s="28">
        <v>1010918</v>
      </c>
      <c r="B274" s="209" t="s">
        <v>396</v>
      </c>
      <c r="C274" s="71">
        <v>0</v>
      </c>
    </row>
    <row r="275" s="66" customFormat="1" customHeight="1" spans="1:3">
      <c r="A275" s="28">
        <v>1010919</v>
      </c>
      <c r="B275" s="209" t="s">
        <v>397</v>
      </c>
      <c r="C275" s="71">
        <v>21</v>
      </c>
    </row>
    <row r="276" s="66" customFormat="1" customHeight="1" spans="1:3">
      <c r="A276" s="28">
        <v>1010920</v>
      </c>
      <c r="B276" s="209" t="s">
        <v>398</v>
      </c>
      <c r="C276" s="71">
        <v>2</v>
      </c>
    </row>
    <row r="277" s="66" customFormat="1" hidden="1" customHeight="1" spans="1:3">
      <c r="A277" s="28">
        <v>1010921</v>
      </c>
      <c r="B277" s="209" t="s">
        <v>399</v>
      </c>
      <c r="C277" s="71">
        <v>0</v>
      </c>
    </row>
    <row r="278" s="66" customFormat="1" hidden="1" customHeight="1" spans="1:3">
      <c r="A278" s="28">
        <v>1010922</v>
      </c>
      <c r="B278" s="209" t="s">
        <v>400</v>
      </c>
      <c r="C278" s="71">
        <v>0</v>
      </c>
    </row>
    <row r="279" s="66" customFormat="1" customHeight="1" spans="1:3">
      <c r="A279" s="28">
        <v>10110</v>
      </c>
      <c r="B279" s="209" t="s">
        <v>401</v>
      </c>
      <c r="C279" s="30">
        <f>SUM(C280:C287)</f>
        <v>556</v>
      </c>
    </row>
    <row r="280" s="66" customFormat="1" customHeight="1" spans="1:3">
      <c r="A280" s="28">
        <v>1011001</v>
      </c>
      <c r="B280" s="209" t="s">
        <v>402</v>
      </c>
      <c r="C280" s="71">
        <v>81</v>
      </c>
    </row>
    <row r="281" s="66" customFormat="1" hidden="1" customHeight="1" spans="1:3">
      <c r="A281" s="28">
        <v>1011002</v>
      </c>
      <c r="B281" s="209" t="s">
        <v>403</v>
      </c>
      <c r="C281" s="71">
        <v>0</v>
      </c>
    </row>
    <row r="282" s="66" customFormat="1" customHeight="1" spans="1:3">
      <c r="A282" s="28">
        <v>1011003</v>
      </c>
      <c r="B282" s="209" t="s">
        <v>404</v>
      </c>
      <c r="C282" s="71">
        <v>421</v>
      </c>
    </row>
    <row r="283" s="66" customFormat="1" hidden="1" customHeight="1" spans="1:3">
      <c r="A283" s="28">
        <v>1011004</v>
      </c>
      <c r="B283" s="209" t="s">
        <v>405</v>
      </c>
      <c r="C283" s="71">
        <v>0</v>
      </c>
    </row>
    <row r="284" s="66" customFormat="1" customHeight="1" spans="1:3">
      <c r="A284" s="28">
        <v>1011005</v>
      </c>
      <c r="B284" s="209" t="s">
        <v>406</v>
      </c>
      <c r="C284" s="71">
        <v>25</v>
      </c>
    </row>
    <row r="285" s="66" customFormat="1" customHeight="1" spans="1:3">
      <c r="A285" s="28">
        <v>1011006</v>
      </c>
      <c r="B285" s="209" t="s">
        <v>407</v>
      </c>
      <c r="C285" s="71">
        <v>14</v>
      </c>
    </row>
    <row r="286" s="66" customFormat="1" customHeight="1" spans="1:3">
      <c r="A286" s="28">
        <v>1011019</v>
      </c>
      <c r="B286" s="209" t="s">
        <v>408</v>
      </c>
      <c r="C286" s="71">
        <v>9</v>
      </c>
    </row>
    <row r="287" s="66" customFormat="1" customHeight="1" spans="1:3">
      <c r="A287" s="28">
        <v>1011020</v>
      </c>
      <c r="B287" s="209" t="s">
        <v>409</v>
      </c>
      <c r="C287" s="71">
        <v>6</v>
      </c>
    </row>
    <row r="288" s="66" customFormat="1" customHeight="1" spans="1:3">
      <c r="A288" s="28">
        <v>10111</v>
      </c>
      <c r="B288" s="209" t="s">
        <v>410</v>
      </c>
      <c r="C288" s="30">
        <f>SUM(C289,C292:C293)</f>
        <v>933</v>
      </c>
    </row>
    <row r="289" s="66" customFormat="1" hidden="1" customHeight="1" spans="1:3">
      <c r="A289" s="28">
        <v>1011101</v>
      </c>
      <c r="B289" s="209" t="s">
        <v>411</v>
      </c>
      <c r="C289" s="30">
        <f>SUM(C290:C291)</f>
        <v>0</v>
      </c>
    </row>
    <row r="290" s="66" customFormat="1" hidden="1" customHeight="1" spans="1:3">
      <c r="A290" s="28">
        <v>101110101</v>
      </c>
      <c r="B290" s="100" t="s">
        <v>412</v>
      </c>
      <c r="C290" s="71">
        <v>0</v>
      </c>
    </row>
    <row r="291" s="66" customFormat="1" hidden="1" customHeight="1" spans="1:3">
      <c r="A291" s="28">
        <v>101110109</v>
      </c>
      <c r="B291" s="100" t="s">
        <v>413</v>
      </c>
      <c r="C291" s="71">
        <v>0</v>
      </c>
    </row>
    <row r="292" s="66" customFormat="1" customHeight="1" spans="1:3">
      <c r="A292" s="28">
        <v>1011119</v>
      </c>
      <c r="B292" s="209" t="s">
        <v>414</v>
      </c>
      <c r="C292" s="71">
        <v>908</v>
      </c>
    </row>
    <row r="293" s="66" customFormat="1" customHeight="1" spans="1:3">
      <c r="A293" s="28">
        <v>1011120</v>
      </c>
      <c r="B293" s="209" t="s">
        <v>415</v>
      </c>
      <c r="C293" s="71">
        <v>25</v>
      </c>
    </row>
    <row r="294" s="66" customFormat="1" customHeight="1" spans="1:3">
      <c r="A294" s="28">
        <v>10112</v>
      </c>
      <c r="B294" s="209" t="s">
        <v>416</v>
      </c>
      <c r="C294" s="30">
        <f>SUM(C295:C302)</f>
        <v>1099</v>
      </c>
    </row>
    <row r="295" s="66" customFormat="1" customHeight="1" spans="1:3">
      <c r="A295" s="28">
        <v>1011201</v>
      </c>
      <c r="B295" s="209" t="s">
        <v>417</v>
      </c>
      <c r="C295" s="71">
        <v>82</v>
      </c>
    </row>
    <row r="296" s="66" customFormat="1" customHeight="1" spans="1:3">
      <c r="A296" s="28">
        <v>1011202</v>
      </c>
      <c r="B296" s="209" t="s">
        <v>418</v>
      </c>
      <c r="C296" s="71">
        <v>1</v>
      </c>
    </row>
    <row r="297" s="66" customFormat="1" customHeight="1" spans="1:3">
      <c r="A297" s="28">
        <v>1011203</v>
      </c>
      <c r="B297" s="209" t="s">
        <v>419</v>
      </c>
      <c r="C297" s="71">
        <v>606</v>
      </c>
    </row>
    <row r="298" s="66" customFormat="1" hidden="1" customHeight="1" spans="1:3">
      <c r="A298" s="28">
        <v>1011204</v>
      </c>
      <c r="B298" s="209" t="s">
        <v>420</v>
      </c>
      <c r="C298" s="71">
        <v>0</v>
      </c>
    </row>
    <row r="299" s="66" customFormat="1" customHeight="1" spans="1:3">
      <c r="A299" s="28">
        <v>1011205</v>
      </c>
      <c r="B299" s="209" t="s">
        <v>421</v>
      </c>
      <c r="C299" s="71">
        <v>131</v>
      </c>
    </row>
    <row r="300" s="66" customFormat="1" customHeight="1" spans="1:3">
      <c r="A300" s="28">
        <v>1011206</v>
      </c>
      <c r="B300" s="209" t="s">
        <v>422</v>
      </c>
      <c r="C300" s="71">
        <v>89</v>
      </c>
    </row>
    <row r="301" s="66" customFormat="1" customHeight="1" spans="1:3">
      <c r="A301" s="28">
        <v>1011219</v>
      </c>
      <c r="B301" s="209" t="s">
        <v>423</v>
      </c>
      <c r="C301" s="71">
        <v>42</v>
      </c>
    </row>
    <row r="302" s="66" customFormat="1" customHeight="1" spans="1:3">
      <c r="A302" s="28">
        <v>1011220</v>
      </c>
      <c r="B302" s="209" t="s">
        <v>424</v>
      </c>
      <c r="C302" s="71">
        <v>148</v>
      </c>
    </row>
    <row r="303" s="66" customFormat="1" customHeight="1" spans="1:3">
      <c r="A303" s="28">
        <v>10113</v>
      </c>
      <c r="B303" s="209" t="s">
        <v>425</v>
      </c>
      <c r="C303" s="30">
        <f>SUM(C304:C311)</f>
        <v>1030</v>
      </c>
    </row>
    <row r="304" s="66" customFormat="1" hidden="1" customHeight="1" spans="1:3">
      <c r="A304" s="28">
        <v>1011301</v>
      </c>
      <c r="B304" s="209" t="s">
        <v>426</v>
      </c>
      <c r="C304" s="71">
        <v>0</v>
      </c>
    </row>
    <row r="305" s="66" customFormat="1" hidden="1" customHeight="1" spans="1:3">
      <c r="A305" s="28">
        <v>1011302</v>
      </c>
      <c r="B305" s="209" t="s">
        <v>427</v>
      </c>
      <c r="C305" s="71">
        <v>0</v>
      </c>
    </row>
    <row r="306" s="66" customFormat="1" customHeight="1" spans="1:3">
      <c r="A306" s="28">
        <v>1011303</v>
      </c>
      <c r="B306" s="209" t="s">
        <v>428</v>
      </c>
      <c r="C306" s="71">
        <v>945</v>
      </c>
    </row>
    <row r="307" s="66" customFormat="1" hidden="1" customHeight="1" spans="1:3">
      <c r="A307" s="28">
        <v>1011304</v>
      </c>
      <c r="B307" s="209" t="s">
        <v>429</v>
      </c>
      <c r="C307" s="71">
        <v>0</v>
      </c>
    </row>
    <row r="308" s="66" customFormat="1" hidden="1" customHeight="1" spans="1:3">
      <c r="A308" s="28">
        <v>1011305</v>
      </c>
      <c r="B308" s="209" t="s">
        <v>430</v>
      </c>
      <c r="C308" s="71">
        <v>0</v>
      </c>
    </row>
    <row r="309" s="66" customFormat="1" customHeight="1" spans="1:3">
      <c r="A309" s="28">
        <v>1011306</v>
      </c>
      <c r="B309" s="209" t="s">
        <v>431</v>
      </c>
      <c r="C309" s="71">
        <v>85</v>
      </c>
    </row>
    <row r="310" s="66" customFormat="1" hidden="1" customHeight="1" spans="1:3">
      <c r="A310" s="28">
        <v>1011319</v>
      </c>
      <c r="B310" s="209" t="s">
        <v>432</v>
      </c>
      <c r="C310" s="71">
        <v>0</v>
      </c>
    </row>
    <row r="311" s="66" customFormat="1" hidden="1" customHeight="1" spans="1:3">
      <c r="A311" s="28">
        <v>1011320</v>
      </c>
      <c r="B311" s="209" t="s">
        <v>433</v>
      </c>
      <c r="C311" s="71">
        <v>0</v>
      </c>
    </row>
    <row r="312" s="66" customFormat="1" customHeight="1" spans="1:3">
      <c r="A312" s="28">
        <v>10114</v>
      </c>
      <c r="B312" s="209" t="s">
        <v>434</v>
      </c>
      <c r="C312" s="30">
        <f>SUM(C313:C314)</f>
        <v>7549</v>
      </c>
    </row>
    <row r="313" s="66" customFormat="1" customHeight="1" spans="1:3">
      <c r="A313" s="28">
        <v>1011401</v>
      </c>
      <c r="B313" s="209" t="s">
        <v>435</v>
      </c>
      <c r="C313" s="71">
        <v>7549</v>
      </c>
    </row>
    <row r="314" s="66" customFormat="1" hidden="1" customHeight="1" spans="1:3">
      <c r="A314" s="28">
        <v>1011420</v>
      </c>
      <c r="B314" s="209" t="s">
        <v>436</v>
      </c>
      <c r="C314" s="71">
        <v>0</v>
      </c>
    </row>
    <row r="315" s="66" customFormat="1" hidden="1" customHeight="1" spans="1:3">
      <c r="A315" s="28">
        <v>10115</v>
      </c>
      <c r="B315" s="209" t="s">
        <v>437</v>
      </c>
      <c r="C315" s="30">
        <f>SUM(C316:C317)</f>
        <v>0</v>
      </c>
    </row>
    <row r="316" s="66" customFormat="1" hidden="1" customHeight="1" spans="1:3">
      <c r="A316" s="28">
        <v>1011501</v>
      </c>
      <c r="B316" s="209" t="s">
        <v>438</v>
      </c>
      <c r="C316" s="71">
        <v>0</v>
      </c>
    </row>
    <row r="317" s="66" customFormat="1" hidden="1" customHeight="1" spans="1:3">
      <c r="A317" s="28">
        <v>1011520</v>
      </c>
      <c r="B317" s="209" t="s">
        <v>439</v>
      </c>
      <c r="C317" s="71">
        <v>0</v>
      </c>
    </row>
    <row r="318" s="66" customFormat="1" hidden="1" customHeight="1" spans="1:3">
      <c r="A318" s="28">
        <v>10116</v>
      </c>
      <c r="B318" s="209" t="s">
        <v>440</v>
      </c>
      <c r="C318" s="30">
        <f>SUM(C319:C320)</f>
        <v>0</v>
      </c>
    </row>
    <row r="319" s="66" customFormat="1" hidden="1" customHeight="1" spans="1:3">
      <c r="A319" s="28">
        <v>1011601</v>
      </c>
      <c r="B319" s="209" t="s">
        <v>441</v>
      </c>
      <c r="C319" s="71">
        <v>0</v>
      </c>
    </row>
    <row r="320" s="66" customFormat="1" hidden="1" customHeight="1" spans="1:3">
      <c r="A320" s="28">
        <v>1011620</v>
      </c>
      <c r="B320" s="209" t="s">
        <v>442</v>
      </c>
      <c r="C320" s="71">
        <v>0</v>
      </c>
    </row>
    <row r="321" s="66" customFormat="1" hidden="1" customHeight="1" spans="1:3">
      <c r="A321" s="28">
        <v>10117</v>
      </c>
      <c r="B321" s="209" t="s">
        <v>443</v>
      </c>
      <c r="C321" s="30">
        <f>SUM(C322,C326,C331:C332)</f>
        <v>0</v>
      </c>
    </row>
    <row r="322" s="66" customFormat="1" hidden="1" customHeight="1" spans="1:3">
      <c r="A322" s="28">
        <v>1011701</v>
      </c>
      <c r="B322" s="209" t="s">
        <v>444</v>
      </c>
      <c r="C322" s="30">
        <f>SUM(C323:C325)</f>
        <v>0</v>
      </c>
    </row>
    <row r="323" s="66" customFormat="1" hidden="1" customHeight="1" spans="1:3">
      <c r="A323" s="28">
        <v>101170101</v>
      </c>
      <c r="B323" s="100" t="s">
        <v>445</v>
      </c>
      <c r="C323" s="71">
        <v>0</v>
      </c>
    </row>
    <row r="324" s="66" customFormat="1" hidden="1" customHeight="1" spans="1:3">
      <c r="A324" s="28">
        <v>101170102</v>
      </c>
      <c r="B324" s="100" t="s">
        <v>446</v>
      </c>
      <c r="C324" s="71">
        <v>0</v>
      </c>
    </row>
    <row r="325" s="66" customFormat="1" hidden="1" customHeight="1" spans="1:3">
      <c r="A325" s="28">
        <v>101170103</v>
      </c>
      <c r="B325" s="100" t="s">
        <v>447</v>
      </c>
      <c r="C325" s="71">
        <v>0</v>
      </c>
    </row>
    <row r="326" s="66" customFormat="1" hidden="1" customHeight="1" spans="1:3">
      <c r="A326" s="28">
        <v>1011703</v>
      </c>
      <c r="B326" s="209" t="s">
        <v>448</v>
      </c>
      <c r="C326" s="30">
        <f>SUM(C327:C330)</f>
        <v>0</v>
      </c>
    </row>
    <row r="327" s="66" customFormat="1" hidden="1" customHeight="1" spans="1:3">
      <c r="A327" s="28">
        <v>101170301</v>
      </c>
      <c r="B327" s="100" t="s">
        <v>449</v>
      </c>
      <c r="C327" s="71">
        <v>0</v>
      </c>
    </row>
    <row r="328" s="66" customFormat="1" hidden="1" customHeight="1" spans="1:3">
      <c r="A328" s="28">
        <v>101170302</v>
      </c>
      <c r="B328" s="100" t="s">
        <v>450</v>
      </c>
      <c r="C328" s="71">
        <v>0</v>
      </c>
    </row>
    <row r="329" s="66" customFormat="1" hidden="1" customHeight="1" spans="1:3">
      <c r="A329" s="28">
        <v>101170303</v>
      </c>
      <c r="B329" s="100" t="s">
        <v>451</v>
      </c>
      <c r="C329" s="71">
        <v>0</v>
      </c>
    </row>
    <row r="330" s="66" customFormat="1" hidden="1" customHeight="1" spans="1:3">
      <c r="A330" s="28">
        <v>101170304</v>
      </c>
      <c r="B330" s="100" t="s">
        <v>452</v>
      </c>
      <c r="C330" s="71">
        <v>0</v>
      </c>
    </row>
    <row r="331" s="66" customFormat="1" hidden="1" customHeight="1" spans="1:3">
      <c r="A331" s="28">
        <v>1011720</v>
      </c>
      <c r="B331" s="209" t="s">
        <v>453</v>
      </c>
      <c r="C331" s="71">
        <v>0</v>
      </c>
    </row>
    <row r="332" s="66" customFormat="1" hidden="1" customHeight="1" spans="1:3">
      <c r="A332" s="28">
        <v>1011721</v>
      </c>
      <c r="B332" s="209" t="s">
        <v>454</v>
      </c>
      <c r="C332" s="71">
        <v>0</v>
      </c>
    </row>
    <row r="333" s="66" customFormat="1" customHeight="1" spans="1:3">
      <c r="A333" s="28">
        <v>10118</v>
      </c>
      <c r="B333" s="209" t="s">
        <v>455</v>
      </c>
      <c r="C333" s="30">
        <f>SUM(C334:C336)</f>
        <v>890</v>
      </c>
    </row>
    <row r="334" s="66" customFormat="1" customHeight="1" spans="1:3">
      <c r="A334" s="28">
        <v>1011801</v>
      </c>
      <c r="B334" s="209" t="s">
        <v>456</v>
      </c>
      <c r="C334" s="71">
        <v>889</v>
      </c>
    </row>
    <row r="335" s="66" customFormat="1" hidden="1" customHeight="1" spans="1:3">
      <c r="A335" s="28">
        <v>1011802</v>
      </c>
      <c r="B335" s="209" t="s">
        <v>457</v>
      </c>
      <c r="C335" s="71">
        <v>0</v>
      </c>
    </row>
    <row r="336" s="66" customFormat="1" customHeight="1" spans="1:3">
      <c r="A336" s="28">
        <v>1011820</v>
      </c>
      <c r="B336" s="209" t="s">
        <v>458</v>
      </c>
      <c r="C336" s="71">
        <v>1</v>
      </c>
    </row>
    <row r="337" s="66" customFormat="1" customHeight="1" spans="1:3">
      <c r="A337" s="28">
        <v>10119</v>
      </c>
      <c r="B337" s="209" t="s">
        <v>459</v>
      </c>
      <c r="C337" s="30">
        <f>SUM(C338:C339)</f>
        <v>7577</v>
      </c>
    </row>
    <row r="338" s="66" customFormat="1" customHeight="1" spans="1:3">
      <c r="A338" s="28">
        <v>1011901</v>
      </c>
      <c r="B338" s="209" t="s">
        <v>460</v>
      </c>
      <c r="C338" s="71">
        <v>7577</v>
      </c>
    </row>
    <row r="339" s="66" customFormat="1" hidden="1" customHeight="1" spans="1:3">
      <c r="A339" s="28">
        <v>1011920</v>
      </c>
      <c r="B339" s="209" t="s">
        <v>461</v>
      </c>
      <c r="C339" s="71">
        <v>0</v>
      </c>
    </row>
    <row r="340" s="66" customFormat="1" hidden="1" customHeight="1" spans="1:3">
      <c r="A340" s="28">
        <v>10120</v>
      </c>
      <c r="B340" s="209" t="s">
        <v>462</v>
      </c>
      <c r="C340" s="30">
        <f>SUM(C341:C342)</f>
        <v>0</v>
      </c>
    </row>
    <row r="341" s="66" customFormat="1" hidden="1" customHeight="1" spans="1:3">
      <c r="A341" s="28">
        <v>1012001</v>
      </c>
      <c r="B341" s="209" t="s">
        <v>463</v>
      </c>
      <c r="C341" s="71">
        <v>0</v>
      </c>
    </row>
    <row r="342" s="66" customFormat="1" hidden="1" customHeight="1" spans="1:3">
      <c r="A342" s="28">
        <v>1012020</v>
      </c>
      <c r="B342" s="209" t="s">
        <v>464</v>
      </c>
      <c r="C342" s="71">
        <v>0</v>
      </c>
    </row>
    <row r="343" s="66" customFormat="1" customHeight="1" spans="1:3">
      <c r="A343" s="28">
        <v>10121</v>
      </c>
      <c r="B343" s="209" t="s">
        <v>465</v>
      </c>
      <c r="C343" s="30">
        <f>C344+C345</f>
        <v>7</v>
      </c>
    </row>
    <row r="344" s="66" customFormat="1" customHeight="1" spans="1:3">
      <c r="A344" s="28">
        <v>1012101</v>
      </c>
      <c r="B344" s="209" t="s">
        <v>466</v>
      </c>
      <c r="C344" s="71">
        <v>7</v>
      </c>
    </row>
    <row r="345" s="66" customFormat="1" hidden="1" customHeight="1" spans="1:3">
      <c r="A345" s="28">
        <v>1012120</v>
      </c>
      <c r="B345" s="209" t="s">
        <v>467</v>
      </c>
      <c r="C345" s="71">
        <v>0</v>
      </c>
    </row>
    <row r="346" s="66" customFormat="1" hidden="1" customHeight="1" spans="1:3">
      <c r="A346" s="28">
        <v>10199</v>
      </c>
      <c r="B346" s="209" t="s">
        <v>468</v>
      </c>
      <c r="C346" s="30">
        <f>SUM(C347:C348)</f>
        <v>0</v>
      </c>
    </row>
    <row r="347" s="66" customFormat="1" hidden="1" customHeight="1" spans="1:3">
      <c r="A347" s="28">
        <v>1019901</v>
      </c>
      <c r="B347" s="209" t="s">
        <v>469</v>
      </c>
      <c r="C347" s="71">
        <v>0</v>
      </c>
    </row>
    <row r="348" s="66" customFormat="1" hidden="1" customHeight="1" spans="1:3">
      <c r="A348" s="28">
        <v>1019920</v>
      </c>
      <c r="B348" s="209" t="s">
        <v>470</v>
      </c>
      <c r="C348" s="71">
        <v>0</v>
      </c>
    </row>
    <row r="349" s="66" customFormat="1" customHeight="1" spans="1:3">
      <c r="A349" s="28">
        <v>103</v>
      </c>
      <c r="B349" s="209" t="s">
        <v>471</v>
      </c>
      <c r="C349" s="30">
        <f>SUM(C350,C375,C571,C604,C623,C676,C679,C685)</f>
        <v>10517</v>
      </c>
    </row>
    <row r="350" s="66" customFormat="1" customHeight="1" spans="1:3">
      <c r="A350" s="28">
        <v>10302</v>
      </c>
      <c r="B350" s="209" t="s">
        <v>472</v>
      </c>
      <c r="C350" s="30">
        <f>SUM(C351,C358:C361,C364:C372)</f>
        <v>2067</v>
      </c>
    </row>
    <row r="351" s="66" customFormat="1" customHeight="1" spans="1:3">
      <c r="A351" s="28">
        <v>1030203</v>
      </c>
      <c r="B351" s="209" t="s">
        <v>473</v>
      </c>
      <c r="C351" s="30">
        <f>SUM(C352:C357)</f>
        <v>1288</v>
      </c>
    </row>
    <row r="352" s="66" customFormat="1" customHeight="1" spans="1:3">
      <c r="A352" s="28">
        <v>103020301</v>
      </c>
      <c r="B352" s="100" t="s">
        <v>474</v>
      </c>
      <c r="C352" s="71">
        <v>1288</v>
      </c>
    </row>
    <row r="353" s="66" customFormat="1" hidden="1" customHeight="1" spans="1:3">
      <c r="A353" s="28">
        <v>103020302</v>
      </c>
      <c r="B353" s="100" t="s">
        <v>475</v>
      </c>
      <c r="C353" s="71">
        <v>0</v>
      </c>
    </row>
    <row r="354" s="66" customFormat="1" hidden="1" customHeight="1" spans="1:3">
      <c r="A354" s="28">
        <v>103020303</v>
      </c>
      <c r="B354" s="100" t="s">
        <v>476</v>
      </c>
      <c r="C354" s="71">
        <v>0</v>
      </c>
    </row>
    <row r="355" s="66" customFormat="1" hidden="1" customHeight="1" spans="1:3">
      <c r="A355" s="28">
        <v>103020304</v>
      </c>
      <c r="B355" s="100" t="s">
        <v>477</v>
      </c>
      <c r="C355" s="71">
        <v>0</v>
      </c>
    </row>
    <row r="356" s="66" customFormat="1" hidden="1" customHeight="1" spans="1:3">
      <c r="A356" s="28">
        <v>103020305</v>
      </c>
      <c r="B356" s="100" t="s">
        <v>478</v>
      </c>
      <c r="C356" s="71">
        <v>0</v>
      </c>
    </row>
    <row r="357" s="66" customFormat="1" hidden="1" customHeight="1" spans="1:3">
      <c r="A357" s="28">
        <v>103020399</v>
      </c>
      <c r="B357" s="100" t="s">
        <v>479</v>
      </c>
      <c r="C357" s="71">
        <v>0</v>
      </c>
    </row>
    <row r="358" s="66" customFormat="1" hidden="1" customHeight="1" spans="1:3">
      <c r="A358" s="28">
        <v>1030205</v>
      </c>
      <c r="B358" s="209" t="s">
        <v>480</v>
      </c>
      <c r="C358" s="71">
        <v>0</v>
      </c>
    </row>
    <row r="359" s="66" customFormat="1" hidden="1" customHeight="1" spans="1:3">
      <c r="A359" s="28">
        <v>1030210</v>
      </c>
      <c r="B359" s="209" t="s">
        <v>481</v>
      </c>
      <c r="C359" s="71">
        <v>0</v>
      </c>
    </row>
    <row r="360" s="66" customFormat="1" hidden="1" customHeight="1" spans="1:3">
      <c r="A360" s="28">
        <v>1030212</v>
      </c>
      <c r="B360" s="209" t="s">
        <v>482</v>
      </c>
      <c r="C360" s="71">
        <v>0</v>
      </c>
    </row>
    <row r="361" s="66" customFormat="1" customHeight="1" spans="1:3">
      <c r="A361" s="28">
        <v>1030216</v>
      </c>
      <c r="B361" s="209" t="s">
        <v>483</v>
      </c>
      <c r="C361" s="30">
        <f>SUM(C362:C363)</f>
        <v>429</v>
      </c>
    </row>
    <row r="362" s="66" customFormat="1" customHeight="1" spans="1:3">
      <c r="A362" s="28">
        <v>103021601</v>
      </c>
      <c r="B362" s="100" t="s">
        <v>484</v>
      </c>
      <c r="C362" s="71">
        <v>429</v>
      </c>
    </row>
    <row r="363" s="66" customFormat="1" hidden="1" customHeight="1" spans="1:3">
      <c r="A363" s="28">
        <v>103021699</v>
      </c>
      <c r="B363" s="100" t="s">
        <v>485</v>
      </c>
      <c r="C363" s="71">
        <v>0</v>
      </c>
    </row>
    <row r="364" s="66" customFormat="1" hidden="1" customHeight="1" spans="1:3">
      <c r="A364" s="28">
        <v>1030217</v>
      </c>
      <c r="B364" s="209" t="s">
        <v>486</v>
      </c>
      <c r="C364" s="71">
        <v>0</v>
      </c>
    </row>
    <row r="365" s="66" customFormat="1" customHeight="1" spans="1:3">
      <c r="A365" s="28">
        <v>1030218</v>
      </c>
      <c r="B365" s="209" t="s">
        <v>487</v>
      </c>
      <c r="C365" s="71">
        <v>212</v>
      </c>
    </row>
    <row r="366" s="66" customFormat="1" hidden="1" customHeight="1" spans="1:3">
      <c r="A366" s="28">
        <v>1030219</v>
      </c>
      <c r="B366" s="209" t="s">
        <v>488</v>
      </c>
      <c r="C366" s="71">
        <v>0</v>
      </c>
    </row>
    <row r="367" s="66" customFormat="1" hidden="1" customHeight="1" spans="1:3">
      <c r="A367" s="28">
        <v>1030220</v>
      </c>
      <c r="B367" s="209" t="s">
        <v>489</v>
      </c>
      <c r="C367" s="71">
        <v>0</v>
      </c>
    </row>
    <row r="368" s="66" customFormat="1" hidden="1" customHeight="1" spans="1:3">
      <c r="A368" s="28">
        <v>1030222</v>
      </c>
      <c r="B368" s="209" t="s">
        <v>490</v>
      </c>
      <c r="C368" s="71">
        <v>0</v>
      </c>
    </row>
    <row r="369" s="66" customFormat="1" hidden="1" customHeight="1" spans="1:3">
      <c r="A369" s="28">
        <v>1030223</v>
      </c>
      <c r="B369" s="209" t="s">
        <v>491</v>
      </c>
      <c r="C369" s="71">
        <v>0</v>
      </c>
    </row>
    <row r="370" s="66" customFormat="1" hidden="1" customHeight="1" spans="1:3">
      <c r="A370" s="28">
        <v>1030224</v>
      </c>
      <c r="B370" s="209" t="s">
        <v>492</v>
      </c>
      <c r="C370" s="71">
        <v>0</v>
      </c>
    </row>
    <row r="371" s="66" customFormat="1" hidden="1" customHeight="1" spans="1:3">
      <c r="A371" s="28">
        <v>1030225</v>
      </c>
      <c r="B371" s="209" t="s">
        <v>493</v>
      </c>
      <c r="C371" s="71">
        <v>0</v>
      </c>
    </row>
    <row r="372" s="66" customFormat="1" customHeight="1" spans="1:3">
      <c r="A372" s="28">
        <v>1030299</v>
      </c>
      <c r="B372" s="209" t="s">
        <v>494</v>
      </c>
      <c r="C372" s="30">
        <f>C373+C374</f>
        <v>138</v>
      </c>
    </row>
    <row r="373" s="66" customFormat="1" customHeight="1" spans="1:3">
      <c r="A373" s="28">
        <v>103029901</v>
      </c>
      <c r="B373" s="100" t="s">
        <v>495</v>
      </c>
      <c r="C373" s="71">
        <v>138</v>
      </c>
    </row>
    <row r="374" s="66" customFormat="1" hidden="1" customHeight="1" spans="1:3">
      <c r="A374" s="28">
        <v>103029999</v>
      </c>
      <c r="B374" s="100" t="s">
        <v>496</v>
      </c>
      <c r="C374" s="71">
        <v>0</v>
      </c>
    </row>
    <row r="375" s="66" customFormat="1" customHeight="1" spans="1:3">
      <c r="A375" s="28">
        <v>10304</v>
      </c>
      <c r="B375" s="209" t="s">
        <v>497</v>
      </c>
      <c r="C375" s="30">
        <f>C376+C393+C397+C400+C405+C407+C410+C412+C414+C417+C420+C422+C424+C435+C438+C440+C442+C444+C446+C449+C454+C457+C462+C466+C468+C471+C477+C483+C489+C493+C496+C503+C508+C515+C518+C522+C532+C536+C540+C544+C549+C554+C557+C559+C561+C563+C566+C569</f>
        <v>776</v>
      </c>
    </row>
    <row r="376" s="66" customFormat="1" customHeight="1" spans="1:3">
      <c r="A376" s="28">
        <v>1030401</v>
      </c>
      <c r="B376" s="209" t="s">
        <v>498</v>
      </c>
      <c r="C376" s="30">
        <f>SUM(C377:C392)</f>
        <v>25</v>
      </c>
    </row>
    <row r="377" s="66" customFormat="1" hidden="1" customHeight="1" spans="1:3">
      <c r="A377" s="28">
        <v>103040101</v>
      </c>
      <c r="B377" s="100" t="s">
        <v>499</v>
      </c>
      <c r="C377" s="71">
        <v>0</v>
      </c>
    </row>
    <row r="378" s="66" customFormat="1" hidden="1" customHeight="1" spans="1:3">
      <c r="A378" s="28">
        <v>103040102</v>
      </c>
      <c r="B378" s="100" t="s">
        <v>500</v>
      </c>
      <c r="C378" s="71">
        <v>0</v>
      </c>
    </row>
    <row r="379" s="66" customFormat="1" hidden="1" customHeight="1" spans="1:3">
      <c r="A379" s="28">
        <v>103040103</v>
      </c>
      <c r="B379" s="100" t="s">
        <v>501</v>
      </c>
      <c r="C379" s="71">
        <v>0</v>
      </c>
    </row>
    <row r="380" s="66" customFormat="1" hidden="1" customHeight="1" spans="1:3">
      <c r="A380" s="28">
        <v>103040104</v>
      </c>
      <c r="B380" s="100" t="s">
        <v>502</v>
      </c>
      <c r="C380" s="71">
        <v>0</v>
      </c>
    </row>
    <row r="381" s="66" customFormat="1" customHeight="1" spans="1:3">
      <c r="A381" s="28">
        <v>103040109</v>
      </c>
      <c r="B381" s="100" t="s">
        <v>503</v>
      </c>
      <c r="C381" s="71">
        <v>9</v>
      </c>
    </row>
    <row r="382" s="66" customFormat="1" hidden="1" customHeight="1" spans="1:3">
      <c r="A382" s="28">
        <v>103040110</v>
      </c>
      <c r="B382" s="100" t="s">
        <v>504</v>
      </c>
      <c r="C382" s="71">
        <v>0</v>
      </c>
    </row>
    <row r="383" s="66" customFormat="1" hidden="1" customHeight="1" spans="1:3">
      <c r="A383" s="28">
        <v>103040111</v>
      </c>
      <c r="B383" s="100" t="s">
        <v>505</v>
      </c>
      <c r="C383" s="71">
        <v>0</v>
      </c>
    </row>
    <row r="384" s="66" customFormat="1" hidden="1" customHeight="1" spans="1:3">
      <c r="A384" s="28">
        <v>103040112</v>
      </c>
      <c r="B384" s="100" t="s">
        <v>506</v>
      </c>
      <c r="C384" s="71">
        <v>0</v>
      </c>
    </row>
    <row r="385" s="66" customFormat="1" hidden="1" customHeight="1" spans="1:3">
      <c r="A385" s="28">
        <v>103040113</v>
      </c>
      <c r="B385" s="100" t="s">
        <v>507</v>
      </c>
      <c r="C385" s="71">
        <v>0</v>
      </c>
    </row>
    <row r="386" s="66" customFormat="1" hidden="1" customHeight="1" spans="1:3">
      <c r="A386" s="28">
        <v>103040116</v>
      </c>
      <c r="B386" s="100" t="s">
        <v>508</v>
      </c>
      <c r="C386" s="71">
        <v>0</v>
      </c>
    </row>
    <row r="387" s="66" customFormat="1" hidden="1" customHeight="1" spans="1:3">
      <c r="A387" s="28">
        <v>103040117</v>
      </c>
      <c r="B387" s="100" t="s">
        <v>509</v>
      </c>
      <c r="C387" s="71">
        <v>0</v>
      </c>
    </row>
    <row r="388" s="66" customFormat="1" hidden="1" customHeight="1" spans="1:3">
      <c r="A388" s="28">
        <v>103040120</v>
      </c>
      <c r="B388" s="100" t="s">
        <v>510</v>
      </c>
      <c r="C388" s="71">
        <v>0</v>
      </c>
    </row>
    <row r="389" s="66" customFormat="1" hidden="1" customHeight="1" spans="1:3">
      <c r="A389" s="28">
        <v>103040121</v>
      </c>
      <c r="B389" s="100" t="s">
        <v>511</v>
      </c>
      <c r="C389" s="71">
        <v>0</v>
      </c>
    </row>
    <row r="390" s="66" customFormat="1" hidden="1" customHeight="1" spans="1:3">
      <c r="A390" s="28">
        <v>103040122</v>
      </c>
      <c r="B390" s="100" t="s">
        <v>512</v>
      </c>
      <c r="C390" s="71">
        <v>0</v>
      </c>
    </row>
    <row r="391" s="66" customFormat="1" hidden="1" customHeight="1" spans="1:3">
      <c r="A391" s="28">
        <v>103040123</v>
      </c>
      <c r="B391" s="100" t="s">
        <v>513</v>
      </c>
      <c r="C391" s="71">
        <v>0</v>
      </c>
    </row>
    <row r="392" s="66" customFormat="1" customHeight="1" spans="1:3">
      <c r="A392" s="28">
        <v>103040150</v>
      </c>
      <c r="B392" s="100" t="s">
        <v>514</v>
      </c>
      <c r="C392" s="71">
        <v>16</v>
      </c>
    </row>
    <row r="393" s="66" customFormat="1" hidden="1" customHeight="1" spans="1:3">
      <c r="A393" s="28">
        <v>1030402</v>
      </c>
      <c r="B393" s="209" t="s">
        <v>515</v>
      </c>
      <c r="C393" s="30">
        <f>SUM(C394:C396)</f>
        <v>0</v>
      </c>
    </row>
    <row r="394" s="66" customFormat="1" hidden="1" customHeight="1" spans="1:3">
      <c r="A394" s="28">
        <v>103040201</v>
      </c>
      <c r="B394" s="100" t="s">
        <v>516</v>
      </c>
      <c r="C394" s="71">
        <v>0</v>
      </c>
    </row>
    <row r="395" s="66" customFormat="1" hidden="1" customHeight="1" spans="1:3">
      <c r="A395" s="28">
        <v>103040202</v>
      </c>
      <c r="B395" s="100" t="s">
        <v>517</v>
      </c>
      <c r="C395" s="71">
        <v>0</v>
      </c>
    </row>
    <row r="396" s="66" customFormat="1" hidden="1" customHeight="1" spans="1:3">
      <c r="A396" s="28">
        <v>103040250</v>
      </c>
      <c r="B396" s="100" t="s">
        <v>518</v>
      </c>
      <c r="C396" s="71">
        <v>0</v>
      </c>
    </row>
    <row r="397" s="66" customFormat="1" hidden="1" customHeight="1" spans="1:3">
      <c r="A397" s="28">
        <v>1030403</v>
      </c>
      <c r="B397" s="209" t="s">
        <v>519</v>
      </c>
      <c r="C397" s="30">
        <f>SUM(C398:C399)</f>
        <v>0</v>
      </c>
    </row>
    <row r="398" s="66" customFormat="1" hidden="1" customHeight="1" spans="1:3">
      <c r="A398" s="28">
        <v>103040305</v>
      </c>
      <c r="B398" s="100" t="s">
        <v>520</v>
      </c>
      <c r="C398" s="71">
        <v>0</v>
      </c>
    </row>
    <row r="399" s="66" customFormat="1" hidden="1" customHeight="1" spans="1:3">
      <c r="A399" s="28">
        <v>103040350</v>
      </c>
      <c r="B399" s="100" t="s">
        <v>521</v>
      </c>
      <c r="C399" s="71">
        <v>0</v>
      </c>
    </row>
    <row r="400" s="66" customFormat="1" hidden="1" customHeight="1" spans="1:3">
      <c r="A400" s="28">
        <v>1030404</v>
      </c>
      <c r="B400" s="209" t="s">
        <v>522</v>
      </c>
      <c r="C400" s="30">
        <f>SUM(C401:C404)</f>
        <v>0</v>
      </c>
    </row>
    <row r="401" s="66" customFormat="1" hidden="1" customHeight="1" spans="1:3">
      <c r="A401" s="28">
        <v>103040402</v>
      </c>
      <c r="B401" s="100" t="s">
        <v>523</v>
      </c>
      <c r="C401" s="71">
        <v>0</v>
      </c>
    </row>
    <row r="402" s="66" customFormat="1" hidden="1" customHeight="1" spans="1:3">
      <c r="A402" s="28">
        <v>103040403</v>
      </c>
      <c r="B402" s="100" t="s">
        <v>524</v>
      </c>
      <c r="C402" s="71">
        <v>0</v>
      </c>
    </row>
    <row r="403" s="66" customFormat="1" hidden="1" customHeight="1" spans="1:3">
      <c r="A403" s="28">
        <v>103040404</v>
      </c>
      <c r="B403" s="100" t="s">
        <v>525</v>
      </c>
      <c r="C403" s="71">
        <v>0</v>
      </c>
    </row>
    <row r="404" s="66" customFormat="1" hidden="1" customHeight="1" spans="1:3">
      <c r="A404" s="28">
        <v>103040450</v>
      </c>
      <c r="B404" s="100" t="s">
        <v>526</v>
      </c>
      <c r="C404" s="71">
        <v>0</v>
      </c>
    </row>
    <row r="405" s="66" customFormat="1" hidden="1" customHeight="1" spans="1:3">
      <c r="A405" s="28">
        <v>1030406</v>
      </c>
      <c r="B405" s="209" t="s">
        <v>527</v>
      </c>
      <c r="C405" s="30">
        <f>C406</f>
        <v>0</v>
      </c>
    </row>
    <row r="406" s="66" customFormat="1" hidden="1" customHeight="1" spans="1:3">
      <c r="A406" s="28">
        <v>103040650</v>
      </c>
      <c r="B406" s="100" t="s">
        <v>528</v>
      </c>
      <c r="C406" s="71">
        <v>0</v>
      </c>
    </row>
    <row r="407" s="66" customFormat="1" hidden="1" customHeight="1" spans="1:3">
      <c r="A407" s="28">
        <v>1030407</v>
      </c>
      <c r="B407" s="209" t="s">
        <v>529</v>
      </c>
      <c r="C407" s="30">
        <f>SUM(C408:C409)</f>
        <v>0</v>
      </c>
    </row>
    <row r="408" s="66" customFormat="1" hidden="1" customHeight="1" spans="1:3">
      <c r="A408" s="28">
        <v>103040702</v>
      </c>
      <c r="B408" s="100" t="s">
        <v>530</v>
      </c>
      <c r="C408" s="71">
        <v>0</v>
      </c>
    </row>
    <row r="409" s="66" customFormat="1" hidden="1" customHeight="1" spans="1:3">
      <c r="A409" s="28">
        <v>103040750</v>
      </c>
      <c r="B409" s="100" t="s">
        <v>531</v>
      </c>
      <c r="C409" s="71">
        <v>0</v>
      </c>
    </row>
    <row r="410" s="66" customFormat="1" hidden="1" customHeight="1" spans="1:3">
      <c r="A410" s="28">
        <v>1030408</v>
      </c>
      <c r="B410" s="209" t="s">
        <v>532</v>
      </c>
      <c r="C410" s="30">
        <f>C411</f>
        <v>0</v>
      </c>
    </row>
    <row r="411" s="66" customFormat="1" hidden="1" customHeight="1" spans="1:3">
      <c r="A411" s="28">
        <v>103040850</v>
      </c>
      <c r="B411" s="100" t="s">
        <v>533</v>
      </c>
      <c r="C411" s="71">
        <v>0</v>
      </c>
    </row>
    <row r="412" s="66" customFormat="1" hidden="1" customHeight="1" spans="1:3">
      <c r="A412" s="28">
        <v>1030409</v>
      </c>
      <c r="B412" s="209" t="s">
        <v>534</v>
      </c>
      <c r="C412" s="30">
        <f>C413</f>
        <v>0</v>
      </c>
    </row>
    <row r="413" s="66" customFormat="1" hidden="1" customHeight="1" spans="1:3">
      <c r="A413" s="28">
        <v>103040950</v>
      </c>
      <c r="B413" s="100" t="s">
        <v>535</v>
      </c>
      <c r="C413" s="71">
        <v>0</v>
      </c>
    </row>
    <row r="414" s="66" customFormat="1" hidden="1" customHeight="1" spans="1:3">
      <c r="A414" s="28">
        <v>1030410</v>
      </c>
      <c r="B414" s="209" t="s">
        <v>536</v>
      </c>
      <c r="C414" s="30">
        <f>SUM(C415:C416)</f>
        <v>0</v>
      </c>
    </row>
    <row r="415" s="66" customFormat="1" hidden="1" customHeight="1" spans="1:3">
      <c r="A415" s="28">
        <v>103041001</v>
      </c>
      <c r="B415" s="100" t="s">
        <v>530</v>
      </c>
      <c r="C415" s="71">
        <v>0</v>
      </c>
    </row>
    <row r="416" s="66" customFormat="1" hidden="1" customHeight="1" spans="1:3">
      <c r="A416" s="28">
        <v>103041050</v>
      </c>
      <c r="B416" s="100" t="s">
        <v>537</v>
      </c>
      <c r="C416" s="71">
        <v>0</v>
      </c>
    </row>
    <row r="417" s="66" customFormat="1" hidden="1" customHeight="1" spans="1:3">
      <c r="A417" s="28">
        <v>1030413</v>
      </c>
      <c r="B417" s="209" t="s">
        <v>538</v>
      </c>
      <c r="C417" s="30">
        <f>SUM(C418:C419)</f>
        <v>0</v>
      </c>
    </row>
    <row r="418" s="66" customFormat="1" hidden="1" customHeight="1" spans="1:3">
      <c r="A418" s="28">
        <v>103041303</v>
      </c>
      <c r="B418" s="100" t="s">
        <v>539</v>
      </c>
      <c r="C418" s="71">
        <v>0</v>
      </c>
    </row>
    <row r="419" s="66" customFormat="1" hidden="1" customHeight="1" spans="1:3">
      <c r="A419" s="28">
        <v>103041350</v>
      </c>
      <c r="B419" s="212" t="s">
        <v>540</v>
      </c>
      <c r="C419" s="211">
        <v>0</v>
      </c>
    </row>
    <row r="420" s="66" customFormat="1" hidden="1" customHeight="1" spans="1:3">
      <c r="A420" s="100">
        <v>1030414</v>
      </c>
      <c r="B420" s="209" t="s">
        <v>541</v>
      </c>
      <c r="C420" s="30">
        <f>C421</f>
        <v>0</v>
      </c>
    </row>
    <row r="421" s="66" customFormat="1" hidden="1" customHeight="1" spans="1:3">
      <c r="A421" s="100">
        <v>103041450</v>
      </c>
      <c r="B421" s="100" t="s">
        <v>542</v>
      </c>
      <c r="C421" s="71">
        <v>0</v>
      </c>
    </row>
    <row r="422" s="66" customFormat="1" hidden="1" customHeight="1" spans="1:3">
      <c r="A422" s="28">
        <v>1030415</v>
      </c>
      <c r="B422" s="213" t="s">
        <v>543</v>
      </c>
      <c r="C422" s="138">
        <f>C423</f>
        <v>0</v>
      </c>
    </row>
    <row r="423" s="66" customFormat="1" hidden="1" customHeight="1" spans="1:3">
      <c r="A423" s="28">
        <v>103041550</v>
      </c>
      <c r="B423" s="100" t="s">
        <v>544</v>
      </c>
      <c r="C423" s="71">
        <v>0</v>
      </c>
    </row>
    <row r="424" s="66" customFormat="1" hidden="1" customHeight="1" spans="1:3">
      <c r="A424" s="28">
        <v>1030416</v>
      </c>
      <c r="B424" s="209" t="s">
        <v>545</v>
      </c>
      <c r="C424" s="30">
        <f>SUM(C425:C434)</f>
        <v>0</v>
      </c>
    </row>
    <row r="425" s="66" customFormat="1" hidden="1" customHeight="1" spans="1:3">
      <c r="A425" s="28">
        <v>103041601</v>
      </c>
      <c r="B425" s="100" t="s">
        <v>546</v>
      </c>
      <c r="C425" s="71">
        <v>0</v>
      </c>
    </row>
    <row r="426" s="66" customFormat="1" hidden="1" customHeight="1" spans="1:3">
      <c r="A426" s="28">
        <v>103041602</v>
      </c>
      <c r="B426" s="100" t="s">
        <v>547</v>
      </c>
      <c r="C426" s="71">
        <v>0</v>
      </c>
    </row>
    <row r="427" s="66" customFormat="1" hidden="1" customHeight="1" spans="1:3">
      <c r="A427" s="28">
        <v>103041603</v>
      </c>
      <c r="B427" s="100" t="s">
        <v>548</v>
      </c>
      <c r="C427" s="71">
        <v>0</v>
      </c>
    </row>
    <row r="428" s="66" customFormat="1" hidden="1" customHeight="1" spans="1:3">
      <c r="A428" s="28">
        <v>103041604</v>
      </c>
      <c r="B428" s="100" t="s">
        <v>549</v>
      </c>
      <c r="C428" s="71">
        <v>0</v>
      </c>
    </row>
    <row r="429" s="66" customFormat="1" hidden="1" customHeight="1" spans="1:3">
      <c r="A429" s="28">
        <v>103041605</v>
      </c>
      <c r="B429" s="100" t="s">
        <v>550</v>
      </c>
      <c r="C429" s="71">
        <v>0</v>
      </c>
    </row>
    <row r="430" s="66" customFormat="1" hidden="1" customHeight="1" spans="1:3">
      <c r="A430" s="28">
        <v>103041607</v>
      </c>
      <c r="B430" s="100" t="s">
        <v>551</v>
      </c>
      <c r="C430" s="71">
        <v>0</v>
      </c>
    </row>
    <row r="431" s="66" customFormat="1" hidden="1" customHeight="1" spans="1:3">
      <c r="A431" s="28">
        <v>103041608</v>
      </c>
      <c r="B431" s="100" t="s">
        <v>530</v>
      </c>
      <c r="C431" s="71">
        <v>0</v>
      </c>
    </row>
    <row r="432" s="66" customFormat="1" hidden="1" customHeight="1" spans="1:3">
      <c r="A432" s="28">
        <v>103041616</v>
      </c>
      <c r="B432" s="100" t="s">
        <v>552</v>
      </c>
      <c r="C432" s="71">
        <v>0</v>
      </c>
    </row>
    <row r="433" s="66" customFormat="1" hidden="1" customHeight="1" spans="1:3">
      <c r="A433" s="28">
        <v>103041617</v>
      </c>
      <c r="B433" s="100" t="s">
        <v>553</v>
      </c>
      <c r="C433" s="71">
        <v>0</v>
      </c>
    </row>
    <row r="434" s="66" customFormat="1" hidden="1" customHeight="1" spans="1:3">
      <c r="A434" s="28">
        <v>103041650</v>
      </c>
      <c r="B434" s="100" t="s">
        <v>554</v>
      </c>
      <c r="C434" s="71">
        <v>0</v>
      </c>
    </row>
    <row r="435" s="66" customFormat="1" hidden="1" customHeight="1" spans="1:3">
      <c r="A435" s="28">
        <v>1030417</v>
      </c>
      <c r="B435" s="209" t="s">
        <v>555</v>
      </c>
      <c r="C435" s="30">
        <f>SUM(C436:C437)</f>
        <v>0</v>
      </c>
    </row>
    <row r="436" s="66" customFormat="1" hidden="1" customHeight="1" spans="1:3">
      <c r="A436" s="28">
        <v>103041704</v>
      </c>
      <c r="B436" s="100" t="s">
        <v>530</v>
      </c>
      <c r="C436" s="71">
        <v>0</v>
      </c>
    </row>
    <row r="437" s="66" customFormat="1" hidden="1" customHeight="1" spans="1:3">
      <c r="A437" s="28">
        <v>103041750</v>
      </c>
      <c r="B437" s="100" t="s">
        <v>556</v>
      </c>
      <c r="C437" s="71">
        <v>0</v>
      </c>
    </row>
    <row r="438" s="66" customFormat="1" hidden="1" customHeight="1" spans="1:3">
      <c r="A438" s="28">
        <v>1030418</v>
      </c>
      <c r="B438" s="209" t="s">
        <v>557</v>
      </c>
      <c r="C438" s="30">
        <f t="shared" ref="C438:C442" si="0">C439</f>
        <v>0</v>
      </c>
    </row>
    <row r="439" s="66" customFormat="1" hidden="1" customHeight="1" spans="1:3">
      <c r="A439" s="28">
        <v>103041850</v>
      </c>
      <c r="B439" s="100" t="s">
        <v>558</v>
      </c>
      <c r="C439" s="71">
        <v>0</v>
      </c>
    </row>
    <row r="440" s="66" customFormat="1" hidden="1" customHeight="1" spans="1:3">
      <c r="A440" s="28">
        <v>1030419</v>
      </c>
      <c r="B440" s="209" t="s">
        <v>559</v>
      </c>
      <c r="C440" s="30">
        <f t="shared" si="0"/>
        <v>0</v>
      </c>
    </row>
    <row r="441" s="66" customFormat="1" hidden="1" customHeight="1" spans="1:3">
      <c r="A441" s="28">
        <v>103041950</v>
      </c>
      <c r="B441" s="100" t="s">
        <v>560</v>
      </c>
      <c r="C441" s="71">
        <v>0</v>
      </c>
    </row>
    <row r="442" s="66" customFormat="1" hidden="1" customHeight="1" spans="1:3">
      <c r="A442" s="28">
        <v>1030420</v>
      </c>
      <c r="B442" s="209" t="s">
        <v>561</v>
      </c>
      <c r="C442" s="30">
        <f t="shared" si="0"/>
        <v>0</v>
      </c>
    </row>
    <row r="443" s="66" customFormat="1" hidden="1" customHeight="1" spans="1:3">
      <c r="A443" s="28">
        <v>103042050</v>
      </c>
      <c r="B443" s="100" t="s">
        <v>562</v>
      </c>
      <c r="C443" s="71">
        <v>0</v>
      </c>
    </row>
    <row r="444" s="66" customFormat="1" hidden="1" customHeight="1" spans="1:3">
      <c r="A444" s="28">
        <v>1030422</v>
      </c>
      <c r="B444" s="209" t="s">
        <v>563</v>
      </c>
      <c r="C444" s="30">
        <f>C445</f>
        <v>0</v>
      </c>
    </row>
    <row r="445" s="66" customFormat="1" hidden="1" customHeight="1" spans="1:3">
      <c r="A445" s="28">
        <v>103042250</v>
      </c>
      <c r="B445" s="100" t="s">
        <v>564</v>
      </c>
      <c r="C445" s="71">
        <v>0</v>
      </c>
    </row>
    <row r="446" s="66" customFormat="1" customHeight="1" spans="1:3">
      <c r="A446" s="28">
        <v>1030424</v>
      </c>
      <c r="B446" s="209" t="s">
        <v>565</v>
      </c>
      <c r="C446" s="30">
        <f>SUM(C447:C448)</f>
        <v>3</v>
      </c>
    </row>
    <row r="447" s="66" customFormat="1" customHeight="1" spans="1:3">
      <c r="A447" s="28">
        <v>103042401</v>
      </c>
      <c r="B447" s="100" t="s">
        <v>566</v>
      </c>
      <c r="C447" s="71">
        <v>3</v>
      </c>
    </row>
    <row r="448" s="66" customFormat="1" hidden="1" customHeight="1" spans="1:3">
      <c r="A448" s="28">
        <v>103042450</v>
      </c>
      <c r="B448" s="100" t="s">
        <v>567</v>
      </c>
      <c r="C448" s="71">
        <v>0</v>
      </c>
    </row>
    <row r="449" s="66" customFormat="1" hidden="1" customHeight="1" spans="1:3">
      <c r="A449" s="28">
        <v>1030425</v>
      </c>
      <c r="B449" s="209" t="s">
        <v>568</v>
      </c>
      <c r="C449" s="30">
        <f>SUM(C450:C453)</f>
        <v>0</v>
      </c>
    </row>
    <row r="450" s="66" customFormat="1" hidden="1" customHeight="1" spans="1:3">
      <c r="A450" s="28">
        <v>103042502</v>
      </c>
      <c r="B450" s="100" t="s">
        <v>569</v>
      </c>
      <c r="C450" s="71">
        <v>0</v>
      </c>
    </row>
    <row r="451" s="66" customFormat="1" hidden="1" customHeight="1" spans="1:3">
      <c r="A451" s="28">
        <v>103042507</v>
      </c>
      <c r="B451" s="100" t="s">
        <v>570</v>
      </c>
      <c r="C451" s="71">
        <v>0</v>
      </c>
    </row>
    <row r="452" s="66" customFormat="1" hidden="1" customHeight="1" spans="1:3">
      <c r="A452" s="28">
        <v>103042508</v>
      </c>
      <c r="B452" s="100" t="s">
        <v>571</v>
      </c>
      <c r="C452" s="71">
        <v>0</v>
      </c>
    </row>
    <row r="453" s="66" customFormat="1" hidden="1" customHeight="1" spans="1:3">
      <c r="A453" s="28">
        <v>103042550</v>
      </c>
      <c r="B453" s="100" t="s">
        <v>572</v>
      </c>
      <c r="C453" s="71">
        <v>0</v>
      </c>
    </row>
    <row r="454" s="66" customFormat="1" hidden="1" customHeight="1" spans="1:3">
      <c r="A454" s="28">
        <v>1030426</v>
      </c>
      <c r="B454" s="209" t="s">
        <v>573</v>
      </c>
      <c r="C454" s="30">
        <f>SUM(C455:C456)</f>
        <v>0</v>
      </c>
    </row>
    <row r="455" s="66" customFormat="1" hidden="1" customHeight="1" spans="1:3">
      <c r="A455" s="28">
        <v>103042604</v>
      </c>
      <c r="B455" s="100" t="s">
        <v>574</v>
      </c>
      <c r="C455" s="71">
        <v>0</v>
      </c>
    </row>
    <row r="456" s="66" customFormat="1" hidden="1" customHeight="1" spans="1:3">
      <c r="A456" s="28">
        <v>103042650</v>
      </c>
      <c r="B456" s="100" t="s">
        <v>575</v>
      </c>
      <c r="C456" s="71">
        <v>0</v>
      </c>
    </row>
    <row r="457" s="66" customFormat="1" customHeight="1" spans="1:3">
      <c r="A457" s="28">
        <v>1030427</v>
      </c>
      <c r="B457" s="209" t="s">
        <v>576</v>
      </c>
      <c r="C457" s="30">
        <f>SUM(C458:C461)</f>
        <v>364</v>
      </c>
    </row>
    <row r="458" s="66" customFormat="1" hidden="1" customHeight="1" spans="1:3">
      <c r="A458" s="28">
        <v>103042707</v>
      </c>
      <c r="B458" s="100" t="s">
        <v>577</v>
      </c>
      <c r="C458" s="71">
        <v>0</v>
      </c>
    </row>
    <row r="459" s="66" customFormat="1" customHeight="1" spans="1:3">
      <c r="A459" s="28">
        <v>103042750</v>
      </c>
      <c r="B459" s="100" t="s">
        <v>578</v>
      </c>
      <c r="C459" s="71">
        <v>364</v>
      </c>
    </row>
    <row r="460" s="66" customFormat="1" hidden="1" customHeight="1" spans="1:3">
      <c r="A460" s="28">
        <v>103042751</v>
      </c>
      <c r="B460" s="100" t="s">
        <v>579</v>
      </c>
      <c r="C460" s="71">
        <v>0</v>
      </c>
    </row>
    <row r="461" s="66" customFormat="1" hidden="1" customHeight="1" spans="1:3">
      <c r="A461" s="28">
        <v>103042752</v>
      </c>
      <c r="B461" s="100" t="s">
        <v>580</v>
      </c>
      <c r="C461" s="71">
        <v>0</v>
      </c>
    </row>
    <row r="462" s="66" customFormat="1" hidden="1" customHeight="1" spans="1:3">
      <c r="A462" s="28">
        <v>1030429</v>
      </c>
      <c r="B462" s="209" t="s">
        <v>581</v>
      </c>
      <c r="C462" s="30">
        <f>SUM(C463:C465)</f>
        <v>0</v>
      </c>
    </row>
    <row r="463" s="66" customFormat="1" hidden="1" customHeight="1" spans="1:3">
      <c r="A463" s="28">
        <v>103042907</v>
      </c>
      <c r="B463" s="100" t="s">
        <v>582</v>
      </c>
      <c r="C463" s="71">
        <v>0</v>
      </c>
    </row>
    <row r="464" s="66" customFormat="1" hidden="1" customHeight="1" spans="1:3">
      <c r="A464" s="28">
        <v>103042908</v>
      </c>
      <c r="B464" s="100" t="s">
        <v>583</v>
      </c>
      <c r="C464" s="71">
        <v>0</v>
      </c>
    </row>
    <row r="465" s="66" customFormat="1" hidden="1" customHeight="1" spans="1:3">
      <c r="A465" s="28">
        <v>103042950</v>
      </c>
      <c r="B465" s="100" t="s">
        <v>584</v>
      </c>
      <c r="C465" s="71">
        <v>0</v>
      </c>
    </row>
    <row r="466" s="66" customFormat="1" hidden="1" customHeight="1" spans="1:3">
      <c r="A466" s="28">
        <v>1030430</v>
      </c>
      <c r="B466" s="209" t="s">
        <v>585</v>
      </c>
      <c r="C466" s="30">
        <f>C467</f>
        <v>0</v>
      </c>
    </row>
    <row r="467" s="66" customFormat="1" hidden="1" customHeight="1" spans="1:3">
      <c r="A467" s="28">
        <v>103043050</v>
      </c>
      <c r="B467" s="100" t="s">
        <v>586</v>
      </c>
      <c r="C467" s="71">
        <v>0</v>
      </c>
    </row>
    <row r="468" s="66" customFormat="1" hidden="1" customHeight="1" spans="1:3">
      <c r="A468" s="28">
        <v>1030431</v>
      </c>
      <c r="B468" s="209" t="s">
        <v>587</v>
      </c>
      <c r="C468" s="30">
        <f>SUM(C469:C470)</f>
        <v>0</v>
      </c>
    </row>
    <row r="469" s="66" customFormat="1" hidden="1" customHeight="1" spans="1:3">
      <c r="A469" s="28">
        <v>103043101</v>
      </c>
      <c r="B469" s="100" t="s">
        <v>588</v>
      </c>
      <c r="C469" s="71">
        <v>0</v>
      </c>
    </row>
    <row r="470" s="66" customFormat="1" hidden="1" customHeight="1" spans="1:3">
      <c r="A470" s="28">
        <v>103043150</v>
      </c>
      <c r="B470" s="100" t="s">
        <v>589</v>
      </c>
      <c r="C470" s="71">
        <v>0</v>
      </c>
    </row>
    <row r="471" s="66" customFormat="1" hidden="1" customHeight="1" spans="1:3">
      <c r="A471" s="28">
        <v>1030432</v>
      </c>
      <c r="B471" s="209" t="s">
        <v>590</v>
      </c>
      <c r="C471" s="30">
        <f>SUM(C472:C476)</f>
        <v>0</v>
      </c>
    </row>
    <row r="472" s="66" customFormat="1" hidden="1" customHeight="1" spans="1:3">
      <c r="A472" s="28">
        <v>103043204</v>
      </c>
      <c r="B472" s="100" t="s">
        <v>591</v>
      </c>
      <c r="C472" s="71">
        <v>0</v>
      </c>
    </row>
    <row r="473" s="66" customFormat="1" hidden="1" customHeight="1" spans="1:3">
      <c r="A473" s="28">
        <v>103043205</v>
      </c>
      <c r="B473" s="100" t="s">
        <v>592</v>
      </c>
      <c r="C473" s="71">
        <v>0</v>
      </c>
    </row>
    <row r="474" s="66" customFormat="1" hidden="1" customHeight="1" spans="1:3">
      <c r="A474" s="28">
        <v>103043208</v>
      </c>
      <c r="B474" s="100" t="s">
        <v>593</v>
      </c>
      <c r="C474" s="71">
        <v>0</v>
      </c>
    </row>
    <row r="475" s="66" customFormat="1" hidden="1" customHeight="1" spans="1:3">
      <c r="A475" s="28">
        <v>103043211</v>
      </c>
      <c r="B475" s="100" t="s">
        <v>594</v>
      </c>
      <c r="C475" s="71">
        <v>0</v>
      </c>
    </row>
    <row r="476" s="66" customFormat="1" hidden="1" customHeight="1" spans="1:3">
      <c r="A476" s="28">
        <v>103043250</v>
      </c>
      <c r="B476" s="100" t="s">
        <v>595</v>
      </c>
      <c r="C476" s="71">
        <v>0</v>
      </c>
    </row>
    <row r="477" s="66" customFormat="1" customHeight="1" spans="1:3">
      <c r="A477" s="28">
        <v>1030433</v>
      </c>
      <c r="B477" s="209" t="s">
        <v>596</v>
      </c>
      <c r="C477" s="30">
        <f>SUM(C478:C482)</f>
        <v>124</v>
      </c>
    </row>
    <row r="478" s="66" customFormat="1" hidden="1" customHeight="1" spans="1:3">
      <c r="A478" s="28">
        <v>103043306</v>
      </c>
      <c r="B478" s="100" t="s">
        <v>597</v>
      </c>
      <c r="C478" s="71">
        <v>0</v>
      </c>
    </row>
    <row r="479" s="66" customFormat="1" hidden="1" customHeight="1" spans="1:3">
      <c r="A479" s="28">
        <v>103043310</v>
      </c>
      <c r="B479" s="100" t="s">
        <v>530</v>
      </c>
      <c r="C479" s="71">
        <v>0</v>
      </c>
    </row>
    <row r="480" s="66" customFormat="1" hidden="1" customHeight="1" spans="1:3">
      <c r="A480" s="28">
        <v>103043311</v>
      </c>
      <c r="B480" s="100" t="s">
        <v>598</v>
      </c>
      <c r="C480" s="71">
        <v>0</v>
      </c>
    </row>
    <row r="481" s="66" customFormat="1" hidden="1" customHeight="1" spans="1:3">
      <c r="A481" s="28">
        <v>103043313</v>
      </c>
      <c r="B481" s="100" t="s">
        <v>599</v>
      </c>
      <c r="C481" s="71">
        <v>0</v>
      </c>
    </row>
    <row r="482" s="66" customFormat="1" customHeight="1" spans="1:3">
      <c r="A482" s="28">
        <v>103043350</v>
      </c>
      <c r="B482" s="100" t="s">
        <v>600</v>
      </c>
      <c r="C482" s="71">
        <v>124</v>
      </c>
    </row>
    <row r="483" s="66" customFormat="1" hidden="1" customHeight="1" spans="1:3">
      <c r="A483" s="28">
        <v>1030434</v>
      </c>
      <c r="B483" s="209" t="s">
        <v>601</v>
      </c>
      <c r="C483" s="30">
        <f>SUM(C484:C488)</f>
        <v>0</v>
      </c>
    </row>
    <row r="484" s="66" customFormat="1" hidden="1" customHeight="1" spans="1:3">
      <c r="A484" s="28">
        <v>103043401</v>
      </c>
      <c r="B484" s="100" t="s">
        <v>602</v>
      </c>
      <c r="C484" s="71">
        <v>0</v>
      </c>
    </row>
    <row r="485" s="66" customFormat="1" hidden="1" customHeight="1" spans="1:3">
      <c r="A485" s="28">
        <v>103043402</v>
      </c>
      <c r="B485" s="100" t="s">
        <v>603</v>
      </c>
      <c r="C485" s="71">
        <v>0</v>
      </c>
    </row>
    <row r="486" s="66" customFormat="1" hidden="1" customHeight="1" spans="1:3">
      <c r="A486" s="28">
        <v>103043403</v>
      </c>
      <c r="B486" s="100" t="s">
        <v>604</v>
      </c>
      <c r="C486" s="71">
        <v>0</v>
      </c>
    </row>
    <row r="487" s="66" customFormat="1" hidden="1" customHeight="1" spans="1:3">
      <c r="A487" s="28">
        <v>103043404</v>
      </c>
      <c r="B487" s="100" t="s">
        <v>605</v>
      </c>
      <c r="C487" s="71">
        <v>0</v>
      </c>
    </row>
    <row r="488" s="66" customFormat="1" hidden="1" customHeight="1" spans="1:3">
      <c r="A488" s="28">
        <v>103043450</v>
      </c>
      <c r="B488" s="100" t="s">
        <v>606</v>
      </c>
      <c r="C488" s="71">
        <v>0</v>
      </c>
    </row>
    <row r="489" s="66" customFormat="1" hidden="1" customHeight="1" spans="1:3">
      <c r="A489" s="28">
        <v>1030435</v>
      </c>
      <c r="B489" s="209" t="s">
        <v>607</v>
      </c>
      <c r="C489" s="30">
        <f>SUM(C490:C492)</f>
        <v>0</v>
      </c>
    </row>
    <row r="490" s="66" customFormat="1" hidden="1" customHeight="1" spans="1:3">
      <c r="A490" s="28">
        <v>103043506</v>
      </c>
      <c r="B490" s="100" t="s">
        <v>530</v>
      </c>
      <c r="C490" s="71">
        <v>0</v>
      </c>
    </row>
    <row r="491" s="66" customFormat="1" hidden="1" customHeight="1" spans="1:3">
      <c r="A491" s="28">
        <v>103043507</v>
      </c>
      <c r="B491" s="100" t="s">
        <v>608</v>
      </c>
      <c r="C491" s="71">
        <v>0</v>
      </c>
    </row>
    <row r="492" s="66" customFormat="1" hidden="1" customHeight="1" spans="1:3">
      <c r="A492" s="28">
        <v>103043550</v>
      </c>
      <c r="B492" s="100" t="s">
        <v>609</v>
      </c>
      <c r="C492" s="71">
        <v>0</v>
      </c>
    </row>
    <row r="493" s="66" customFormat="1" hidden="1" customHeight="1" spans="1:3">
      <c r="A493" s="28">
        <v>1030440</v>
      </c>
      <c r="B493" s="209" t="s">
        <v>610</v>
      </c>
      <c r="C493" s="30">
        <f>SUM(C494:C495)</f>
        <v>0</v>
      </c>
    </row>
    <row r="494" s="66" customFormat="1" hidden="1" customHeight="1" spans="1:3">
      <c r="A494" s="28">
        <v>103044001</v>
      </c>
      <c r="B494" s="100" t="s">
        <v>530</v>
      </c>
      <c r="C494" s="71">
        <v>0</v>
      </c>
    </row>
    <row r="495" s="66" customFormat="1" hidden="1" customHeight="1" spans="1:3">
      <c r="A495" s="28">
        <v>103044050</v>
      </c>
      <c r="B495" s="100" t="s">
        <v>611</v>
      </c>
      <c r="C495" s="71">
        <v>0</v>
      </c>
    </row>
    <row r="496" s="66" customFormat="1" hidden="1" customHeight="1" spans="1:3">
      <c r="A496" s="28">
        <v>1030442</v>
      </c>
      <c r="B496" s="209" t="s">
        <v>612</v>
      </c>
      <c r="C496" s="30">
        <f>SUM(C497:C502)</f>
        <v>0</v>
      </c>
    </row>
    <row r="497" s="66" customFormat="1" hidden="1" customHeight="1" spans="1:3">
      <c r="A497" s="28">
        <v>103044203</v>
      </c>
      <c r="B497" s="100" t="s">
        <v>530</v>
      </c>
      <c r="C497" s="71">
        <v>0</v>
      </c>
    </row>
    <row r="498" s="66" customFormat="1" hidden="1" customHeight="1" spans="1:3">
      <c r="A498" s="28">
        <v>103044208</v>
      </c>
      <c r="B498" s="100" t="s">
        <v>613</v>
      </c>
      <c r="C498" s="71">
        <v>0</v>
      </c>
    </row>
    <row r="499" s="66" customFormat="1" hidden="1" customHeight="1" spans="1:3">
      <c r="A499" s="28">
        <v>103044209</v>
      </c>
      <c r="B499" s="100" t="s">
        <v>614</v>
      </c>
      <c r="C499" s="71">
        <v>0</v>
      </c>
    </row>
    <row r="500" s="66" customFormat="1" hidden="1" customHeight="1" spans="1:3">
      <c r="A500" s="28">
        <v>103044220</v>
      </c>
      <c r="B500" s="100" t="s">
        <v>615</v>
      </c>
      <c r="C500" s="71">
        <v>0</v>
      </c>
    </row>
    <row r="501" s="66" customFormat="1" hidden="1" customHeight="1" spans="1:3">
      <c r="A501" s="28">
        <v>103044221</v>
      </c>
      <c r="B501" s="100" t="s">
        <v>616</v>
      </c>
      <c r="C501" s="71">
        <v>0</v>
      </c>
    </row>
    <row r="502" s="66" customFormat="1" hidden="1" customHeight="1" spans="1:3">
      <c r="A502" s="28">
        <v>103044250</v>
      </c>
      <c r="B502" s="100" t="s">
        <v>617</v>
      </c>
      <c r="C502" s="71">
        <v>0</v>
      </c>
    </row>
    <row r="503" s="66" customFormat="1" hidden="1" customHeight="1" spans="1:3">
      <c r="A503" s="28">
        <v>1030443</v>
      </c>
      <c r="B503" s="209" t="s">
        <v>618</v>
      </c>
      <c r="C503" s="30">
        <f>SUM(C504:C507)</f>
        <v>0</v>
      </c>
    </row>
    <row r="504" s="66" customFormat="1" hidden="1" customHeight="1" spans="1:3">
      <c r="A504" s="28">
        <v>103044306</v>
      </c>
      <c r="B504" s="100" t="s">
        <v>530</v>
      </c>
      <c r="C504" s="71">
        <v>0</v>
      </c>
    </row>
    <row r="505" s="66" customFormat="1" hidden="1" customHeight="1" spans="1:3">
      <c r="A505" s="28">
        <v>103044307</v>
      </c>
      <c r="B505" s="100" t="s">
        <v>619</v>
      </c>
      <c r="C505" s="71">
        <v>0</v>
      </c>
    </row>
    <row r="506" s="66" customFormat="1" hidden="1" customHeight="1" spans="1:3">
      <c r="A506" s="28">
        <v>103044308</v>
      </c>
      <c r="B506" s="100" t="s">
        <v>620</v>
      </c>
      <c r="C506" s="71">
        <v>0</v>
      </c>
    </row>
    <row r="507" s="66" customFormat="1" hidden="1" customHeight="1" spans="1:3">
      <c r="A507" s="28">
        <v>103044350</v>
      </c>
      <c r="B507" s="100" t="s">
        <v>621</v>
      </c>
      <c r="C507" s="71">
        <v>0</v>
      </c>
    </row>
    <row r="508" s="66" customFormat="1" hidden="1" customHeight="1" spans="1:3">
      <c r="A508" s="28">
        <v>1030444</v>
      </c>
      <c r="B508" s="209" t="s">
        <v>622</v>
      </c>
      <c r="C508" s="30">
        <f>SUM(C509:C514)</f>
        <v>0</v>
      </c>
    </row>
    <row r="509" s="66" customFormat="1" hidden="1" customHeight="1" spans="1:3">
      <c r="A509" s="28">
        <v>103044414</v>
      </c>
      <c r="B509" s="100" t="s">
        <v>623</v>
      </c>
      <c r="C509" s="71">
        <v>0</v>
      </c>
    </row>
    <row r="510" s="66" customFormat="1" hidden="1" customHeight="1" spans="1:3">
      <c r="A510" s="28">
        <v>103044416</v>
      </c>
      <c r="B510" s="100" t="s">
        <v>624</v>
      </c>
      <c r="C510" s="71">
        <v>0</v>
      </c>
    </row>
    <row r="511" s="66" customFormat="1" hidden="1" customHeight="1" spans="1:3">
      <c r="A511" s="28">
        <v>103044433</v>
      </c>
      <c r="B511" s="100" t="s">
        <v>625</v>
      </c>
      <c r="C511" s="71">
        <v>0</v>
      </c>
    </row>
    <row r="512" s="66" customFormat="1" hidden="1" customHeight="1" spans="1:3">
      <c r="A512" s="28">
        <v>103044434</v>
      </c>
      <c r="B512" s="100" t="s">
        <v>626</v>
      </c>
      <c r="C512" s="71">
        <v>0</v>
      </c>
    </row>
    <row r="513" s="66" customFormat="1" hidden="1" customHeight="1" spans="1:3">
      <c r="A513" s="28">
        <v>103044435</v>
      </c>
      <c r="B513" s="100" t="s">
        <v>627</v>
      </c>
      <c r="C513" s="71">
        <v>0</v>
      </c>
    </row>
    <row r="514" s="66" customFormat="1" hidden="1" customHeight="1" spans="1:3">
      <c r="A514" s="28">
        <v>103044450</v>
      </c>
      <c r="B514" s="100" t="s">
        <v>628</v>
      </c>
      <c r="C514" s="71">
        <v>0</v>
      </c>
    </row>
    <row r="515" s="66" customFormat="1" hidden="1" customHeight="1" spans="1:3">
      <c r="A515" s="28">
        <v>1030445</v>
      </c>
      <c r="B515" s="209" t="s">
        <v>629</v>
      </c>
      <c r="C515" s="30">
        <f>SUM(C516:C517)</f>
        <v>0</v>
      </c>
    </row>
    <row r="516" s="66" customFormat="1" hidden="1" customHeight="1" spans="1:3">
      <c r="A516" s="28">
        <v>103044507</v>
      </c>
      <c r="B516" s="100" t="s">
        <v>630</v>
      </c>
      <c r="C516" s="71">
        <v>0</v>
      </c>
    </row>
    <row r="517" s="66" customFormat="1" hidden="1" customHeight="1" spans="1:3">
      <c r="A517" s="28">
        <v>103044550</v>
      </c>
      <c r="B517" s="100" t="s">
        <v>631</v>
      </c>
      <c r="C517" s="71">
        <v>0</v>
      </c>
    </row>
    <row r="518" s="66" customFormat="1" customHeight="1" spans="1:3">
      <c r="A518" s="28">
        <v>1030446</v>
      </c>
      <c r="B518" s="209" t="s">
        <v>632</v>
      </c>
      <c r="C518" s="30">
        <f>SUM(C519:C521)</f>
        <v>41</v>
      </c>
    </row>
    <row r="519" s="66" customFormat="1" hidden="1" customHeight="1" spans="1:3">
      <c r="A519" s="28">
        <v>103044608</v>
      </c>
      <c r="B519" s="100" t="s">
        <v>530</v>
      </c>
      <c r="C519" s="71">
        <v>0</v>
      </c>
    </row>
    <row r="520" s="66" customFormat="1" customHeight="1" spans="1:3">
      <c r="A520" s="28">
        <v>103044609</v>
      </c>
      <c r="B520" s="100" t="s">
        <v>633</v>
      </c>
      <c r="C520" s="71">
        <v>41</v>
      </c>
    </row>
    <row r="521" s="66" customFormat="1" hidden="1" customHeight="1" spans="1:3">
      <c r="A521" s="28">
        <v>103044650</v>
      </c>
      <c r="B521" s="100" t="s">
        <v>634</v>
      </c>
      <c r="C521" s="71">
        <v>0</v>
      </c>
    </row>
    <row r="522" s="66" customFormat="1" hidden="1" customHeight="1" spans="1:3">
      <c r="A522" s="28">
        <v>1030447</v>
      </c>
      <c r="B522" s="209" t="s">
        <v>635</v>
      </c>
      <c r="C522" s="30">
        <f>SUM(C523:C531)</f>
        <v>0</v>
      </c>
    </row>
    <row r="523" s="66" customFormat="1" hidden="1" customHeight="1" spans="1:3">
      <c r="A523" s="28">
        <v>103044709</v>
      </c>
      <c r="B523" s="100" t="s">
        <v>636</v>
      </c>
      <c r="C523" s="71">
        <v>0</v>
      </c>
    </row>
    <row r="524" s="66" customFormat="1" hidden="1" customHeight="1" spans="1:3">
      <c r="A524" s="28">
        <v>103044712</v>
      </c>
      <c r="B524" s="100" t="s">
        <v>637</v>
      </c>
      <c r="C524" s="71">
        <v>0</v>
      </c>
    </row>
    <row r="525" s="66" customFormat="1" hidden="1" customHeight="1" spans="1:3">
      <c r="A525" s="28">
        <v>103044713</v>
      </c>
      <c r="B525" s="100" t="s">
        <v>530</v>
      </c>
      <c r="C525" s="71">
        <v>0</v>
      </c>
    </row>
    <row r="526" s="66" customFormat="1" hidden="1" customHeight="1" spans="1:3">
      <c r="A526" s="28">
        <v>103044715</v>
      </c>
      <c r="B526" s="100" t="s">
        <v>638</v>
      </c>
      <c r="C526" s="71">
        <v>0</v>
      </c>
    </row>
    <row r="527" s="66" customFormat="1" hidden="1" customHeight="1" spans="1:3">
      <c r="A527" s="28">
        <v>103044730</v>
      </c>
      <c r="B527" s="100" t="s">
        <v>639</v>
      </c>
      <c r="C527" s="71">
        <v>0</v>
      </c>
    </row>
    <row r="528" s="66" customFormat="1" hidden="1" customHeight="1" spans="1:3">
      <c r="A528" s="28">
        <v>103044731</v>
      </c>
      <c r="B528" s="100" t="s">
        <v>640</v>
      </c>
      <c r="C528" s="71">
        <v>0</v>
      </c>
    </row>
    <row r="529" s="66" customFormat="1" hidden="1" customHeight="1" spans="1:3">
      <c r="A529" s="28">
        <v>103044732</v>
      </c>
      <c r="B529" s="100" t="s">
        <v>641</v>
      </c>
      <c r="C529" s="71">
        <v>0</v>
      </c>
    </row>
    <row r="530" s="66" customFormat="1" hidden="1" customHeight="1" spans="1:3">
      <c r="A530" s="28">
        <v>103044733</v>
      </c>
      <c r="B530" s="100" t="s">
        <v>642</v>
      </c>
      <c r="C530" s="71">
        <v>0</v>
      </c>
    </row>
    <row r="531" s="66" customFormat="1" ht="17.25" hidden="1" customHeight="1" spans="1:3">
      <c r="A531" s="28">
        <v>103044750</v>
      </c>
      <c r="B531" s="100" t="s">
        <v>643</v>
      </c>
      <c r="C531" s="71">
        <v>0</v>
      </c>
    </row>
    <row r="532" s="66" customFormat="1" hidden="1" customHeight="1" spans="1:3">
      <c r="A532" s="28">
        <v>1030448</v>
      </c>
      <c r="B532" s="209" t="s">
        <v>644</v>
      </c>
      <c r="C532" s="30">
        <f>SUM(C533:C535)</f>
        <v>0</v>
      </c>
    </row>
    <row r="533" s="66" customFormat="1" hidden="1" customHeight="1" spans="1:3">
      <c r="A533" s="28">
        <v>103044801</v>
      </c>
      <c r="B533" s="100" t="s">
        <v>645</v>
      </c>
      <c r="C533" s="71">
        <v>0</v>
      </c>
    </row>
    <row r="534" s="66" customFormat="1" hidden="1" customHeight="1" spans="1:3">
      <c r="A534" s="28">
        <v>103044802</v>
      </c>
      <c r="B534" s="100" t="s">
        <v>646</v>
      </c>
      <c r="C534" s="71">
        <v>0</v>
      </c>
    </row>
    <row r="535" s="66" customFormat="1" hidden="1" customHeight="1" spans="1:3">
      <c r="A535" s="28">
        <v>103044850</v>
      </c>
      <c r="B535" s="100" t="s">
        <v>647</v>
      </c>
      <c r="C535" s="71">
        <v>0</v>
      </c>
    </row>
    <row r="536" s="66" customFormat="1" customHeight="1" spans="1:3">
      <c r="A536" s="28">
        <v>1030449</v>
      </c>
      <c r="B536" s="209" t="s">
        <v>648</v>
      </c>
      <c r="C536" s="30">
        <f>SUM(C537:C539)</f>
        <v>69</v>
      </c>
    </row>
    <row r="537" s="66" customFormat="1" hidden="1" customHeight="1" spans="1:3">
      <c r="A537" s="28">
        <v>103044907</v>
      </c>
      <c r="B537" s="100" t="s">
        <v>570</v>
      </c>
      <c r="C537" s="71">
        <v>0</v>
      </c>
    </row>
    <row r="538" s="66" customFormat="1" hidden="1" customHeight="1" spans="1:3">
      <c r="A538" s="28">
        <v>103044908</v>
      </c>
      <c r="B538" s="100" t="s">
        <v>649</v>
      </c>
      <c r="C538" s="71">
        <v>0</v>
      </c>
    </row>
    <row r="539" s="66" customFormat="1" customHeight="1" spans="1:3">
      <c r="A539" s="28">
        <v>103044950</v>
      </c>
      <c r="B539" s="100" t="s">
        <v>650</v>
      </c>
      <c r="C539" s="71">
        <v>69</v>
      </c>
    </row>
    <row r="540" s="66" customFormat="1" customHeight="1" spans="1:3">
      <c r="A540" s="28">
        <v>1030450</v>
      </c>
      <c r="B540" s="209" t="s">
        <v>651</v>
      </c>
      <c r="C540" s="30">
        <f>SUM(C541:C543)</f>
        <v>54</v>
      </c>
    </row>
    <row r="541" s="66" customFormat="1" hidden="1" customHeight="1" spans="1:3">
      <c r="A541" s="28">
        <v>103045002</v>
      </c>
      <c r="B541" s="100" t="s">
        <v>652</v>
      </c>
      <c r="C541" s="71">
        <v>0</v>
      </c>
    </row>
    <row r="542" s="66" customFormat="1" hidden="1" customHeight="1" spans="1:3">
      <c r="A542" s="28">
        <v>103045004</v>
      </c>
      <c r="B542" s="100" t="s">
        <v>653</v>
      </c>
      <c r="C542" s="71">
        <v>0</v>
      </c>
    </row>
    <row r="543" s="66" customFormat="1" customHeight="1" spans="1:3">
      <c r="A543" s="28">
        <v>103045050</v>
      </c>
      <c r="B543" s="100" t="s">
        <v>654</v>
      </c>
      <c r="C543" s="71">
        <v>54</v>
      </c>
    </row>
    <row r="544" s="66" customFormat="1" hidden="1" customHeight="1" spans="1:3">
      <c r="A544" s="28">
        <v>1030451</v>
      </c>
      <c r="B544" s="209" t="s">
        <v>655</v>
      </c>
      <c r="C544" s="30">
        <f>SUM(C545:C548)</f>
        <v>0</v>
      </c>
    </row>
    <row r="545" s="66" customFormat="1" hidden="1" customHeight="1" spans="1:3">
      <c r="A545" s="28">
        <v>103045101</v>
      </c>
      <c r="B545" s="100" t="s">
        <v>656</v>
      </c>
      <c r="C545" s="71">
        <v>0</v>
      </c>
    </row>
    <row r="546" s="66" customFormat="1" hidden="1" customHeight="1" spans="1:3">
      <c r="A546" s="28">
        <v>103045102</v>
      </c>
      <c r="B546" s="100" t="s">
        <v>657</v>
      </c>
      <c r="C546" s="71">
        <v>0</v>
      </c>
    </row>
    <row r="547" s="66" customFormat="1" hidden="1" customHeight="1" spans="1:3">
      <c r="A547" s="28">
        <v>103045103</v>
      </c>
      <c r="B547" s="100" t="s">
        <v>658</v>
      </c>
      <c r="C547" s="71">
        <v>0</v>
      </c>
    </row>
    <row r="548" s="66" customFormat="1" hidden="1" customHeight="1" spans="1:3">
      <c r="A548" s="28">
        <v>103045150</v>
      </c>
      <c r="B548" s="100" t="s">
        <v>659</v>
      </c>
      <c r="C548" s="71">
        <v>0</v>
      </c>
    </row>
    <row r="549" s="66" customFormat="1" hidden="1" customHeight="1" spans="1:3">
      <c r="A549" s="28">
        <v>1030452</v>
      </c>
      <c r="B549" s="209" t="s">
        <v>660</v>
      </c>
      <c r="C549" s="30">
        <f>SUM(C550:C553)</f>
        <v>0</v>
      </c>
    </row>
    <row r="550" s="66" customFormat="1" hidden="1" customHeight="1" spans="1:3">
      <c r="A550" s="28">
        <v>103045201</v>
      </c>
      <c r="B550" s="100" t="s">
        <v>661</v>
      </c>
      <c r="C550" s="71">
        <v>0</v>
      </c>
    </row>
    <row r="551" s="66" customFormat="1" hidden="1" customHeight="1" spans="1:3">
      <c r="A551" s="28">
        <v>103045202</v>
      </c>
      <c r="B551" s="100" t="s">
        <v>662</v>
      </c>
      <c r="C551" s="71">
        <v>0</v>
      </c>
    </row>
    <row r="552" s="66" customFormat="1" hidden="1" customHeight="1" spans="1:3">
      <c r="A552" s="28">
        <v>103045203</v>
      </c>
      <c r="B552" s="100" t="s">
        <v>530</v>
      </c>
      <c r="C552" s="71">
        <v>0</v>
      </c>
    </row>
    <row r="553" s="66" customFormat="1" hidden="1" customHeight="1" spans="1:3">
      <c r="A553" s="28">
        <v>103045250</v>
      </c>
      <c r="B553" s="100" t="s">
        <v>663</v>
      </c>
      <c r="C553" s="71">
        <v>0</v>
      </c>
    </row>
    <row r="554" s="66" customFormat="1" hidden="1" customHeight="1" spans="1:3">
      <c r="A554" s="28">
        <v>1030455</v>
      </c>
      <c r="B554" s="209" t="s">
        <v>664</v>
      </c>
      <c r="C554" s="30">
        <f>SUM(C555:C556)</f>
        <v>0</v>
      </c>
    </row>
    <row r="555" s="66" customFormat="1" hidden="1" customHeight="1" spans="1:3">
      <c r="A555" s="28">
        <v>103045501</v>
      </c>
      <c r="B555" s="100" t="s">
        <v>665</v>
      </c>
      <c r="C555" s="71">
        <v>0</v>
      </c>
    </row>
    <row r="556" s="66" customFormat="1" hidden="1" customHeight="1" spans="1:3">
      <c r="A556" s="28">
        <v>103045550</v>
      </c>
      <c r="B556" s="100" t="s">
        <v>666</v>
      </c>
      <c r="C556" s="71">
        <v>0</v>
      </c>
    </row>
    <row r="557" s="66" customFormat="1" hidden="1" customHeight="1" spans="1:3">
      <c r="A557" s="28">
        <v>1030456</v>
      </c>
      <c r="B557" s="209" t="s">
        <v>667</v>
      </c>
      <c r="C557" s="30">
        <f t="shared" ref="C557:C561" si="1">C558</f>
        <v>0</v>
      </c>
    </row>
    <row r="558" s="66" customFormat="1" hidden="1" customHeight="1" spans="1:3">
      <c r="A558" s="28">
        <v>103045650</v>
      </c>
      <c r="B558" s="100" t="s">
        <v>668</v>
      </c>
      <c r="C558" s="71">
        <v>0</v>
      </c>
    </row>
    <row r="559" s="66" customFormat="1" customHeight="1" spans="1:3">
      <c r="A559" s="28">
        <v>1030457</v>
      </c>
      <c r="B559" s="209" t="s">
        <v>669</v>
      </c>
      <c r="C559" s="30">
        <f t="shared" si="1"/>
        <v>96</v>
      </c>
    </row>
    <row r="560" s="66" customFormat="1" customHeight="1" spans="1:3">
      <c r="A560" s="28">
        <v>103045750</v>
      </c>
      <c r="B560" s="100" t="s">
        <v>670</v>
      </c>
      <c r="C560" s="71">
        <v>96</v>
      </c>
    </row>
    <row r="561" s="66" customFormat="1" hidden="1" customHeight="1" spans="1:3">
      <c r="A561" s="28">
        <v>1030458</v>
      </c>
      <c r="B561" s="209" t="s">
        <v>671</v>
      </c>
      <c r="C561" s="30">
        <f t="shared" si="1"/>
        <v>0</v>
      </c>
    </row>
    <row r="562" s="66" customFormat="1" hidden="1" customHeight="1" spans="1:3">
      <c r="A562" s="28">
        <v>103045850</v>
      </c>
      <c r="B562" s="100" t="s">
        <v>672</v>
      </c>
      <c r="C562" s="71">
        <v>0</v>
      </c>
    </row>
    <row r="563" s="66" customFormat="1" hidden="1" customHeight="1" spans="1:3">
      <c r="A563" s="28">
        <v>1030459</v>
      </c>
      <c r="B563" s="209" t="s">
        <v>673</v>
      </c>
      <c r="C563" s="30">
        <f>SUM(C564:C565)</f>
        <v>0</v>
      </c>
    </row>
    <row r="564" s="66" customFormat="1" hidden="1" customHeight="1" spans="1:3">
      <c r="A564" s="28">
        <v>103045901</v>
      </c>
      <c r="B564" s="100" t="s">
        <v>674</v>
      </c>
      <c r="C564" s="71">
        <v>0</v>
      </c>
    </row>
    <row r="565" s="66" customFormat="1" hidden="1" customHeight="1" spans="1:3">
      <c r="A565" s="28">
        <v>103045950</v>
      </c>
      <c r="B565" s="100" t="s">
        <v>675</v>
      </c>
      <c r="C565" s="71">
        <v>0</v>
      </c>
    </row>
    <row r="566" s="66" customFormat="1" hidden="1" customHeight="1" spans="1:3">
      <c r="A566" s="28">
        <v>1030461</v>
      </c>
      <c r="B566" s="209" t="s">
        <v>676</v>
      </c>
      <c r="C566" s="30">
        <f>SUM(C567:C568)</f>
        <v>0</v>
      </c>
    </row>
    <row r="567" s="66" customFormat="1" hidden="1" customHeight="1" spans="1:3">
      <c r="A567" s="28">
        <v>103046101</v>
      </c>
      <c r="B567" s="100" t="s">
        <v>530</v>
      </c>
      <c r="C567" s="71">
        <v>0</v>
      </c>
    </row>
    <row r="568" s="66" customFormat="1" hidden="1" customHeight="1" spans="1:3">
      <c r="A568" s="28">
        <v>103046150</v>
      </c>
      <c r="B568" s="100" t="s">
        <v>677</v>
      </c>
      <c r="C568" s="71">
        <v>0</v>
      </c>
    </row>
    <row r="569" s="66" customFormat="1" hidden="1" customHeight="1" spans="1:3">
      <c r="A569" s="28">
        <v>1030499</v>
      </c>
      <c r="B569" s="209" t="s">
        <v>678</v>
      </c>
      <c r="C569" s="30">
        <f>C570</f>
        <v>0</v>
      </c>
    </row>
    <row r="570" s="66" customFormat="1" hidden="1" customHeight="1" spans="1:3">
      <c r="A570" s="28">
        <v>103049950</v>
      </c>
      <c r="B570" s="100" t="s">
        <v>679</v>
      </c>
      <c r="C570" s="71">
        <v>0</v>
      </c>
    </row>
    <row r="571" s="66" customFormat="1" customHeight="1" spans="1:3">
      <c r="A571" s="28">
        <v>10305</v>
      </c>
      <c r="B571" s="209" t="s">
        <v>680</v>
      </c>
      <c r="C571" s="30">
        <f>SUM(C572,C597,C602:C603)</f>
        <v>4941</v>
      </c>
    </row>
    <row r="572" s="66" customFormat="1" customHeight="1" spans="1:3">
      <c r="A572" s="28">
        <v>1030501</v>
      </c>
      <c r="B572" s="209" t="s">
        <v>681</v>
      </c>
      <c r="C572" s="30">
        <f>SUM(C573:C596)</f>
        <v>4941</v>
      </c>
    </row>
    <row r="573" s="66" customFormat="1" customHeight="1" spans="1:3">
      <c r="A573" s="28">
        <v>103050101</v>
      </c>
      <c r="B573" s="100" t="s">
        <v>682</v>
      </c>
      <c r="C573" s="71">
        <v>1113</v>
      </c>
    </row>
    <row r="574" s="66" customFormat="1" hidden="1" customHeight="1" spans="1:3">
      <c r="A574" s="28">
        <v>103050102</v>
      </c>
      <c r="B574" s="100" t="s">
        <v>683</v>
      </c>
      <c r="C574" s="71">
        <v>0</v>
      </c>
    </row>
    <row r="575" s="66" customFormat="1" customHeight="1" spans="1:3">
      <c r="A575" s="28">
        <v>103050103</v>
      </c>
      <c r="B575" s="100" t="s">
        <v>684</v>
      </c>
      <c r="C575" s="71">
        <v>252</v>
      </c>
    </row>
    <row r="576" s="66" customFormat="1" hidden="1" customHeight="1" spans="1:3">
      <c r="A576" s="28">
        <v>103050105</v>
      </c>
      <c r="B576" s="100" t="s">
        <v>685</v>
      </c>
      <c r="C576" s="71">
        <v>0</v>
      </c>
    </row>
    <row r="577" s="66" customFormat="1" hidden="1" customHeight="1" spans="1:3">
      <c r="A577" s="28">
        <v>103050107</v>
      </c>
      <c r="B577" s="100" t="s">
        <v>686</v>
      </c>
      <c r="C577" s="71">
        <v>0</v>
      </c>
    </row>
    <row r="578" s="66" customFormat="1" hidden="1" customHeight="1" spans="1:3">
      <c r="A578" s="28">
        <v>103050108</v>
      </c>
      <c r="B578" s="100" t="s">
        <v>687</v>
      </c>
      <c r="C578" s="71">
        <v>0</v>
      </c>
    </row>
    <row r="579" s="66" customFormat="1" hidden="1" customHeight="1" spans="1:3">
      <c r="A579" s="28">
        <v>103050109</v>
      </c>
      <c r="B579" s="100" t="s">
        <v>688</v>
      </c>
      <c r="C579" s="71">
        <v>0</v>
      </c>
    </row>
    <row r="580" s="66" customFormat="1" customHeight="1" spans="1:3">
      <c r="A580" s="28">
        <v>103050110</v>
      </c>
      <c r="B580" s="100" t="s">
        <v>689</v>
      </c>
      <c r="C580" s="71">
        <v>12</v>
      </c>
    </row>
    <row r="581" s="66" customFormat="1" hidden="1" customHeight="1" spans="1:3">
      <c r="A581" s="28">
        <v>103050111</v>
      </c>
      <c r="B581" s="100" t="s">
        <v>690</v>
      </c>
      <c r="C581" s="71">
        <v>0</v>
      </c>
    </row>
    <row r="582" s="66" customFormat="1" hidden="1" customHeight="1" spans="1:3">
      <c r="A582" s="28">
        <v>103050112</v>
      </c>
      <c r="B582" s="100" t="s">
        <v>691</v>
      </c>
      <c r="C582" s="71">
        <v>0</v>
      </c>
    </row>
    <row r="583" s="66" customFormat="1" hidden="1" customHeight="1" spans="1:3">
      <c r="A583" s="28">
        <v>103050113</v>
      </c>
      <c r="B583" s="100" t="s">
        <v>692</v>
      </c>
      <c r="C583" s="71">
        <v>0</v>
      </c>
    </row>
    <row r="584" s="66" customFormat="1" customHeight="1" spans="1:3">
      <c r="A584" s="28">
        <v>103050114</v>
      </c>
      <c r="B584" s="100" t="s">
        <v>693</v>
      </c>
      <c r="C584" s="71">
        <v>32</v>
      </c>
    </row>
    <row r="585" s="66" customFormat="1" hidden="1" customHeight="1" spans="1:3">
      <c r="A585" s="28">
        <v>103050115</v>
      </c>
      <c r="B585" s="100" t="s">
        <v>694</v>
      </c>
      <c r="C585" s="71">
        <v>0</v>
      </c>
    </row>
    <row r="586" s="66" customFormat="1" hidden="1" customHeight="1" spans="1:3">
      <c r="A586" s="28">
        <v>103050116</v>
      </c>
      <c r="B586" s="100" t="s">
        <v>695</v>
      </c>
      <c r="C586" s="71">
        <v>0</v>
      </c>
    </row>
    <row r="587" s="66" customFormat="1" hidden="1" customHeight="1" spans="1:3">
      <c r="A587" s="28">
        <v>103050117</v>
      </c>
      <c r="B587" s="100" t="s">
        <v>696</v>
      </c>
      <c r="C587" s="71">
        <v>0</v>
      </c>
    </row>
    <row r="588" s="66" customFormat="1" hidden="1" customHeight="1" spans="1:3">
      <c r="A588" s="28">
        <v>103050119</v>
      </c>
      <c r="B588" s="100" t="s">
        <v>697</v>
      </c>
      <c r="C588" s="71">
        <v>0</v>
      </c>
    </row>
    <row r="589" s="66" customFormat="1" hidden="1" customHeight="1" spans="1:3">
      <c r="A589" s="28">
        <v>103050120</v>
      </c>
      <c r="B589" s="100" t="s">
        <v>698</v>
      </c>
      <c r="C589" s="71">
        <v>0</v>
      </c>
    </row>
    <row r="590" s="66" customFormat="1" hidden="1" customHeight="1" spans="1:3">
      <c r="A590" s="28">
        <v>103050121</v>
      </c>
      <c r="B590" s="100" t="s">
        <v>699</v>
      </c>
      <c r="C590" s="71">
        <v>0</v>
      </c>
    </row>
    <row r="591" s="66" customFormat="1" hidden="1" customHeight="1" spans="1:3">
      <c r="A591" s="28">
        <v>103050122</v>
      </c>
      <c r="B591" s="100" t="s">
        <v>700</v>
      </c>
      <c r="C591" s="71">
        <v>0</v>
      </c>
    </row>
    <row r="592" s="66" customFormat="1" customHeight="1" spans="1:3">
      <c r="A592" s="28">
        <v>103050123</v>
      </c>
      <c r="B592" s="100" t="s">
        <v>701</v>
      </c>
      <c r="C592" s="71">
        <v>217</v>
      </c>
    </row>
    <row r="593" s="66" customFormat="1" hidden="1" customHeight="1" spans="1:3">
      <c r="A593" s="28">
        <v>103050124</v>
      </c>
      <c r="B593" s="100" t="s">
        <v>702</v>
      </c>
      <c r="C593" s="71">
        <v>0</v>
      </c>
    </row>
    <row r="594" s="66" customFormat="1" hidden="1" customHeight="1" spans="1:3">
      <c r="A594" s="28">
        <v>103050125</v>
      </c>
      <c r="B594" s="100" t="s">
        <v>703</v>
      </c>
      <c r="C594" s="71">
        <v>0</v>
      </c>
    </row>
    <row r="595" s="66" customFormat="1" hidden="1" customHeight="1" spans="1:3">
      <c r="A595" s="28">
        <v>103050126</v>
      </c>
      <c r="B595" s="100" t="s">
        <v>704</v>
      </c>
      <c r="C595" s="71">
        <v>0</v>
      </c>
    </row>
    <row r="596" s="66" customFormat="1" customHeight="1" spans="1:3">
      <c r="A596" s="28">
        <v>103050199</v>
      </c>
      <c r="B596" s="100" t="s">
        <v>705</v>
      </c>
      <c r="C596" s="71">
        <v>3315</v>
      </c>
    </row>
    <row r="597" s="66" customFormat="1" hidden="1" customHeight="1" spans="1:3">
      <c r="A597" s="28">
        <v>1030502</v>
      </c>
      <c r="B597" s="209" t="s">
        <v>706</v>
      </c>
      <c r="C597" s="30">
        <f>SUM(C598:C601)</f>
        <v>0</v>
      </c>
    </row>
    <row r="598" s="66" customFormat="1" hidden="1" customHeight="1" spans="1:3">
      <c r="A598" s="28">
        <v>103050201</v>
      </c>
      <c r="B598" s="100" t="s">
        <v>707</v>
      </c>
      <c r="C598" s="71">
        <v>0</v>
      </c>
    </row>
    <row r="599" s="66" customFormat="1" hidden="1" customHeight="1" spans="1:3">
      <c r="A599" s="28">
        <v>103050202</v>
      </c>
      <c r="B599" s="100" t="s">
        <v>708</v>
      </c>
      <c r="C599" s="71">
        <v>0</v>
      </c>
    </row>
    <row r="600" s="66" customFormat="1" hidden="1" customHeight="1" spans="1:3">
      <c r="A600" s="28">
        <v>103050203</v>
      </c>
      <c r="B600" s="100" t="s">
        <v>709</v>
      </c>
      <c r="C600" s="71">
        <v>0</v>
      </c>
    </row>
    <row r="601" s="66" customFormat="1" hidden="1" customHeight="1" spans="1:3">
      <c r="A601" s="28">
        <v>103050299</v>
      </c>
      <c r="B601" s="100" t="s">
        <v>710</v>
      </c>
      <c r="C601" s="71">
        <v>0</v>
      </c>
    </row>
    <row r="602" s="66" customFormat="1" hidden="1" customHeight="1" spans="1:3">
      <c r="A602" s="28">
        <v>1030503</v>
      </c>
      <c r="B602" s="209" t="s">
        <v>711</v>
      </c>
      <c r="C602" s="71">
        <v>0</v>
      </c>
    </row>
    <row r="603" s="66" customFormat="1" hidden="1" customHeight="1" spans="1:3">
      <c r="A603" s="28">
        <v>1030509</v>
      </c>
      <c r="B603" s="209" t="s">
        <v>712</v>
      </c>
      <c r="C603" s="71">
        <v>0</v>
      </c>
    </row>
    <row r="604" s="66" customFormat="1" hidden="1" customHeight="1" spans="1:3">
      <c r="A604" s="28">
        <v>10306</v>
      </c>
      <c r="B604" s="209" t="s">
        <v>713</v>
      </c>
      <c r="C604" s="30">
        <f>SUM(C605,C609,C612,C614,C616,C617,C621,C622)</f>
        <v>0</v>
      </c>
    </row>
    <row r="605" s="66" customFormat="1" hidden="1" customHeight="1" spans="1:3">
      <c r="A605" s="28">
        <v>1030601</v>
      </c>
      <c r="B605" s="209" t="s">
        <v>714</v>
      </c>
      <c r="C605" s="30">
        <f>SUM(C606:C608)</f>
        <v>0</v>
      </c>
    </row>
    <row r="606" s="66" customFormat="1" hidden="1" customHeight="1" spans="1:3">
      <c r="A606" s="28">
        <v>103060101</v>
      </c>
      <c r="B606" s="100" t="s">
        <v>715</v>
      </c>
      <c r="C606" s="71">
        <v>0</v>
      </c>
    </row>
    <row r="607" s="66" customFormat="1" hidden="1" customHeight="1" spans="1:3">
      <c r="A607" s="28">
        <v>103060102</v>
      </c>
      <c r="B607" s="100" t="s">
        <v>716</v>
      </c>
      <c r="C607" s="71">
        <v>0</v>
      </c>
    </row>
    <row r="608" s="66" customFormat="1" hidden="1" customHeight="1" spans="1:3">
      <c r="A608" s="28">
        <v>103060199</v>
      </c>
      <c r="B608" s="100" t="s">
        <v>717</v>
      </c>
      <c r="C608" s="71">
        <v>0</v>
      </c>
    </row>
    <row r="609" s="66" customFormat="1" hidden="1" customHeight="1" spans="1:3">
      <c r="A609" s="28">
        <v>1030602</v>
      </c>
      <c r="B609" s="209" t="s">
        <v>718</v>
      </c>
      <c r="C609" s="30">
        <f>SUM(C610:C611)</f>
        <v>0</v>
      </c>
    </row>
    <row r="610" s="66" customFormat="1" hidden="1" customHeight="1" spans="1:3">
      <c r="A610" s="28">
        <v>103060201</v>
      </c>
      <c r="B610" s="100" t="s">
        <v>719</v>
      </c>
      <c r="C610" s="71">
        <v>0</v>
      </c>
    </row>
    <row r="611" s="66" customFormat="1" hidden="1" customHeight="1" spans="1:3">
      <c r="A611" s="28">
        <v>103060299</v>
      </c>
      <c r="B611" s="100" t="s">
        <v>720</v>
      </c>
      <c r="C611" s="71">
        <v>0</v>
      </c>
    </row>
    <row r="612" s="66" customFormat="1" hidden="1" customHeight="1" spans="1:3">
      <c r="A612" s="28">
        <v>1030603</v>
      </c>
      <c r="B612" s="209" t="s">
        <v>721</v>
      </c>
      <c r="C612" s="30">
        <f>C613</f>
        <v>0</v>
      </c>
    </row>
    <row r="613" s="66" customFormat="1" hidden="1" customHeight="1" spans="1:3">
      <c r="A613" s="28">
        <v>103060399</v>
      </c>
      <c r="B613" s="100" t="s">
        <v>722</v>
      </c>
      <c r="C613" s="71">
        <v>0</v>
      </c>
    </row>
    <row r="614" s="66" customFormat="1" hidden="1" customHeight="1" spans="1:3">
      <c r="A614" s="28">
        <v>1030604</v>
      </c>
      <c r="B614" s="209" t="s">
        <v>723</v>
      </c>
      <c r="C614" s="30">
        <f>C615</f>
        <v>0</v>
      </c>
    </row>
    <row r="615" s="66" customFormat="1" hidden="1" customHeight="1" spans="1:3">
      <c r="A615" s="28">
        <v>103060499</v>
      </c>
      <c r="B615" s="100" t="s">
        <v>724</v>
      </c>
      <c r="C615" s="71">
        <v>0</v>
      </c>
    </row>
    <row r="616" s="66" customFormat="1" hidden="1" customHeight="1" spans="1:3">
      <c r="A616" s="28">
        <v>1030605</v>
      </c>
      <c r="B616" s="209" t="s">
        <v>725</v>
      </c>
      <c r="C616" s="71">
        <v>0</v>
      </c>
    </row>
    <row r="617" s="66" customFormat="1" hidden="1" customHeight="1" spans="1:3">
      <c r="A617" s="28">
        <v>1030606</v>
      </c>
      <c r="B617" s="209" t="s">
        <v>726</v>
      </c>
      <c r="C617" s="30">
        <f>SUM(C618:C620)</f>
        <v>0</v>
      </c>
    </row>
    <row r="618" s="66" customFormat="1" hidden="1" customHeight="1" spans="1:3">
      <c r="A618" s="28">
        <v>103060601</v>
      </c>
      <c r="B618" s="100" t="s">
        <v>727</v>
      </c>
      <c r="C618" s="71">
        <v>0</v>
      </c>
    </row>
    <row r="619" s="66" customFormat="1" hidden="1" customHeight="1" spans="1:3">
      <c r="A619" s="28">
        <v>103060602</v>
      </c>
      <c r="B619" s="100" t="s">
        <v>728</v>
      </c>
      <c r="C619" s="71">
        <v>0</v>
      </c>
    </row>
    <row r="620" s="66" customFormat="1" hidden="1" customHeight="1" spans="1:3">
      <c r="A620" s="28">
        <v>103060699</v>
      </c>
      <c r="B620" s="100" t="s">
        <v>729</v>
      </c>
      <c r="C620" s="71">
        <v>0</v>
      </c>
    </row>
    <row r="621" s="66" customFormat="1" hidden="1" customHeight="1" spans="1:3">
      <c r="A621" s="28">
        <v>1030607</v>
      </c>
      <c r="B621" s="209" t="s">
        <v>730</v>
      </c>
      <c r="C621" s="71">
        <v>0</v>
      </c>
    </row>
    <row r="622" s="66" customFormat="1" hidden="1" customHeight="1" spans="1:3">
      <c r="A622" s="28">
        <v>1030699</v>
      </c>
      <c r="B622" s="209" t="s">
        <v>731</v>
      </c>
      <c r="C622" s="71">
        <v>0</v>
      </c>
    </row>
    <row r="623" s="66" customFormat="1" customHeight="1" spans="1:3">
      <c r="A623" s="28">
        <v>10307</v>
      </c>
      <c r="B623" s="209" t="s">
        <v>732</v>
      </c>
      <c r="C623" s="30">
        <f>SUM(C624,C627,C634:C636,C641,C647:C648,C651,C652,C655:C658,C663:C667,C670:C671,C675)</f>
        <v>830</v>
      </c>
    </row>
    <row r="624" s="66" customFormat="1" hidden="1" customHeight="1" spans="1:3">
      <c r="A624" s="28">
        <v>1030701</v>
      </c>
      <c r="B624" s="209" t="s">
        <v>733</v>
      </c>
      <c r="C624" s="30">
        <f>SUM(C625:C626)</f>
        <v>0</v>
      </c>
    </row>
    <row r="625" s="66" customFormat="1" hidden="1" customHeight="1" spans="1:3">
      <c r="A625" s="28">
        <v>103070101</v>
      </c>
      <c r="B625" s="100" t="s">
        <v>734</v>
      </c>
      <c r="C625" s="71">
        <v>0</v>
      </c>
    </row>
    <row r="626" s="66" customFormat="1" hidden="1" customHeight="1" spans="1:3">
      <c r="A626" s="28">
        <v>103070102</v>
      </c>
      <c r="B626" s="100" t="s">
        <v>735</v>
      </c>
      <c r="C626" s="71">
        <v>0</v>
      </c>
    </row>
    <row r="627" s="66" customFormat="1" hidden="1" customHeight="1" spans="1:3">
      <c r="A627" s="28">
        <v>1030702</v>
      </c>
      <c r="B627" s="209" t="s">
        <v>736</v>
      </c>
      <c r="C627" s="30">
        <f>SUM(C628:C633)</f>
        <v>0</v>
      </c>
    </row>
    <row r="628" s="66" customFormat="1" hidden="1" customHeight="1" spans="1:3">
      <c r="A628" s="28">
        <v>103070201</v>
      </c>
      <c r="B628" s="100" t="s">
        <v>737</v>
      </c>
      <c r="C628" s="71">
        <v>0</v>
      </c>
    </row>
    <row r="629" s="66" customFormat="1" hidden="1" customHeight="1" spans="1:3">
      <c r="A629" s="28">
        <v>103070202</v>
      </c>
      <c r="B629" s="100" t="s">
        <v>738</v>
      </c>
      <c r="C629" s="71">
        <v>0</v>
      </c>
    </row>
    <row r="630" s="66" customFormat="1" hidden="1" customHeight="1" spans="1:3">
      <c r="A630" s="28">
        <v>103070203</v>
      </c>
      <c r="B630" s="100" t="s">
        <v>739</v>
      </c>
      <c r="C630" s="71">
        <v>0</v>
      </c>
    </row>
    <row r="631" s="66" customFormat="1" hidden="1" customHeight="1" spans="1:3">
      <c r="A631" s="28">
        <v>103070204</v>
      </c>
      <c r="B631" s="100" t="s">
        <v>740</v>
      </c>
      <c r="C631" s="71">
        <v>0</v>
      </c>
    </row>
    <row r="632" s="66" customFormat="1" hidden="1" customHeight="1" spans="1:3">
      <c r="A632" s="28">
        <v>103070205</v>
      </c>
      <c r="B632" s="100" t="s">
        <v>741</v>
      </c>
      <c r="C632" s="71">
        <v>0</v>
      </c>
    </row>
    <row r="633" s="66" customFormat="1" hidden="1" customHeight="1" spans="1:3">
      <c r="A633" s="28">
        <v>103070206</v>
      </c>
      <c r="B633" s="100" t="s">
        <v>742</v>
      </c>
      <c r="C633" s="71">
        <v>0</v>
      </c>
    </row>
    <row r="634" s="66" customFormat="1" hidden="1" customHeight="1" spans="1:3">
      <c r="A634" s="28">
        <v>1030703</v>
      </c>
      <c r="B634" s="209" t="s">
        <v>743</v>
      </c>
      <c r="C634" s="71">
        <v>0</v>
      </c>
    </row>
    <row r="635" s="66" customFormat="1" hidden="1" customHeight="1" spans="1:3">
      <c r="A635" s="28">
        <v>1030704</v>
      </c>
      <c r="B635" s="209" t="s">
        <v>744</v>
      </c>
      <c r="C635" s="71">
        <v>0</v>
      </c>
    </row>
    <row r="636" s="66" customFormat="1" customHeight="1" spans="1:3">
      <c r="A636" s="28">
        <v>1030705</v>
      </c>
      <c r="B636" s="209" t="s">
        <v>745</v>
      </c>
      <c r="C636" s="30">
        <f>SUM(C637:C640)</f>
        <v>179</v>
      </c>
    </row>
    <row r="637" s="66" customFormat="1" customHeight="1" spans="1:3">
      <c r="A637" s="28">
        <v>103070501</v>
      </c>
      <c r="B637" s="100" t="s">
        <v>746</v>
      </c>
      <c r="C637" s="71">
        <v>36</v>
      </c>
    </row>
    <row r="638" s="66" customFormat="1" hidden="1" customHeight="1" spans="1:3">
      <c r="A638" s="28">
        <v>103070502</v>
      </c>
      <c r="B638" s="100" t="s">
        <v>747</v>
      </c>
      <c r="C638" s="71">
        <v>0</v>
      </c>
    </row>
    <row r="639" s="66" customFormat="1" hidden="1" customHeight="1" spans="1:3">
      <c r="A639" s="28">
        <v>103070503</v>
      </c>
      <c r="B639" s="100" t="s">
        <v>748</v>
      </c>
      <c r="C639" s="71">
        <v>0</v>
      </c>
    </row>
    <row r="640" s="66" customFormat="1" customHeight="1" spans="1:3">
      <c r="A640" s="28">
        <v>103070599</v>
      </c>
      <c r="B640" s="100" t="s">
        <v>749</v>
      </c>
      <c r="C640" s="71">
        <v>143</v>
      </c>
    </row>
    <row r="641" s="66" customFormat="1" hidden="1" customHeight="1" spans="1:3">
      <c r="A641" s="28">
        <v>1030706</v>
      </c>
      <c r="B641" s="209" t="s">
        <v>750</v>
      </c>
      <c r="C641" s="30">
        <f>SUM(C642:C646)</f>
        <v>0</v>
      </c>
    </row>
    <row r="642" s="66" customFormat="1" hidden="1" customHeight="1" spans="1:3">
      <c r="A642" s="28">
        <v>103070601</v>
      </c>
      <c r="B642" s="100" t="s">
        <v>751</v>
      </c>
      <c r="C642" s="71">
        <v>0</v>
      </c>
    </row>
    <row r="643" s="66" customFormat="1" hidden="1" customHeight="1" spans="1:3">
      <c r="A643" s="28">
        <v>103070602</v>
      </c>
      <c r="B643" s="100" t="s">
        <v>752</v>
      </c>
      <c r="C643" s="71">
        <v>0</v>
      </c>
    </row>
    <row r="644" s="66" customFormat="1" hidden="1" customHeight="1" spans="1:3">
      <c r="A644" s="28">
        <v>103070603</v>
      </c>
      <c r="B644" s="100" t="s">
        <v>753</v>
      </c>
      <c r="C644" s="71">
        <v>0</v>
      </c>
    </row>
    <row r="645" s="66" customFormat="1" hidden="1" customHeight="1" spans="1:3">
      <c r="A645" s="28">
        <v>103070604</v>
      </c>
      <c r="B645" s="100" t="s">
        <v>754</v>
      </c>
      <c r="C645" s="71">
        <v>0</v>
      </c>
    </row>
    <row r="646" s="66" customFormat="1" hidden="1" customHeight="1" spans="1:3">
      <c r="A646" s="28">
        <v>103070699</v>
      </c>
      <c r="B646" s="100" t="s">
        <v>755</v>
      </c>
      <c r="C646" s="71">
        <v>0</v>
      </c>
    </row>
    <row r="647" s="66" customFormat="1" hidden="1" customHeight="1" spans="1:3">
      <c r="A647" s="28">
        <v>1030707</v>
      </c>
      <c r="B647" s="209" t="s">
        <v>756</v>
      </c>
      <c r="C647" s="71">
        <v>0</v>
      </c>
    </row>
    <row r="648" s="66" customFormat="1" hidden="1" customHeight="1" spans="1:3">
      <c r="A648" s="28">
        <v>1030708</v>
      </c>
      <c r="B648" s="209" t="s">
        <v>757</v>
      </c>
      <c r="C648" s="30">
        <f>SUM(C649:C650)</f>
        <v>0</v>
      </c>
    </row>
    <row r="649" s="66" customFormat="1" hidden="1" customHeight="1" spans="1:3">
      <c r="A649" s="28">
        <v>103070801</v>
      </c>
      <c r="B649" s="100" t="s">
        <v>758</v>
      </c>
      <c r="C649" s="71">
        <v>0</v>
      </c>
    </row>
    <row r="650" s="66" customFormat="1" hidden="1" customHeight="1" spans="1:3">
      <c r="A650" s="28">
        <v>103070802</v>
      </c>
      <c r="B650" s="100" t="s">
        <v>759</v>
      </c>
      <c r="C650" s="71">
        <v>0</v>
      </c>
    </row>
    <row r="651" s="66" customFormat="1" hidden="1" customHeight="1" spans="1:3">
      <c r="A651" s="28">
        <v>1030709</v>
      </c>
      <c r="B651" s="209" t="s">
        <v>760</v>
      </c>
      <c r="C651" s="71">
        <v>0</v>
      </c>
    </row>
    <row r="652" s="66" customFormat="1" hidden="1" customHeight="1" spans="1:3">
      <c r="A652" s="28">
        <v>1030710</v>
      </c>
      <c r="B652" s="209" t="s">
        <v>761</v>
      </c>
      <c r="C652" s="30">
        <f>C653+C654</f>
        <v>0</v>
      </c>
    </row>
    <row r="653" s="66" customFormat="1" hidden="1" customHeight="1" spans="1:3">
      <c r="A653" s="28">
        <v>103071001</v>
      </c>
      <c r="B653" s="100" t="s">
        <v>762</v>
      </c>
      <c r="C653" s="71">
        <v>0</v>
      </c>
    </row>
    <row r="654" s="66" customFormat="1" hidden="1" customHeight="1" spans="1:3">
      <c r="A654" s="28">
        <v>103071002</v>
      </c>
      <c r="B654" s="100" t="s">
        <v>763</v>
      </c>
      <c r="C654" s="71">
        <v>0</v>
      </c>
    </row>
    <row r="655" s="66" customFormat="1" hidden="1" customHeight="1" spans="1:3">
      <c r="A655" s="28">
        <v>1030711</v>
      </c>
      <c r="B655" s="209" t="s">
        <v>764</v>
      </c>
      <c r="C655" s="71">
        <v>0</v>
      </c>
    </row>
    <row r="656" s="66" customFormat="1" hidden="1" customHeight="1" spans="1:3">
      <c r="A656" s="28">
        <v>1030712</v>
      </c>
      <c r="B656" s="209" t="s">
        <v>765</v>
      </c>
      <c r="C656" s="71">
        <v>0</v>
      </c>
    </row>
    <row r="657" s="66" customFormat="1" hidden="1" customHeight="1" spans="1:3">
      <c r="A657" s="28">
        <v>1030713</v>
      </c>
      <c r="B657" s="209" t="s">
        <v>766</v>
      </c>
      <c r="C657" s="71">
        <v>0</v>
      </c>
    </row>
    <row r="658" s="66" customFormat="1" hidden="1" customHeight="1" spans="1:3">
      <c r="A658" s="28">
        <v>1030714</v>
      </c>
      <c r="B658" s="209" t="s">
        <v>767</v>
      </c>
      <c r="C658" s="30">
        <f>SUM(C659:C662)</f>
        <v>0</v>
      </c>
    </row>
    <row r="659" s="66" customFormat="1" hidden="1" customHeight="1" spans="1:3">
      <c r="A659" s="28">
        <v>103071401</v>
      </c>
      <c r="B659" s="100" t="s">
        <v>768</v>
      </c>
      <c r="C659" s="71">
        <v>0</v>
      </c>
    </row>
    <row r="660" s="66" customFormat="1" hidden="1" customHeight="1" spans="1:3">
      <c r="A660" s="28">
        <v>103071402</v>
      </c>
      <c r="B660" s="100" t="s">
        <v>769</v>
      </c>
      <c r="C660" s="71">
        <v>0</v>
      </c>
    </row>
    <row r="661" s="66" customFormat="1" hidden="1" customHeight="1" spans="1:3">
      <c r="A661" s="28">
        <v>103071404</v>
      </c>
      <c r="B661" s="100" t="s">
        <v>770</v>
      </c>
      <c r="C661" s="71">
        <v>0</v>
      </c>
    </row>
    <row r="662" s="66" customFormat="1" hidden="1" customHeight="1" spans="1:3">
      <c r="A662" s="28">
        <v>103071405</v>
      </c>
      <c r="B662" s="100" t="s">
        <v>771</v>
      </c>
      <c r="C662" s="71">
        <v>0</v>
      </c>
    </row>
    <row r="663" s="66" customFormat="1" hidden="1" customHeight="1" spans="1:3">
      <c r="A663" s="28">
        <v>1030715</v>
      </c>
      <c r="B663" s="209" t="s">
        <v>772</v>
      </c>
      <c r="C663" s="71">
        <v>0</v>
      </c>
    </row>
    <row r="664" s="66" customFormat="1" hidden="1" customHeight="1" spans="1:3">
      <c r="A664" s="28">
        <v>1030716</v>
      </c>
      <c r="B664" s="209" t="s">
        <v>773</v>
      </c>
      <c r="C664" s="71">
        <v>0</v>
      </c>
    </row>
    <row r="665" s="66" customFormat="1" hidden="1" customHeight="1" spans="1:3">
      <c r="A665" s="28">
        <v>1030717</v>
      </c>
      <c r="B665" s="209" t="s">
        <v>774</v>
      </c>
      <c r="C665" s="71">
        <v>0</v>
      </c>
    </row>
    <row r="666" s="66" customFormat="1" hidden="1" customHeight="1" spans="1:3">
      <c r="A666" s="28">
        <v>1030718</v>
      </c>
      <c r="B666" s="209" t="s">
        <v>775</v>
      </c>
      <c r="C666" s="71">
        <v>0</v>
      </c>
    </row>
    <row r="667" s="66" customFormat="1" hidden="1" customHeight="1" spans="1:3">
      <c r="A667" s="28">
        <v>1030719</v>
      </c>
      <c r="B667" s="209" t="s">
        <v>776</v>
      </c>
      <c r="C667" s="30">
        <f>C668+C669</f>
        <v>0</v>
      </c>
    </row>
    <row r="668" s="66" customFormat="1" hidden="1" customHeight="1" spans="1:3">
      <c r="A668" s="28">
        <v>103071901</v>
      </c>
      <c r="B668" s="100" t="s">
        <v>777</v>
      </c>
      <c r="C668" s="71">
        <v>0</v>
      </c>
    </row>
    <row r="669" s="66" customFormat="1" hidden="1" customHeight="1" spans="1:3">
      <c r="A669" s="28">
        <v>103071999</v>
      </c>
      <c r="B669" s="100" t="s">
        <v>778</v>
      </c>
      <c r="C669" s="71">
        <v>0</v>
      </c>
    </row>
    <row r="670" s="66" customFormat="1" hidden="1" customHeight="1" spans="1:3">
      <c r="A670" s="28">
        <v>1030720</v>
      </c>
      <c r="B670" s="209" t="s">
        <v>779</v>
      </c>
      <c r="C670" s="71">
        <v>0</v>
      </c>
    </row>
    <row r="671" s="66" customFormat="1" hidden="1" customHeight="1" spans="1:3">
      <c r="A671" s="28">
        <v>1030721</v>
      </c>
      <c r="B671" s="209" t="s">
        <v>780</v>
      </c>
      <c r="C671" s="30">
        <f>SUM(C672:C674)</f>
        <v>0</v>
      </c>
    </row>
    <row r="672" s="66" customFormat="1" hidden="1" customHeight="1" spans="1:3">
      <c r="A672" s="28">
        <v>103072101</v>
      </c>
      <c r="B672" s="100" t="s">
        <v>781</v>
      </c>
      <c r="C672" s="71">
        <v>0</v>
      </c>
    </row>
    <row r="673" s="66" customFormat="1" hidden="1" customHeight="1" spans="1:3">
      <c r="A673" s="28">
        <v>103072102</v>
      </c>
      <c r="B673" s="100" t="s">
        <v>782</v>
      </c>
      <c r="C673" s="71">
        <v>0</v>
      </c>
    </row>
    <row r="674" s="66" customFormat="1" hidden="1" customHeight="1" spans="1:3">
      <c r="A674" s="28">
        <v>103072199</v>
      </c>
      <c r="B674" s="100" t="s">
        <v>783</v>
      </c>
      <c r="C674" s="71">
        <v>0</v>
      </c>
    </row>
    <row r="675" s="66" customFormat="1" customHeight="1" spans="1:3">
      <c r="A675" s="28">
        <v>1030799</v>
      </c>
      <c r="B675" s="209" t="s">
        <v>784</v>
      </c>
      <c r="C675" s="71">
        <v>651</v>
      </c>
    </row>
    <row r="676" s="66" customFormat="1" customHeight="1" spans="1:3">
      <c r="A676" s="28">
        <v>10308</v>
      </c>
      <c r="B676" s="209" t="s">
        <v>785</v>
      </c>
      <c r="C676" s="30">
        <f>C677+C678</f>
        <v>6</v>
      </c>
    </row>
    <row r="677" s="66" customFormat="1" hidden="1" customHeight="1" spans="1:3">
      <c r="A677" s="28">
        <v>1030801</v>
      </c>
      <c r="B677" s="209" t="s">
        <v>786</v>
      </c>
      <c r="C677" s="71">
        <v>0</v>
      </c>
    </row>
    <row r="678" s="66" customFormat="1" customHeight="1" spans="1:3">
      <c r="A678" s="28">
        <v>1030802</v>
      </c>
      <c r="B678" s="209" t="s">
        <v>787</v>
      </c>
      <c r="C678" s="71">
        <v>6</v>
      </c>
    </row>
    <row r="679" s="66" customFormat="1" customHeight="1" spans="1:3">
      <c r="A679" s="28">
        <v>10309</v>
      </c>
      <c r="B679" s="209" t="s">
        <v>788</v>
      </c>
      <c r="C679" s="30">
        <f>SUM(C680:C684)</f>
        <v>34</v>
      </c>
    </row>
    <row r="680" s="66" customFormat="1" hidden="1" customHeight="1" spans="1:3">
      <c r="A680" s="28">
        <v>1030901</v>
      </c>
      <c r="B680" s="209" t="s">
        <v>789</v>
      </c>
      <c r="C680" s="71">
        <v>0</v>
      </c>
    </row>
    <row r="681" s="66" customFormat="1" hidden="1" customHeight="1" spans="1:3">
      <c r="A681" s="28">
        <v>1030902</v>
      </c>
      <c r="B681" s="209" t="s">
        <v>790</v>
      </c>
      <c r="C681" s="71">
        <v>0</v>
      </c>
    </row>
    <row r="682" s="66" customFormat="1" customHeight="1" spans="1:3">
      <c r="A682" s="28">
        <v>1030903</v>
      </c>
      <c r="B682" s="209" t="s">
        <v>791</v>
      </c>
      <c r="C682" s="71">
        <v>30</v>
      </c>
    </row>
    <row r="683" s="66" customFormat="1" hidden="1" customHeight="1" spans="1:3">
      <c r="A683" s="28">
        <v>1030904</v>
      </c>
      <c r="B683" s="209" t="s">
        <v>792</v>
      </c>
      <c r="C683" s="71">
        <v>0</v>
      </c>
    </row>
    <row r="684" s="66" customFormat="1" customHeight="1" spans="1:3">
      <c r="A684" s="28">
        <v>1030999</v>
      </c>
      <c r="B684" s="209" t="s">
        <v>793</v>
      </c>
      <c r="C684" s="71">
        <v>4</v>
      </c>
    </row>
    <row r="685" s="66" customFormat="1" customHeight="1" spans="1:3">
      <c r="A685" s="28">
        <v>10399</v>
      </c>
      <c r="B685" s="209" t="s">
        <v>794</v>
      </c>
      <c r="C685" s="30">
        <f>SUM(C686:C693)</f>
        <v>1863</v>
      </c>
    </row>
    <row r="686" s="66" customFormat="1" hidden="1" customHeight="1" spans="1:3">
      <c r="A686" s="28">
        <v>1039904</v>
      </c>
      <c r="B686" s="209" t="s">
        <v>795</v>
      </c>
      <c r="C686" s="71">
        <v>0</v>
      </c>
    </row>
    <row r="687" s="66" customFormat="1" hidden="1" customHeight="1" spans="1:3">
      <c r="A687" s="28">
        <v>1039907</v>
      </c>
      <c r="B687" s="209" t="s">
        <v>796</v>
      </c>
      <c r="C687" s="71">
        <v>0</v>
      </c>
    </row>
    <row r="688" s="66" customFormat="1" hidden="1" customHeight="1" spans="1:3">
      <c r="A688" s="28">
        <v>1039908</v>
      </c>
      <c r="B688" s="209" t="s">
        <v>797</v>
      </c>
      <c r="C688" s="71">
        <v>0</v>
      </c>
    </row>
    <row r="689" s="66" customFormat="1" hidden="1" customHeight="1" spans="1:3">
      <c r="A689" s="28">
        <v>1039912</v>
      </c>
      <c r="B689" s="209" t="s">
        <v>798</v>
      </c>
      <c r="C689" s="71">
        <v>0</v>
      </c>
    </row>
    <row r="690" s="66" customFormat="1" hidden="1" customHeight="1" spans="1:3">
      <c r="A690" s="28">
        <v>1039913</v>
      </c>
      <c r="B690" s="209" t="s">
        <v>799</v>
      </c>
      <c r="C690" s="211">
        <v>0</v>
      </c>
    </row>
    <row r="691" s="66" customFormat="1" hidden="1" customHeight="1" spans="1:3">
      <c r="A691" s="28">
        <v>1039914</v>
      </c>
      <c r="B691" s="209" t="s">
        <v>800</v>
      </c>
      <c r="C691" s="71">
        <v>0</v>
      </c>
    </row>
    <row r="692" s="66" customFormat="1" hidden="1" customHeight="1" spans="1:3">
      <c r="A692" s="28">
        <v>1039915</v>
      </c>
      <c r="B692" s="209" t="s">
        <v>801</v>
      </c>
      <c r="C692" s="210">
        <v>0</v>
      </c>
    </row>
    <row r="693" s="66" customFormat="1" customHeight="1" spans="1:3">
      <c r="A693" s="28">
        <v>1039999</v>
      </c>
      <c r="B693" s="209" t="s">
        <v>802</v>
      </c>
      <c r="C693" s="71">
        <v>1863</v>
      </c>
    </row>
  </sheetData>
  <autoFilter ref="A4:C693">
    <filterColumn colId="2">
      <filters>
        <filter val="-8"/>
        <filter val="1"/>
        <filter val="2"/>
        <filter val="3"/>
        <filter val="4"/>
        <filter val="5"/>
        <filter val="6"/>
        <filter val="606"/>
        <filter val="7"/>
        <filter val="908"/>
        <filter val="3,508"/>
        <filter val="9"/>
        <filter val="12"/>
        <filter val="212"/>
        <filter val="1,113"/>
        <filter val="14"/>
        <filter val="3,315"/>
        <filter val="16"/>
        <filter val="1,716"/>
        <filter val="217"/>
        <filter val="4,617"/>
        <filter val="10,517"/>
        <filter val="21"/>
        <filter val="421"/>
        <filter val="24"/>
        <filter val="124"/>
        <filter val="25"/>
        <filter val="326"/>
        <filter val="429"/>
        <filter val="30"/>
        <filter val="830"/>
        <filter val="1,030"/>
        <filter val="31"/>
        <filter val="131"/>
        <filter val="32"/>
        <filter val="933"/>
        <filter val="34"/>
        <filter val="5,635"/>
        <filter val="36"/>
        <filter val="138"/>
        <filter val="22,240"/>
        <filter val="41"/>
        <filter val="4,941"/>
        <filter val="42"/>
        <filter val="15,642"/>
        <filter val="143"/>
        <filter val="945"/>
        <filter val="54,545"/>
        <filter val="3,846"/>
        <filter val="148"/>
        <filter val="7,549"/>
        <filter val="651"/>
        <filter val="1,751"/>
        <filter val="2,351"/>
        <filter val="252"/>
        <filter val="54"/>
        <filter val="954"/>
        <filter val="556"/>
        <filter val="58"/>
        <filter val="61"/>
        <filter val="65,062"/>
        <filter val="1,863"/>
        <filter val="-64"/>
        <filter val="364"/>
        <filter val="2,067"/>
        <filter val="69"/>
        <filter val="274"/>
        <filter val="776"/>
        <filter val="7,577"/>
        <filter val="179"/>
        <filter val="81"/>
        <filter val="82"/>
        <filter val="85"/>
        <filter val="1,288"/>
        <filter val="89"/>
        <filter val="889"/>
        <filter val="4,689"/>
        <filter val="890"/>
        <filter val="96"/>
        <filter val="2,097"/>
        <filter val="1,099"/>
      </filters>
    </filterColumn>
    <extLst/>
  </autoFilter>
  <mergeCells count="3">
    <mergeCell ref="A1:C1"/>
    <mergeCell ref="A2:C2"/>
    <mergeCell ref="A3:C3"/>
  </mergeCells>
  <printOptions horizontalCentered="1"/>
  <pageMargins left="0.747916666666667" right="0.747916666666667" top="0.984027777777778" bottom="0.786805555555556" header="0.313888888888889" footer="0.313888888888889"/>
  <pageSetup paperSize="12" scale="70" orientation="portrait"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27"/>
  <sheetViews>
    <sheetView showZeros="0" workbookViewId="0">
      <selection activeCell="D5" sqref="D5"/>
    </sheetView>
  </sheetViews>
  <sheetFormatPr defaultColWidth="12.1833333333333" defaultRowHeight="17" customHeight="1" outlineLevelCol="2"/>
  <cols>
    <col min="1" max="1" width="9.86666666666667" style="66" customWidth="1"/>
    <col min="2" max="2" width="54.2333333333333" style="66" customWidth="1"/>
    <col min="3" max="3" width="26" style="66" customWidth="1"/>
    <col min="4" max="256" width="12.1833333333333" style="66" customWidth="1"/>
    <col min="257" max="16384" width="12.1833333333333" style="66"/>
  </cols>
  <sheetData>
    <row r="1" s="66" customFormat="1" ht="34" customHeight="1" spans="1:3">
      <c r="A1" s="67" t="s">
        <v>12</v>
      </c>
      <c r="B1" s="67"/>
      <c r="C1" s="67"/>
    </row>
    <row r="2" s="66" customFormat="1" customHeight="1" spans="1:3">
      <c r="A2" s="26" t="s">
        <v>803</v>
      </c>
      <c r="B2" s="26"/>
      <c r="C2" s="26"/>
    </row>
    <row r="3" s="66" customFormat="1" customHeight="1" spans="1:3">
      <c r="A3" s="26" t="s">
        <v>804</v>
      </c>
      <c r="B3" s="26"/>
      <c r="C3" s="26"/>
    </row>
    <row r="4" s="66" customFormat="1" ht="17.25" customHeight="1" spans="1:3">
      <c r="A4" s="68" t="s">
        <v>145</v>
      </c>
      <c r="B4" s="68" t="s">
        <v>146</v>
      </c>
      <c r="C4" s="68" t="s">
        <v>84</v>
      </c>
    </row>
    <row r="5" s="66" customFormat="1" customHeight="1" spans="1:3">
      <c r="A5" s="28"/>
      <c r="B5" s="68" t="s">
        <v>805</v>
      </c>
      <c r="C5" s="30">
        <f>SUM(C6,C235,C275,C294,C384,C436,C492,C549,C675,C747,C826,C849,C960,C1024,C1088,C1108,C1138,C1148,C1193,C1213,C1257,C1313,C1316,C1324)</f>
        <v>261204</v>
      </c>
    </row>
    <row r="6" s="66" customFormat="1" customHeight="1" spans="1:3">
      <c r="A6" s="28">
        <v>201</v>
      </c>
      <c r="B6" s="129" t="s">
        <v>806</v>
      </c>
      <c r="C6" s="30">
        <f>SUM(C7+C19+C28+C39+C50+C61+C72+C80+C89+C102+C111+C122+C134+C141+C149+C155+C162+C169+C176+C183+C190+C198+C204+C210+C217+C232)</f>
        <v>43737</v>
      </c>
    </row>
    <row r="7" s="66" customFormat="1" customHeight="1" spans="1:3">
      <c r="A7" s="28">
        <v>20101</v>
      </c>
      <c r="B7" s="129" t="s">
        <v>807</v>
      </c>
      <c r="C7" s="30">
        <f>SUM(C8:C18)</f>
        <v>754</v>
      </c>
    </row>
    <row r="8" s="66" customFormat="1" customHeight="1" spans="1:3">
      <c r="A8" s="28">
        <v>2010101</v>
      </c>
      <c r="B8" s="28" t="s">
        <v>808</v>
      </c>
      <c r="C8" s="72">
        <v>613</v>
      </c>
    </row>
    <row r="9" s="66" customFormat="1" hidden="1" customHeight="1" spans="1:3">
      <c r="A9" s="28">
        <v>2010102</v>
      </c>
      <c r="B9" s="28" t="s">
        <v>809</v>
      </c>
      <c r="C9" s="130">
        <v>0</v>
      </c>
    </row>
    <row r="10" s="66" customFormat="1" customHeight="1" spans="1:3">
      <c r="A10" s="28">
        <v>2010103</v>
      </c>
      <c r="B10" s="100" t="s">
        <v>810</v>
      </c>
      <c r="C10" s="72">
        <v>11</v>
      </c>
    </row>
    <row r="11" s="66" customFormat="1" customHeight="1" spans="1:3">
      <c r="A11" s="28">
        <v>2010104</v>
      </c>
      <c r="B11" s="28" t="s">
        <v>811</v>
      </c>
      <c r="C11" s="132">
        <v>42</v>
      </c>
    </row>
    <row r="12" s="66" customFormat="1" hidden="1" customHeight="1" spans="1:3">
      <c r="A12" s="28">
        <v>2010105</v>
      </c>
      <c r="B12" s="28" t="s">
        <v>812</v>
      </c>
      <c r="C12" s="72">
        <v>0</v>
      </c>
    </row>
    <row r="13" s="66" customFormat="1" customHeight="1" spans="1:3">
      <c r="A13" s="28">
        <v>2010106</v>
      </c>
      <c r="B13" s="28" t="s">
        <v>813</v>
      </c>
      <c r="C13" s="72">
        <v>3</v>
      </c>
    </row>
    <row r="14" s="66" customFormat="1" hidden="1" customHeight="1" spans="1:3">
      <c r="A14" s="28">
        <v>2010107</v>
      </c>
      <c r="B14" s="28" t="s">
        <v>814</v>
      </c>
      <c r="C14" s="72">
        <v>0</v>
      </c>
    </row>
    <row r="15" s="66" customFormat="1" hidden="1" customHeight="1" spans="1:3">
      <c r="A15" s="28">
        <v>2010108</v>
      </c>
      <c r="B15" s="28" t="s">
        <v>815</v>
      </c>
      <c r="C15" s="72">
        <v>0</v>
      </c>
    </row>
    <row r="16" s="66" customFormat="1" hidden="1" customHeight="1" spans="1:3">
      <c r="A16" s="28">
        <v>2010109</v>
      </c>
      <c r="B16" s="28" t="s">
        <v>816</v>
      </c>
      <c r="C16" s="72">
        <v>0</v>
      </c>
    </row>
    <row r="17" s="66" customFormat="1" hidden="1" customHeight="1" spans="1:3">
      <c r="A17" s="28">
        <v>2010150</v>
      </c>
      <c r="B17" s="28" t="s">
        <v>817</v>
      </c>
      <c r="C17" s="72">
        <v>0</v>
      </c>
    </row>
    <row r="18" s="66" customFormat="1" customHeight="1" spans="1:3">
      <c r="A18" s="28">
        <v>2010199</v>
      </c>
      <c r="B18" s="28" t="s">
        <v>818</v>
      </c>
      <c r="C18" s="72">
        <v>85</v>
      </c>
    </row>
    <row r="19" s="66" customFormat="1" customHeight="1" spans="1:3">
      <c r="A19" s="28">
        <v>20102</v>
      </c>
      <c r="B19" s="129" t="s">
        <v>819</v>
      </c>
      <c r="C19" s="30">
        <f>SUM(C20:C27)</f>
        <v>380</v>
      </c>
    </row>
    <row r="20" s="66" customFormat="1" customHeight="1" spans="1:3">
      <c r="A20" s="28">
        <v>2010201</v>
      </c>
      <c r="B20" s="28" t="s">
        <v>808</v>
      </c>
      <c r="C20" s="72">
        <v>345</v>
      </c>
    </row>
    <row r="21" s="66" customFormat="1" hidden="1" customHeight="1" spans="1:3">
      <c r="A21" s="28">
        <v>2010202</v>
      </c>
      <c r="B21" s="28" t="s">
        <v>809</v>
      </c>
      <c r="C21" s="72">
        <v>0</v>
      </c>
    </row>
    <row r="22" s="66" customFormat="1" hidden="1" customHeight="1" spans="1:3">
      <c r="A22" s="28">
        <v>2010203</v>
      </c>
      <c r="B22" s="28" t="s">
        <v>810</v>
      </c>
      <c r="C22" s="72">
        <v>0</v>
      </c>
    </row>
    <row r="23" s="66" customFormat="1" customHeight="1" spans="1:3">
      <c r="A23" s="28">
        <v>2010204</v>
      </c>
      <c r="B23" s="28" t="s">
        <v>820</v>
      </c>
      <c r="C23" s="72">
        <v>22</v>
      </c>
    </row>
    <row r="24" s="66" customFormat="1" hidden="1" customHeight="1" spans="1:3">
      <c r="A24" s="28">
        <v>2010205</v>
      </c>
      <c r="B24" s="28" t="s">
        <v>821</v>
      </c>
      <c r="C24" s="72">
        <v>0</v>
      </c>
    </row>
    <row r="25" s="66" customFormat="1" hidden="1" customHeight="1" spans="1:3">
      <c r="A25" s="28">
        <v>2010206</v>
      </c>
      <c r="B25" s="28" t="s">
        <v>822</v>
      </c>
      <c r="C25" s="72">
        <v>0</v>
      </c>
    </row>
    <row r="26" s="66" customFormat="1" hidden="1" customHeight="1" spans="1:3">
      <c r="A26" s="28">
        <v>2010250</v>
      </c>
      <c r="B26" s="28" t="s">
        <v>817</v>
      </c>
      <c r="C26" s="72">
        <v>0</v>
      </c>
    </row>
    <row r="27" s="66" customFormat="1" customHeight="1" spans="1:3">
      <c r="A27" s="28">
        <v>2010299</v>
      </c>
      <c r="B27" s="28" t="s">
        <v>823</v>
      </c>
      <c r="C27" s="72">
        <v>13</v>
      </c>
    </row>
    <row r="28" s="66" customFormat="1" customHeight="1" spans="1:3">
      <c r="A28" s="28">
        <v>20103</v>
      </c>
      <c r="B28" s="129" t="s">
        <v>824</v>
      </c>
      <c r="C28" s="30">
        <f>SUM(C29:C38)</f>
        <v>30160</v>
      </c>
    </row>
    <row r="29" s="66" customFormat="1" customHeight="1" spans="1:3">
      <c r="A29" s="28">
        <v>2010301</v>
      </c>
      <c r="B29" s="28" t="s">
        <v>808</v>
      </c>
      <c r="C29" s="72">
        <v>9189</v>
      </c>
    </row>
    <row r="30" s="66" customFormat="1" hidden="1" customHeight="1" spans="1:3">
      <c r="A30" s="28">
        <v>2010302</v>
      </c>
      <c r="B30" s="28" t="s">
        <v>809</v>
      </c>
      <c r="C30" s="72">
        <v>0</v>
      </c>
    </row>
    <row r="31" s="66" customFormat="1" hidden="1" customHeight="1" spans="1:3">
      <c r="A31" s="28">
        <v>2010303</v>
      </c>
      <c r="B31" s="28" t="s">
        <v>810</v>
      </c>
      <c r="C31" s="72">
        <v>0</v>
      </c>
    </row>
    <row r="32" s="66" customFormat="1" hidden="1" customHeight="1" spans="1:3">
      <c r="A32" s="28">
        <v>2010304</v>
      </c>
      <c r="B32" s="28" t="s">
        <v>825</v>
      </c>
      <c r="C32" s="72">
        <v>0</v>
      </c>
    </row>
    <row r="33" s="66" customFormat="1" hidden="1" customHeight="1" spans="1:3">
      <c r="A33" s="28">
        <v>2010305</v>
      </c>
      <c r="B33" s="28" t="s">
        <v>826</v>
      </c>
      <c r="C33" s="72">
        <v>0</v>
      </c>
    </row>
    <row r="34" s="66" customFormat="1" customHeight="1" spans="1:3">
      <c r="A34" s="28">
        <v>2010306</v>
      </c>
      <c r="B34" s="28" t="s">
        <v>827</v>
      </c>
      <c r="C34" s="72">
        <v>57</v>
      </c>
    </row>
    <row r="35" s="66" customFormat="1" customHeight="1" spans="1:3">
      <c r="A35" s="28">
        <v>2010308</v>
      </c>
      <c r="B35" s="28" t="s">
        <v>828</v>
      </c>
      <c r="C35" s="72">
        <v>250</v>
      </c>
    </row>
    <row r="36" s="66" customFormat="1" hidden="1" customHeight="1" spans="1:3">
      <c r="A36" s="28">
        <v>2010309</v>
      </c>
      <c r="B36" s="28" t="s">
        <v>829</v>
      </c>
      <c r="C36" s="72">
        <v>0</v>
      </c>
    </row>
    <row r="37" s="66" customFormat="1" customHeight="1" spans="1:3">
      <c r="A37" s="28">
        <v>2010350</v>
      </c>
      <c r="B37" s="28" t="s">
        <v>817</v>
      </c>
      <c r="C37" s="72">
        <v>223</v>
      </c>
    </row>
    <row r="38" s="66" customFormat="1" customHeight="1" spans="1:3">
      <c r="A38" s="28">
        <v>2010399</v>
      </c>
      <c r="B38" s="28" t="s">
        <v>830</v>
      </c>
      <c r="C38" s="72">
        <v>20441</v>
      </c>
    </row>
    <row r="39" s="66" customFormat="1" customHeight="1" spans="1:3">
      <c r="A39" s="28">
        <v>20104</v>
      </c>
      <c r="B39" s="129" t="s">
        <v>831</v>
      </c>
      <c r="C39" s="30">
        <f>SUM(C40:C49)</f>
        <v>701</v>
      </c>
    </row>
    <row r="40" s="66" customFormat="1" customHeight="1" spans="1:3">
      <c r="A40" s="28">
        <v>2010401</v>
      </c>
      <c r="B40" s="28" t="s">
        <v>808</v>
      </c>
      <c r="C40" s="72">
        <v>641</v>
      </c>
    </row>
    <row r="41" s="66" customFormat="1" hidden="1" customHeight="1" spans="1:3">
      <c r="A41" s="28">
        <v>2010402</v>
      </c>
      <c r="B41" s="28" t="s">
        <v>809</v>
      </c>
      <c r="C41" s="72">
        <v>0</v>
      </c>
    </row>
    <row r="42" s="66" customFormat="1" hidden="1" customHeight="1" spans="1:3">
      <c r="A42" s="28">
        <v>2010403</v>
      </c>
      <c r="B42" s="28" t="s">
        <v>810</v>
      </c>
      <c r="C42" s="72">
        <v>0</v>
      </c>
    </row>
    <row r="43" s="66" customFormat="1" hidden="1" customHeight="1" spans="1:3">
      <c r="A43" s="28">
        <v>2010404</v>
      </c>
      <c r="B43" s="28" t="s">
        <v>832</v>
      </c>
      <c r="C43" s="72">
        <v>0</v>
      </c>
    </row>
    <row r="44" s="66" customFormat="1" hidden="1" customHeight="1" spans="1:3">
      <c r="A44" s="28">
        <v>2010405</v>
      </c>
      <c r="B44" s="28" t="s">
        <v>833</v>
      </c>
      <c r="C44" s="72">
        <v>0</v>
      </c>
    </row>
    <row r="45" s="66" customFormat="1" hidden="1" customHeight="1" spans="1:3">
      <c r="A45" s="28">
        <v>2010406</v>
      </c>
      <c r="B45" s="28" t="s">
        <v>834</v>
      </c>
      <c r="C45" s="72">
        <v>0</v>
      </c>
    </row>
    <row r="46" s="66" customFormat="1" hidden="1" customHeight="1" spans="1:3">
      <c r="A46" s="28">
        <v>2010407</v>
      </c>
      <c r="B46" s="28" t="s">
        <v>835</v>
      </c>
      <c r="C46" s="72">
        <v>0</v>
      </c>
    </row>
    <row r="47" s="66" customFormat="1" hidden="1" customHeight="1" spans="1:3">
      <c r="A47" s="28">
        <v>2010408</v>
      </c>
      <c r="B47" s="28" t="s">
        <v>836</v>
      </c>
      <c r="C47" s="72">
        <v>0</v>
      </c>
    </row>
    <row r="48" s="66" customFormat="1" hidden="1" customHeight="1" spans="1:3">
      <c r="A48" s="28">
        <v>2010450</v>
      </c>
      <c r="B48" s="28" t="s">
        <v>817</v>
      </c>
      <c r="C48" s="72">
        <v>0</v>
      </c>
    </row>
    <row r="49" s="66" customFormat="1" customHeight="1" spans="1:3">
      <c r="A49" s="28">
        <v>2010499</v>
      </c>
      <c r="B49" s="28" t="s">
        <v>837</v>
      </c>
      <c r="C49" s="72">
        <v>60</v>
      </c>
    </row>
    <row r="50" s="66" customFormat="1" customHeight="1" spans="1:3">
      <c r="A50" s="28">
        <v>20105</v>
      </c>
      <c r="B50" s="129" t="s">
        <v>838</v>
      </c>
      <c r="C50" s="30">
        <f>SUM(C51:C60)</f>
        <v>478</v>
      </c>
    </row>
    <row r="51" s="66" customFormat="1" customHeight="1" spans="1:3">
      <c r="A51" s="28">
        <v>2010501</v>
      </c>
      <c r="B51" s="28" t="s">
        <v>808</v>
      </c>
      <c r="C51" s="72">
        <v>261</v>
      </c>
    </row>
    <row r="52" s="66" customFormat="1" hidden="1" customHeight="1" spans="1:3">
      <c r="A52" s="28">
        <v>2010502</v>
      </c>
      <c r="B52" s="28" t="s">
        <v>809</v>
      </c>
      <c r="C52" s="72">
        <v>0</v>
      </c>
    </row>
    <row r="53" s="66" customFormat="1" hidden="1" customHeight="1" spans="1:3">
      <c r="A53" s="28">
        <v>2010503</v>
      </c>
      <c r="B53" s="28" t="s">
        <v>810</v>
      </c>
      <c r="C53" s="72">
        <v>0</v>
      </c>
    </row>
    <row r="54" s="66" customFormat="1" hidden="1" customHeight="1" spans="1:3">
      <c r="A54" s="28">
        <v>2010504</v>
      </c>
      <c r="B54" s="28" t="s">
        <v>839</v>
      </c>
      <c r="C54" s="72">
        <v>0</v>
      </c>
    </row>
    <row r="55" s="66" customFormat="1" hidden="1" customHeight="1" spans="1:3">
      <c r="A55" s="28">
        <v>2010505</v>
      </c>
      <c r="B55" s="28" t="s">
        <v>840</v>
      </c>
      <c r="C55" s="72">
        <v>0</v>
      </c>
    </row>
    <row r="56" s="66" customFormat="1" customHeight="1" spans="1:3">
      <c r="A56" s="28">
        <v>2010506</v>
      </c>
      <c r="B56" s="28" t="s">
        <v>841</v>
      </c>
      <c r="C56" s="72">
        <v>12</v>
      </c>
    </row>
    <row r="57" s="66" customFormat="1" customHeight="1" spans="1:3">
      <c r="A57" s="28">
        <v>2010507</v>
      </c>
      <c r="B57" s="28" t="s">
        <v>842</v>
      </c>
      <c r="C57" s="72">
        <v>141</v>
      </c>
    </row>
    <row r="58" s="66" customFormat="1" customHeight="1" spans="1:3">
      <c r="A58" s="28">
        <v>2010508</v>
      </c>
      <c r="B58" s="28" t="s">
        <v>843</v>
      </c>
      <c r="C58" s="72">
        <v>55</v>
      </c>
    </row>
    <row r="59" s="66" customFormat="1" hidden="1" customHeight="1" spans="1:3">
      <c r="A59" s="28">
        <v>2010550</v>
      </c>
      <c r="B59" s="28" t="s">
        <v>817</v>
      </c>
      <c r="C59" s="72">
        <v>0</v>
      </c>
    </row>
    <row r="60" s="66" customFormat="1" customHeight="1" spans="1:3">
      <c r="A60" s="28">
        <v>2010599</v>
      </c>
      <c r="B60" s="28" t="s">
        <v>844</v>
      </c>
      <c r="C60" s="72">
        <v>9</v>
      </c>
    </row>
    <row r="61" s="66" customFormat="1" customHeight="1" spans="1:3">
      <c r="A61" s="28">
        <v>20106</v>
      </c>
      <c r="B61" s="129" t="s">
        <v>845</v>
      </c>
      <c r="C61" s="30">
        <f>SUM(C62:C71)</f>
        <v>2176</v>
      </c>
    </row>
    <row r="62" s="66" customFormat="1" customHeight="1" spans="1:3">
      <c r="A62" s="28">
        <v>2010601</v>
      </c>
      <c r="B62" s="28" t="s">
        <v>808</v>
      </c>
      <c r="C62" s="72">
        <v>1373</v>
      </c>
    </row>
    <row r="63" s="66" customFormat="1" hidden="1" customHeight="1" spans="1:3">
      <c r="A63" s="28">
        <v>2010602</v>
      </c>
      <c r="B63" s="28" t="s">
        <v>809</v>
      </c>
      <c r="C63" s="72">
        <v>0</v>
      </c>
    </row>
    <row r="64" s="66" customFormat="1" hidden="1" customHeight="1" spans="1:3">
      <c r="A64" s="28">
        <v>2010603</v>
      </c>
      <c r="B64" s="28" t="s">
        <v>810</v>
      </c>
      <c r="C64" s="72">
        <v>0</v>
      </c>
    </row>
    <row r="65" s="66" customFormat="1" hidden="1" customHeight="1" spans="1:3">
      <c r="A65" s="28">
        <v>2010604</v>
      </c>
      <c r="B65" s="28" t="s">
        <v>846</v>
      </c>
      <c r="C65" s="72">
        <v>0</v>
      </c>
    </row>
    <row r="66" s="66" customFormat="1" hidden="1" customHeight="1" spans="1:3">
      <c r="A66" s="28">
        <v>2010605</v>
      </c>
      <c r="B66" s="28" t="s">
        <v>847</v>
      </c>
      <c r="C66" s="72">
        <v>0</v>
      </c>
    </row>
    <row r="67" s="66" customFormat="1" hidden="1" customHeight="1" spans="1:3">
      <c r="A67" s="28">
        <v>2010606</v>
      </c>
      <c r="B67" s="28" t="s">
        <v>848</v>
      </c>
      <c r="C67" s="72">
        <v>0</v>
      </c>
    </row>
    <row r="68" s="66" customFormat="1" hidden="1" customHeight="1" spans="1:3">
      <c r="A68" s="28">
        <v>2010607</v>
      </c>
      <c r="B68" s="28" t="s">
        <v>849</v>
      </c>
      <c r="C68" s="72">
        <v>0</v>
      </c>
    </row>
    <row r="69" s="66" customFormat="1" customHeight="1" spans="1:3">
      <c r="A69" s="28">
        <v>2010608</v>
      </c>
      <c r="B69" s="28" t="s">
        <v>850</v>
      </c>
      <c r="C69" s="72">
        <v>198</v>
      </c>
    </row>
    <row r="70" s="66" customFormat="1" customHeight="1" spans="1:3">
      <c r="A70" s="28">
        <v>2010650</v>
      </c>
      <c r="B70" s="28" t="s">
        <v>817</v>
      </c>
      <c r="C70" s="72">
        <v>360</v>
      </c>
    </row>
    <row r="71" s="66" customFormat="1" customHeight="1" spans="1:3">
      <c r="A71" s="28">
        <v>2010699</v>
      </c>
      <c r="B71" s="28" t="s">
        <v>851</v>
      </c>
      <c r="C71" s="72">
        <v>245</v>
      </c>
    </row>
    <row r="72" s="66" customFormat="1" customHeight="1" spans="1:3">
      <c r="A72" s="28">
        <v>20107</v>
      </c>
      <c r="B72" s="129" t="s">
        <v>852</v>
      </c>
      <c r="C72" s="30">
        <f>SUM(C73:C79)</f>
        <v>70</v>
      </c>
    </row>
    <row r="73" s="66" customFormat="1" hidden="1" customHeight="1" spans="1:3">
      <c r="A73" s="28">
        <v>2010701</v>
      </c>
      <c r="B73" s="28" t="s">
        <v>808</v>
      </c>
      <c r="C73" s="72">
        <v>0</v>
      </c>
    </row>
    <row r="74" s="66" customFormat="1" hidden="1" customHeight="1" spans="1:3">
      <c r="A74" s="28">
        <v>2010702</v>
      </c>
      <c r="B74" s="28" t="s">
        <v>809</v>
      </c>
      <c r="C74" s="72">
        <v>0</v>
      </c>
    </row>
    <row r="75" s="66" customFormat="1" hidden="1" customHeight="1" spans="1:3">
      <c r="A75" s="28">
        <v>2010703</v>
      </c>
      <c r="B75" s="28" t="s">
        <v>810</v>
      </c>
      <c r="C75" s="72">
        <v>0</v>
      </c>
    </row>
    <row r="76" s="66" customFormat="1" hidden="1" customHeight="1" spans="1:3">
      <c r="A76" s="28">
        <v>2010709</v>
      </c>
      <c r="B76" s="28" t="s">
        <v>849</v>
      </c>
      <c r="C76" s="72">
        <v>0</v>
      </c>
    </row>
    <row r="77" s="66" customFormat="1" customHeight="1" spans="1:3">
      <c r="A77" s="28">
        <v>2010710</v>
      </c>
      <c r="B77" s="28" t="s">
        <v>853</v>
      </c>
      <c r="C77" s="72">
        <v>70</v>
      </c>
    </row>
    <row r="78" s="66" customFormat="1" hidden="1" customHeight="1" spans="1:3">
      <c r="A78" s="28">
        <v>2010750</v>
      </c>
      <c r="B78" s="28" t="s">
        <v>817</v>
      </c>
      <c r="C78" s="72">
        <v>0</v>
      </c>
    </row>
    <row r="79" s="66" customFormat="1" hidden="1" customHeight="1" spans="1:3">
      <c r="A79" s="28">
        <v>2010799</v>
      </c>
      <c r="B79" s="28" t="s">
        <v>854</v>
      </c>
      <c r="C79" s="72">
        <v>0</v>
      </c>
    </row>
    <row r="80" s="66" customFormat="1" customHeight="1" spans="1:3">
      <c r="A80" s="28">
        <v>20108</v>
      </c>
      <c r="B80" s="129" t="s">
        <v>855</v>
      </c>
      <c r="C80" s="30">
        <f>SUM(C81:C88)</f>
        <v>504</v>
      </c>
    </row>
    <row r="81" s="66" customFormat="1" customHeight="1" spans="1:3">
      <c r="A81" s="28">
        <v>2010801</v>
      </c>
      <c r="B81" s="28" t="s">
        <v>808</v>
      </c>
      <c r="C81" s="72">
        <v>421</v>
      </c>
    </row>
    <row r="82" s="66" customFormat="1" hidden="1" customHeight="1" spans="1:3">
      <c r="A82" s="28">
        <v>2010802</v>
      </c>
      <c r="B82" s="28" t="s">
        <v>809</v>
      </c>
      <c r="C82" s="72">
        <v>0</v>
      </c>
    </row>
    <row r="83" s="66" customFormat="1" hidden="1" customHeight="1" spans="1:3">
      <c r="A83" s="28">
        <v>2010803</v>
      </c>
      <c r="B83" s="28" t="s">
        <v>810</v>
      </c>
      <c r="C83" s="72">
        <v>0</v>
      </c>
    </row>
    <row r="84" s="66" customFormat="1" customHeight="1" spans="1:3">
      <c r="A84" s="28">
        <v>2010804</v>
      </c>
      <c r="B84" s="28" t="s">
        <v>856</v>
      </c>
      <c r="C84" s="72">
        <v>83</v>
      </c>
    </row>
    <row r="85" s="66" customFormat="1" hidden="1" customHeight="1" spans="1:3">
      <c r="A85" s="28">
        <v>2010805</v>
      </c>
      <c r="B85" s="28" t="s">
        <v>857</v>
      </c>
      <c r="C85" s="72">
        <v>0</v>
      </c>
    </row>
    <row r="86" s="66" customFormat="1" hidden="1" customHeight="1" spans="1:3">
      <c r="A86" s="28">
        <v>2010806</v>
      </c>
      <c r="B86" s="28" t="s">
        <v>849</v>
      </c>
      <c r="C86" s="72">
        <v>0</v>
      </c>
    </row>
    <row r="87" s="66" customFormat="1" hidden="1" customHeight="1" spans="1:3">
      <c r="A87" s="28">
        <v>2010850</v>
      </c>
      <c r="B87" s="28" t="s">
        <v>817</v>
      </c>
      <c r="C87" s="72">
        <v>0</v>
      </c>
    </row>
    <row r="88" s="66" customFormat="1" hidden="1" customHeight="1" spans="1:3">
      <c r="A88" s="28">
        <v>2010899</v>
      </c>
      <c r="B88" s="28" t="s">
        <v>858</v>
      </c>
      <c r="C88" s="72">
        <v>0</v>
      </c>
    </row>
    <row r="89" s="66" customFormat="1" hidden="1" customHeight="1" spans="1:3">
      <c r="A89" s="28">
        <v>20109</v>
      </c>
      <c r="B89" s="129" t="s">
        <v>859</v>
      </c>
      <c r="C89" s="30">
        <f>SUM(C90:C101)</f>
        <v>0</v>
      </c>
    </row>
    <row r="90" s="66" customFormat="1" hidden="1" customHeight="1" spans="1:3">
      <c r="A90" s="28">
        <v>2010901</v>
      </c>
      <c r="B90" s="28" t="s">
        <v>808</v>
      </c>
      <c r="C90" s="72">
        <v>0</v>
      </c>
    </row>
    <row r="91" s="66" customFormat="1" hidden="1" customHeight="1" spans="1:3">
      <c r="A91" s="28">
        <v>2010902</v>
      </c>
      <c r="B91" s="28" t="s">
        <v>809</v>
      </c>
      <c r="C91" s="72">
        <v>0</v>
      </c>
    </row>
    <row r="92" s="66" customFormat="1" hidden="1" customHeight="1" spans="1:3">
      <c r="A92" s="28">
        <v>2010903</v>
      </c>
      <c r="B92" s="28" t="s">
        <v>810</v>
      </c>
      <c r="C92" s="72">
        <v>0</v>
      </c>
    </row>
    <row r="93" s="66" customFormat="1" hidden="1" customHeight="1" spans="1:3">
      <c r="A93" s="28">
        <v>2010905</v>
      </c>
      <c r="B93" s="28" t="s">
        <v>860</v>
      </c>
      <c r="C93" s="72">
        <v>0</v>
      </c>
    </row>
    <row r="94" s="66" customFormat="1" hidden="1" customHeight="1" spans="1:3">
      <c r="A94" s="28">
        <v>2010907</v>
      </c>
      <c r="B94" s="28" t="s">
        <v>861</v>
      </c>
      <c r="C94" s="72">
        <v>0</v>
      </c>
    </row>
    <row r="95" s="66" customFormat="1" hidden="1" customHeight="1" spans="1:3">
      <c r="A95" s="28">
        <v>2010908</v>
      </c>
      <c r="B95" s="28" t="s">
        <v>849</v>
      </c>
      <c r="C95" s="72">
        <v>0</v>
      </c>
    </row>
    <row r="96" s="66" customFormat="1" hidden="1" customHeight="1" spans="1:3">
      <c r="A96" s="28">
        <v>2010909</v>
      </c>
      <c r="B96" s="28" t="s">
        <v>862</v>
      </c>
      <c r="C96" s="72">
        <v>0</v>
      </c>
    </row>
    <row r="97" s="66" customFormat="1" hidden="1" customHeight="1" spans="1:3">
      <c r="A97" s="28">
        <v>2010910</v>
      </c>
      <c r="B97" s="28" t="s">
        <v>863</v>
      </c>
      <c r="C97" s="72">
        <v>0</v>
      </c>
    </row>
    <row r="98" s="66" customFormat="1" hidden="1" customHeight="1" spans="1:3">
      <c r="A98" s="28">
        <v>2010911</v>
      </c>
      <c r="B98" s="28" t="s">
        <v>864</v>
      </c>
      <c r="C98" s="72">
        <v>0</v>
      </c>
    </row>
    <row r="99" s="66" customFormat="1" hidden="1" customHeight="1" spans="1:3">
      <c r="A99" s="28">
        <v>2010912</v>
      </c>
      <c r="B99" s="28" t="s">
        <v>865</v>
      </c>
      <c r="C99" s="72">
        <v>0</v>
      </c>
    </row>
    <row r="100" s="66" customFormat="1" hidden="1" customHeight="1" spans="1:3">
      <c r="A100" s="28">
        <v>2010950</v>
      </c>
      <c r="B100" s="28" t="s">
        <v>817</v>
      </c>
      <c r="C100" s="72">
        <v>0</v>
      </c>
    </row>
    <row r="101" s="66" customFormat="1" hidden="1" customHeight="1" spans="1:3">
      <c r="A101" s="28">
        <v>2010999</v>
      </c>
      <c r="B101" s="28" t="s">
        <v>866</v>
      </c>
      <c r="C101" s="72">
        <v>0</v>
      </c>
    </row>
    <row r="102" s="66" customFormat="1" customHeight="1" spans="1:3">
      <c r="A102" s="28">
        <v>20111</v>
      </c>
      <c r="B102" s="129" t="s">
        <v>867</v>
      </c>
      <c r="C102" s="30">
        <f>SUM(C103:C110)</f>
        <v>2308</v>
      </c>
    </row>
    <row r="103" s="66" customFormat="1" customHeight="1" spans="1:3">
      <c r="A103" s="28">
        <v>2011101</v>
      </c>
      <c r="B103" s="28" t="s">
        <v>808</v>
      </c>
      <c r="C103" s="72">
        <v>886</v>
      </c>
    </row>
    <row r="104" s="66" customFormat="1" hidden="1" customHeight="1" spans="1:3">
      <c r="A104" s="28">
        <v>2011102</v>
      </c>
      <c r="B104" s="28" t="s">
        <v>809</v>
      </c>
      <c r="C104" s="72">
        <v>0</v>
      </c>
    </row>
    <row r="105" s="66" customFormat="1" hidden="1" customHeight="1" spans="1:3">
      <c r="A105" s="28">
        <v>2011103</v>
      </c>
      <c r="B105" s="28" t="s">
        <v>810</v>
      </c>
      <c r="C105" s="72">
        <v>0</v>
      </c>
    </row>
    <row r="106" s="66" customFormat="1" hidden="1" customHeight="1" spans="1:3">
      <c r="A106" s="28">
        <v>2011104</v>
      </c>
      <c r="B106" s="28" t="s">
        <v>868</v>
      </c>
      <c r="C106" s="72">
        <v>0</v>
      </c>
    </row>
    <row r="107" s="66" customFormat="1" hidden="1" customHeight="1" spans="1:3">
      <c r="A107" s="28">
        <v>2011105</v>
      </c>
      <c r="B107" s="28" t="s">
        <v>869</v>
      </c>
      <c r="C107" s="72">
        <v>0</v>
      </c>
    </row>
    <row r="108" s="66" customFormat="1" hidden="1" customHeight="1" spans="1:3">
      <c r="A108" s="28">
        <v>2011106</v>
      </c>
      <c r="B108" s="28" t="s">
        <v>870</v>
      </c>
      <c r="C108" s="72">
        <v>0</v>
      </c>
    </row>
    <row r="109" s="66" customFormat="1" customHeight="1" spans="1:3">
      <c r="A109" s="28">
        <v>2011150</v>
      </c>
      <c r="B109" s="28" t="s">
        <v>817</v>
      </c>
      <c r="C109" s="72">
        <v>446</v>
      </c>
    </row>
    <row r="110" s="66" customFormat="1" customHeight="1" spans="1:3">
      <c r="A110" s="28">
        <v>2011199</v>
      </c>
      <c r="B110" s="28" t="s">
        <v>871</v>
      </c>
      <c r="C110" s="72">
        <v>976</v>
      </c>
    </row>
    <row r="111" s="66" customFormat="1" customHeight="1" spans="1:3">
      <c r="A111" s="28">
        <v>20113</v>
      </c>
      <c r="B111" s="129" t="s">
        <v>872</v>
      </c>
      <c r="C111" s="30">
        <f>SUM(C112:C121)</f>
        <v>518</v>
      </c>
    </row>
    <row r="112" s="66" customFormat="1" customHeight="1" spans="1:3">
      <c r="A112" s="28">
        <v>2011301</v>
      </c>
      <c r="B112" s="28" t="s">
        <v>808</v>
      </c>
      <c r="C112" s="72">
        <v>350</v>
      </c>
    </row>
    <row r="113" s="66" customFormat="1" hidden="1" customHeight="1" spans="1:3">
      <c r="A113" s="28">
        <v>2011302</v>
      </c>
      <c r="B113" s="28" t="s">
        <v>809</v>
      </c>
      <c r="C113" s="72">
        <v>0</v>
      </c>
    </row>
    <row r="114" s="66" customFormat="1" hidden="1" customHeight="1" spans="1:3">
      <c r="A114" s="28">
        <v>2011303</v>
      </c>
      <c r="B114" s="28" t="s">
        <v>810</v>
      </c>
      <c r="C114" s="72">
        <v>0</v>
      </c>
    </row>
    <row r="115" s="66" customFormat="1" hidden="1" customHeight="1" spans="1:3">
      <c r="A115" s="28">
        <v>2011304</v>
      </c>
      <c r="B115" s="28" t="s">
        <v>873</v>
      </c>
      <c r="C115" s="72">
        <v>0</v>
      </c>
    </row>
    <row r="116" s="66" customFormat="1" hidden="1" customHeight="1" spans="1:3">
      <c r="A116" s="28">
        <v>2011305</v>
      </c>
      <c r="B116" s="28" t="s">
        <v>874</v>
      </c>
      <c r="C116" s="72">
        <v>0</v>
      </c>
    </row>
    <row r="117" s="66" customFormat="1" hidden="1" customHeight="1" spans="1:3">
      <c r="A117" s="28">
        <v>2011306</v>
      </c>
      <c r="B117" s="28" t="s">
        <v>875</v>
      </c>
      <c r="C117" s="72">
        <v>0</v>
      </c>
    </row>
    <row r="118" s="66" customFormat="1" hidden="1" customHeight="1" spans="1:3">
      <c r="A118" s="28">
        <v>2011307</v>
      </c>
      <c r="B118" s="28" t="s">
        <v>876</v>
      </c>
      <c r="C118" s="72">
        <v>0</v>
      </c>
    </row>
    <row r="119" s="66" customFormat="1" customHeight="1" spans="1:3">
      <c r="A119" s="28">
        <v>2011308</v>
      </c>
      <c r="B119" s="28" t="s">
        <v>877</v>
      </c>
      <c r="C119" s="72">
        <v>96</v>
      </c>
    </row>
    <row r="120" s="66" customFormat="1" customHeight="1" spans="1:3">
      <c r="A120" s="28">
        <v>2011350</v>
      </c>
      <c r="B120" s="28" t="s">
        <v>817</v>
      </c>
      <c r="C120" s="72">
        <v>35</v>
      </c>
    </row>
    <row r="121" s="66" customFormat="1" customHeight="1" spans="1:3">
      <c r="A121" s="28">
        <v>2011399</v>
      </c>
      <c r="B121" s="28" t="s">
        <v>878</v>
      </c>
      <c r="C121" s="72">
        <v>37</v>
      </c>
    </row>
    <row r="122" s="66" customFormat="1" customHeight="1" spans="1:3">
      <c r="A122" s="28">
        <v>20114</v>
      </c>
      <c r="B122" s="129" t="s">
        <v>879</v>
      </c>
      <c r="C122" s="30">
        <f>SUM(C123:C133)</f>
        <v>10</v>
      </c>
    </row>
    <row r="123" s="66" customFormat="1" hidden="1" customHeight="1" spans="1:3">
      <c r="A123" s="28">
        <v>2011401</v>
      </c>
      <c r="B123" s="28" t="s">
        <v>808</v>
      </c>
      <c r="C123" s="72">
        <v>0</v>
      </c>
    </row>
    <row r="124" s="66" customFormat="1" hidden="1" customHeight="1" spans="1:3">
      <c r="A124" s="28">
        <v>2011402</v>
      </c>
      <c r="B124" s="28" t="s">
        <v>809</v>
      </c>
      <c r="C124" s="72">
        <v>0</v>
      </c>
    </row>
    <row r="125" s="66" customFormat="1" hidden="1" customHeight="1" spans="1:3">
      <c r="A125" s="28">
        <v>2011403</v>
      </c>
      <c r="B125" s="28" t="s">
        <v>810</v>
      </c>
      <c r="C125" s="72">
        <v>0</v>
      </c>
    </row>
    <row r="126" s="66" customFormat="1" hidden="1" customHeight="1" spans="1:3">
      <c r="A126" s="28">
        <v>2011404</v>
      </c>
      <c r="B126" s="28" t="s">
        <v>880</v>
      </c>
      <c r="C126" s="72">
        <v>0</v>
      </c>
    </row>
    <row r="127" s="66" customFormat="1" hidden="1" customHeight="1" spans="1:3">
      <c r="A127" s="28">
        <v>2011405</v>
      </c>
      <c r="B127" s="28" t="s">
        <v>881</v>
      </c>
      <c r="C127" s="72">
        <v>0</v>
      </c>
    </row>
    <row r="128" s="66" customFormat="1" hidden="1" customHeight="1" spans="1:3">
      <c r="A128" s="28">
        <v>2011408</v>
      </c>
      <c r="B128" s="28" t="s">
        <v>882</v>
      </c>
      <c r="C128" s="72">
        <v>0</v>
      </c>
    </row>
    <row r="129" s="66" customFormat="1" hidden="1" customHeight="1" spans="1:3">
      <c r="A129" s="28">
        <v>2011409</v>
      </c>
      <c r="B129" s="28" t="s">
        <v>883</v>
      </c>
      <c r="C129" s="72">
        <v>0</v>
      </c>
    </row>
    <row r="130" s="66" customFormat="1" hidden="1" customHeight="1" spans="1:3">
      <c r="A130" s="28">
        <v>2011410</v>
      </c>
      <c r="B130" s="28" t="s">
        <v>884</v>
      </c>
      <c r="C130" s="72">
        <v>0</v>
      </c>
    </row>
    <row r="131" s="66" customFormat="1" hidden="1" customHeight="1" spans="1:3">
      <c r="A131" s="28">
        <v>2011411</v>
      </c>
      <c r="B131" s="28" t="s">
        <v>885</v>
      </c>
      <c r="C131" s="72">
        <v>0</v>
      </c>
    </row>
    <row r="132" s="66" customFormat="1" hidden="1" customHeight="1" spans="1:3">
      <c r="A132" s="28">
        <v>2011450</v>
      </c>
      <c r="B132" s="28" t="s">
        <v>817</v>
      </c>
      <c r="C132" s="72">
        <v>0</v>
      </c>
    </row>
    <row r="133" s="66" customFormat="1" customHeight="1" spans="1:3">
      <c r="A133" s="28">
        <v>2011499</v>
      </c>
      <c r="B133" s="28" t="s">
        <v>886</v>
      </c>
      <c r="C133" s="72">
        <v>10</v>
      </c>
    </row>
    <row r="134" s="66" customFormat="1" hidden="1" customHeight="1" spans="1:3">
      <c r="A134" s="28">
        <v>20123</v>
      </c>
      <c r="B134" s="129" t="s">
        <v>887</v>
      </c>
      <c r="C134" s="30">
        <f>SUM(C135:C140)</f>
        <v>0</v>
      </c>
    </row>
    <row r="135" s="66" customFormat="1" hidden="1" customHeight="1" spans="1:3">
      <c r="A135" s="28">
        <v>2012301</v>
      </c>
      <c r="B135" s="28" t="s">
        <v>808</v>
      </c>
      <c r="C135" s="72">
        <v>0</v>
      </c>
    </row>
    <row r="136" s="66" customFormat="1" hidden="1" customHeight="1" spans="1:3">
      <c r="A136" s="28">
        <v>2012302</v>
      </c>
      <c r="B136" s="28" t="s">
        <v>809</v>
      </c>
      <c r="C136" s="72">
        <v>0</v>
      </c>
    </row>
    <row r="137" s="66" customFormat="1" hidden="1" customHeight="1" spans="1:3">
      <c r="A137" s="28">
        <v>2012303</v>
      </c>
      <c r="B137" s="28" t="s">
        <v>810</v>
      </c>
      <c r="C137" s="72">
        <v>0</v>
      </c>
    </row>
    <row r="138" s="66" customFormat="1" hidden="1" customHeight="1" spans="1:3">
      <c r="A138" s="28">
        <v>2012304</v>
      </c>
      <c r="B138" s="28" t="s">
        <v>888</v>
      </c>
      <c r="C138" s="72">
        <v>0</v>
      </c>
    </row>
    <row r="139" s="66" customFormat="1" hidden="1" customHeight="1" spans="1:3">
      <c r="A139" s="28">
        <v>2012350</v>
      </c>
      <c r="B139" s="28" t="s">
        <v>817</v>
      </c>
      <c r="C139" s="72">
        <v>0</v>
      </c>
    </row>
    <row r="140" s="66" customFormat="1" hidden="1" customHeight="1" spans="1:3">
      <c r="A140" s="28">
        <v>2012399</v>
      </c>
      <c r="B140" s="28" t="s">
        <v>889</v>
      </c>
      <c r="C140" s="72">
        <v>0</v>
      </c>
    </row>
    <row r="141" s="66" customFormat="1" hidden="1" customHeight="1" spans="1:3">
      <c r="A141" s="28">
        <v>20125</v>
      </c>
      <c r="B141" s="129" t="s">
        <v>890</v>
      </c>
      <c r="C141" s="30">
        <f>SUM(C142:C148)</f>
        <v>0</v>
      </c>
    </row>
    <row r="142" s="66" customFormat="1" hidden="1" customHeight="1" spans="1:3">
      <c r="A142" s="28">
        <v>2012501</v>
      </c>
      <c r="B142" s="28" t="s">
        <v>808</v>
      </c>
      <c r="C142" s="72">
        <v>0</v>
      </c>
    </row>
    <row r="143" s="66" customFormat="1" hidden="1" customHeight="1" spans="1:3">
      <c r="A143" s="28">
        <v>2012502</v>
      </c>
      <c r="B143" s="28" t="s">
        <v>809</v>
      </c>
      <c r="C143" s="72">
        <v>0</v>
      </c>
    </row>
    <row r="144" s="66" customFormat="1" hidden="1" customHeight="1" spans="1:3">
      <c r="A144" s="28">
        <v>2012503</v>
      </c>
      <c r="B144" s="28" t="s">
        <v>810</v>
      </c>
      <c r="C144" s="72">
        <v>0</v>
      </c>
    </row>
    <row r="145" s="66" customFormat="1" hidden="1" customHeight="1" spans="1:3">
      <c r="A145" s="28">
        <v>2012504</v>
      </c>
      <c r="B145" s="28" t="s">
        <v>891</v>
      </c>
      <c r="C145" s="72">
        <v>0</v>
      </c>
    </row>
    <row r="146" s="66" customFormat="1" hidden="1" customHeight="1" spans="1:3">
      <c r="A146" s="28">
        <v>2012505</v>
      </c>
      <c r="B146" s="28" t="s">
        <v>892</v>
      </c>
      <c r="C146" s="72">
        <v>0</v>
      </c>
    </row>
    <row r="147" s="66" customFormat="1" hidden="1" customHeight="1" spans="1:3">
      <c r="A147" s="28">
        <v>2012550</v>
      </c>
      <c r="B147" s="28" t="s">
        <v>817</v>
      </c>
      <c r="C147" s="72">
        <v>0</v>
      </c>
    </row>
    <row r="148" s="66" customFormat="1" hidden="1" customHeight="1" spans="1:3">
      <c r="A148" s="28">
        <v>2012599</v>
      </c>
      <c r="B148" s="28" t="s">
        <v>893</v>
      </c>
      <c r="C148" s="72">
        <v>0</v>
      </c>
    </row>
    <row r="149" s="66" customFormat="1" customHeight="1" spans="1:3">
      <c r="A149" s="28">
        <v>20126</v>
      </c>
      <c r="B149" s="129" t="s">
        <v>894</v>
      </c>
      <c r="C149" s="30">
        <f>SUM(C150:C154)</f>
        <v>160</v>
      </c>
    </row>
    <row r="150" s="66" customFormat="1" customHeight="1" spans="1:3">
      <c r="A150" s="28">
        <v>2012601</v>
      </c>
      <c r="B150" s="28" t="s">
        <v>808</v>
      </c>
      <c r="C150" s="72">
        <v>131</v>
      </c>
    </row>
    <row r="151" s="66" customFormat="1" hidden="1" customHeight="1" spans="1:3">
      <c r="A151" s="28">
        <v>2012602</v>
      </c>
      <c r="B151" s="28" t="s">
        <v>809</v>
      </c>
      <c r="C151" s="72">
        <v>0</v>
      </c>
    </row>
    <row r="152" s="66" customFormat="1" hidden="1" customHeight="1" spans="1:3">
      <c r="A152" s="28">
        <v>2012603</v>
      </c>
      <c r="B152" s="28" t="s">
        <v>810</v>
      </c>
      <c r="C152" s="72">
        <v>0</v>
      </c>
    </row>
    <row r="153" s="66" customFormat="1" customHeight="1" spans="1:3">
      <c r="A153" s="28">
        <v>2012604</v>
      </c>
      <c r="B153" s="28" t="s">
        <v>895</v>
      </c>
      <c r="C153" s="72">
        <v>6</v>
      </c>
    </row>
    <row r="154" s="66" customFormat="1" customHeight="1" spans="1:3">
      <c r="A154" s="28">
        <v>2012699</v>
      </c>
      <c r="B154" s="28" t="s">
        <v>896</v>
      </c>
      <c r="C154" s="72">
        <v>23</v>
      </c>
    </row>
    <row r="155" s="66" customFormat="1" customHeight="1" spans="1:3">
      <c r="A155" s="28">
        <v>20128</v>
      </c>
      <c r="B155" s="129" t="s">
        <v>897</v>
      </c>
      <c r="C155" s="30">
        <f>SUM(C156:C161)</f>
        <v>62</v>
      </c>
    </row>
    <row r="156" s="66" customFormat="1" customHeight="1" spans="1:3">
      <c r="A156" s="28">
        <v>2012801</v>
      </c>
      <c r="B156" s="28" t="s">
        <v>808</v>
      </c>
      <c r="C156" s="72">
        <v>62</v>
      </c>
    </row>
    <row r="157" s="66" customFormat="1" hidden="1" customHeight="1" spans="1:3">
      <c r="A157" s="28">
        <v>2012802</v>
      </c>
      <c r="B157" s="28" t="s">
        <v>809</v>
      </c>
      <c r="C157" s="72">
        <v>0</v>
      </c>
    </row>
    <row r="158" s="66" customFormat="1" hidden="1" customHeight="1" spans="1:3">
      <c r="A158" s="28">
        <v>2012803</v>
      </c>
      <c r="B158" s="28" t="s">
        <v>810</v>
      </c>
      <c r="C158" s="72">
        <v>0</v>
      </c>
    </row>
    <row r="159" s="66" customFormat="1" hidden="1" customHeight="1" spans="1:3">
      <c r="A159" s="28">
        <v>2012804</v>
      </c>
      <c r="B159" s="28" t="s">
        <v>822</v>
      </c>
      <c r="C159" s="72">
        <v>0</v>
      </c>
    </row>
    <row r="160" s="66" customFormat="1" hidden="1" customHeight="1" spans="1:3">
      <c r="A160" s="28">
        <v>2012850</v>
      </c>
      <c r="B160" s="28" t="s">
        <v>817</v>
      </c>
      <c r="C160" s="72">
        <v>0</v>
      </c>
    </row>
    <row r="161" s="66" customFormat="1" hidden="1" customHeight="1" spans="1:3">
      <c r="A161" s="28">
        <v>2012899</v>
      </c>
      <c r="B161" s="28" t="s">
        <v>898</v>
      </c>
      <c r="C161" s="72">
        <v>0</v>
      </c>
    </row>
    <row r="162" s="66" customFormat="1" customHeight="1" spans="1:3">
      <c r="A162" s="28">
        <v>20129</v>
      </c>
      <c r="B162" s="129" t="s">
        <v>899</v>
      </c>
      <c r="C162" s="30">
        <f>SUM(C163:C168)</f>
        <v>800</v>
      </c>
    </row>
    <row r="163" s="66" customFormat="1" customHeight="1" spans="1:3">
      <c r="A163" s="28">
        <v>2012901</v>
      </c>
      <c r="B163" s="28" t="s">
        <v>808</v>
      </c>
      <c r="C163" s="72">
        <v>79</v>
      </c>
    </row>
    <row r="164" s="66" customFormat="1" hidden="1" customHeight="1" spans="1:3">
      <c r="A164" s="28">
        <v>2012902</v>
      </c>
      <c r="B164" s="28" t="s">
        <v>809</v>
      </c>
      <c r="C164" s="72">
        <v>0</v>
      </c>
    </row>
    <row r="165" s="66" customFormat="1" hidden="1" customHeight="1" spans="1:3">
      <c r="A165" s="28">
        <v>2012903</v>
      </c>
      <c r="B165" s="28" t="s">
        <v>810</v>
      </c>
      <c r="C165" s="72">
        <v>0</v>
      </c>
    </row>
    <row r="166" s="66" customFormat="1" customHeight="1" spans="1:3">
      <c r="A166" s="28">
        <v>2012906</v>
      </c>
      <c r="B166" s="28" t="s">
        <v>900</v>
      </c>
      <c r="C166" s="72">
        <v>708</v>
      </c>
    </row>
    <row r="167" s="66" customFormat="1" hidden="1" customHeight="1" spans="1:3">
      <c r="A167" s="28">
        <v>2012950</v>
      </c>
      <c r="B167" s="28" t="s">
        <v>817</v>
      </c>
      <c r="C167" s="72">
        <v>0</v>
      </c>
    </row>
    <row r="168" s="66" customFormat="1" customHeight="1" spans="1:3">
      <c r="A168" s="28">
        <v>2012999</v>
      </c>
      <c r="B168" s="28" t="s">
        <v>901</v>
      </c>
      <c r="C168" s="72">
        <v>13</v>
      </c>
    </row>
    <row r="169" s="66" customFormat="1" customHeight="1" spans="1:3">
      <c r="A169" s="28">
        <v>20131</v>
      </c>
      <c r="B169" s="129" t="s">
        <v>902</v>
      </c>
      <c r="C169" s="30">
        <f>SUM(C170:C175)</f>
        <v>895</v>
      </c>
    </row>
    <row r="170" s="66" customFormat="1" customHeight="1" spans="1:3">
      <c r="A170" s="28">
        <v>2013101</v>
      </c>
      <c r="B170" s="28" t="s">
        <v>808</v>
      </c>
      <c r="C170" s="72">
        <v>768</v>
      </c>
    </row>
    <row r="171" s="66" customFormat="1" hidden="1" customHeight="1" spans="1:3">
      <c r="A171" s="28">
        <v>2013102</v>
      </c>
      <c r="B171" s="28" t="s">
        <v>809</v>
      </c>
      <c r="C171" s="72">
        <v>0</v>
      </c>
    </row>
    <row r="172" s="66" customFormat="1" hidden="1" customHeight="1" spans="1:3">
      <c r="A172" s="28">
        <v>2013103</v>
      </c>
      <c r="B172" s="28" t="s">
        <v>810</v>
      </c>
      <c r="C172" s="72">
        <v>0</v>
      </c>
    </row>
    <row r="173" s="66" customFormat="1" hidden="1" customHeight="1" spans="1:3">
      <c r="A173" s="28">
        <v>2013105</v>
      </c>
      <c r="B173" s="28" t="s">
        <v>903</v>
      </c>
      <c r="C173" s="72">
        <v>0</v>
      </c>
    </row>
    <row r="174" s="66" customFormat="1" customHeight="1" spans="1:3">
      <c r="A174" s="28">
        <v>2013150</v>
      </c>
      <c r="B174" s="28" t="s">
        <v>817</v>
      </c>
      <c r="C174" s="72">
        <v>4</v>
      </c>
    </row>
    <row r="175" s="66" customFormat="1" customHeight="1" spans="1:3">
      <c r="A175" s="28">
        <v>2013199</v>
      </c>
      <c r="B175" s="28" t="s">
        <v>904</v>
      </c>
      <c r="C175" s="72">
        <v>123</v>
      </c>
    </row>
    <row r="176" s="66" customFormat="1" customHeight="1" spans="1:3">
      <c r="A176" s="28">
        <v>20132</v>
      </c>
      <c r="B176" s="129" t="s">
        <v>905</v>
      </c>
      <c r="C176" s="30">
        <f>SUM(C177:C182)</f>
        <v>748</v>
      </c>
    </row>
    <row r="177" s="66" customFormat="1" customHeight="1" spans="1:3">
      <c r="A177" s="28">
        <v>2013201</v>
      </c>
      <c r="B177" s="28" t="s">
        <v>808</v>
      </c>
      <c r="C177" s="72">
        <v>130</v>
      </c>
    </row>
    <row r="178" s="66" customFormat="1" hidden="1" customHeight="1" spans="1:3">
      <c r="A178" s="28">
        <v>2013202</v>
      </c>
      <c r="B178" s="28" t="s">
        <v>809</v>
      </c>
      <c r="C178" s="72">
        <v>0</v>
      </c>
    </row>
    <row r="179" s="66" customFormat="1" hidden="1" customHeight="1" spans="1:3">
      <c r="A179" s="28">
        <v>2013203</v>
      </c>
      <c r="B179" s="28" t="s">
        <v>810</v>
      </c>
      <c r="C179" s="72">
        <v>0</v>
      </c>
    </row>
    <row r="180" s="66" customFormat="1" hidden="1" customHeight="1" spans="1:3">
      <c r="A180" s="28">
        <v>2013204</v>
      </c>
      <c r="B180" s="28" t="s">
        <v>906</v>
      </c>
      <c r="C180" s="72">
        <v>0</v>
      </c>
    </row>
    <row r="181" s="66" customFormat="1" hidden="1" customHeight="1" spans="1:3">
      <c r="A181" s="28">
        <v>2013250</v>
      </c>
      <c r="B181" s="28" t="s">
        <v>817</v>
      </c>
      <c r="C181" s="72">
        <v>0</v>
      </c>
    </row>
    <row r="182" s="66" customFormat="1" customHeight="1" spans="1:3">
      <c r="A182" s="28">
        <v>2013299</v>
      </c>
      <c r="B182" s="28" t="s">
        <v>907</v>
      </c>
      <c r="C182" s="72">
        <v>618</v>
      </c>
    </row>
    <row r="183" s="66" customFormat="1" customHeight="1" spans="1:3">
      <c r="A183" s="28">
        <v>20133</v>
      </c>
      <c r="B183" s="129" t="s">
        <v>908</v>
      </c>
      <c r="C183" s="30">
        <f>SUM(C184:C189)</f>
        <v>603</v>
      </c>
    </row>
    <row r="184" s="66" customFormat="1" customHeight="1" spans="1:3">
      <c r="A184" s="28">
        <v>2013301</v>
      </c>
      <c r="B184" s="28" t="s">
        <v>808</v>
      </c>
      <c r="C184" s="72">
        <v>256</v>
      </c>
    </row>
    <row r="185" s="66" customFormat="1" customHeight="1" spans="1:3">
      <c r="A185" s="28">
        <v>2013302</v>
      </c>
      <c r="B185" s="28" t="s">
        <v>809</v>
      </c>
      <c r="C185" s="72">
        <v>183</v>
      </c>
    </row>
    <row r="186" s="66" customFormat="1" hidden="1" customHeight="1" spans="1:3">
      <c r="A186" s="28">
        <v>2013303</v>
      </c>
      <c r="B186" s="28" t="s">
        <v>810</v>
      </c>
      <c r="C186" s="72">
        <v>0</v>
      </c>
    </row>
    <row r="187" s="66" customFormat="1" hidden="1" customHeight="1" spans="1:3">
      <c r="A187" s="28">
        <v>2013304</v>
      </c>
      <c r="B187" s="28" t="s">
        <v>909</v>
      </c>
      <c r="C187" s="72">
        <v>0</v>
      </c>
    </row>
    <row r="188" s="66" customFormat="1" hidden="1" customHeight="1" spans="1:3">
      <c r="A188" s="28">
        <v>2013350</v>
      </c>
      <c r="B188" s="28" t="s">
        <v>817</v>
      </c>
      <c r="C188" s="72">
        <v>0</v>
      </c>
    </row>
    <row r="189" s="66" customFormat="1" customHeight="1" spans="1:3">
      <c r="A189" s="28">
        <v>2013399</v>
      </c>
      <c r="B189" s="28" t="s">
        <v>910</v>
      </c>
      <c r="C189" s="72">
        <v>164</v>
      </c>
    </row>
    <row r="190" s="66" customFormat="1" customHeight="1" spans="1:3">
      <c r="A190" s="28">
        <v>20134</v>
      </c>
      <c r="B190" s="129" t="s">
        <v>911</v>
      </c>
      <c r="C190" s="30">
        <f>SUM(C191:C197)</f>
        <v>438</v>
      </c>
    </row>
    <row r="191" s="66" customFormat="1" customHeight="1" spans="1:3">
      <c r="A191" s="28">
        <v>2013401</v>
      </c>
      <c r="B191" s="28" t="s">
        <v>808</v>
      </c>
      <c r="C191" s="72">
        <v>208</v>
      </c>
    </row>
    <row r="192" s="66" customFormat="1" hidden="1" customHeight="1" spans="1:3">
      <c r="A192" s="28">
        <v>2013402</v>
      </c>
      <c r="B192" s="28" t="s">
        <v>809</v>
      </c>
      <c r="C192" s="72">
        <v>0</v>
      </c>
    </row>
    <row r="193" s="66" customFormat="1" hidden="1" customHeight="1" spans="1:3">
      <c r="A193" s="28">
        <v>2013403</v>
      </c>
      <c r="B193" s="28" t="s">
        <v>810</v>
      </c>
      <c r="C193" s="72">
        <v>0</v>
      </c>
    </row>
    <row r="194" s="66" customFormat="1" customHeight="1" spans="1:3">
      <c r="A194" s="28">
        <v>2013404</v>
      </c>
      <c r="B194" s="28" t="s">
        <v>912</v>
      </c>
      <c r="C194" s="72">
        <v>218</v>
      </c>
    </row>
    <row r="195" s="66" customFormat="1" hidden="1" customHeight="1" spans="1:3">
      <c r="A195" s="28">
        <v>2013405</v>
      </c>
      <c r="B195" s="28" t="s">
        <v>913</v>
      </c>
      <c r="C195" s="72">
        <v>0</v>
      </c>
    </row>
    <row r="196" s="66" customFormat="1" hidden="1" customHeight="1" spans="1:3">
      <c r="A196" s="28">
        <v>2013450</v>
      </c>
      <c r="B196" s="28" t="s">
        <v>817</v>
      </c>
      <c r="C196" s="72">
        <v>0</v>
      </c>
    </row>
    <row r="197" s="66" customFormat="1" customHeight="1" spans="1:3">
      <c r="A197" s="28">
        <v>2013499</v>
      </c>
      <c r="B197" s="28" t="s">
        <v>914</v>
      </c>
      <c r="C197" s="72">
        <v>12</v>
      </c>
    </row>
    <row r="198" s="66" customFormat="1" hidden="1" customHeight="1" spans="1:3">
      <c r="A198" s="28">
        <v>20135</v>
      </c>
      <c r="B198" s="129" t="s">
        <v>915</v>
      </c>
      <c r="C198" s="30">
        <f>SUM(C199:C203)</f>
        <v>0</v>
      </c>
    </row>
    <row r="199" s="66" customFormat="1" hidden="1" customHeight="1" spans="1:3">
      <c r="A199" s="28">
        <v>2013501</v>
      </c>
      <c r="B199" s="28" t="s">
        <v>808</v>
      </c>
      <c r="C199" s="72">
        <v>0</v>
      </c>
    </row>
    <row r="200" s="66" customFormat="1" hidden="1" customHeight="1" spans="1:3">
      <c r="A200" s="28">
        <v>2013502</v>
      </c>
      <c r="B200" s="28" t="s">
        <v>809</v>
      </c>
      <c r="C200" s="72">
        <v>0</v>
      </c>
    </row>
    <row r="201" s="66" customFormat="1" hidden="1" customHeight="1" spans="1:3">
      <c r="A201" s="28">
        <v>2013503</v>
      </c>
      <c r="B201" s="28" t="s">
        <v>810</v>
      </c>
      <c r="C201" s="72">
        <v>0</v>
      </c>
    </row>
    <row r="202" s="66" customFormat="1" hidden="1" customHeight="1" spans="1:3">
      <c r="A202" s="28">
        <v>2013550</v>
      </c>
      <c r="B202" s="28" t="s">
        <v>817</v>
      </c>
      <c r="C202" s="72">
        <v>0</v>
      </c>
    </row>
    <row r="203" s="66" customFormat="1" hidden="1" customHeight="1" spans="1:3">
      <c r="A203" s="28">
        <v>2013599</v>
      </c>
      <c r="B203" s="28" t="s">
        <v>916</v>
      </c>
      <c r="C203" s="72">
        <v>0</v>
      </c>
    </row>
    <row r="204" s="66" customFormat="1" customHeight="1" spans="1:3">
      <c r="A204" s="28">
        <v>20136</v>
      </c>
      <c r="B204" s="129" t="s">
        <v>917</v>
      </c>
      <c r="C204" s="30">
        <f>SUM(C205:C209)</f>
        <v>406</v>
      </c>
    </row>
    <row r="205" s="66" customFormat="1" customHeight="1" spans="1:3">
      <c r="A205" s="28">
        <v>2013601</v>
      </c>
      <c r="B205" s="28" t="s">
        <v>808</v>
      </c>
      <c r="C205" s="72">
        <v>297</v>
      </c>
    </row>
    <row r="206" s="66" customFormat="1" hidden="1" customHeight="1" spans="1:3">
      <c r="A206" s="28">
        <v>2013602</v>
      </c>
      <c r="B206" s="28" t="s">
        <v>809</v>
      </c>
      <c r="C206" s="72">
        <v>0</v>
      </c>
    </row>
    <row r="207" s="66" customFormat="1" hidden="1" customHeight="1" spans="1:3">
      <c r="A207" s="28">
        <v>2013603</v>
      </c>
      <c r="B207" s="28" t="s">
        <v>810</v>
      </c>
      <c r="C207" s="72">
        <v>0</v>
      </c>
    </row>
    <row r="208" s="66" customFormat="1" hidden="1" customHeight="1" spans="1:3">
      <c r="A208" s="28">
        <v>2013650</v>
      </c>
      <c r="B208" s="28" t="s">
        <v>817</v>
      </c>
      <c r="C208" s="72">
        <v>0</v>
      </c>
    </row>
    <row r="209" s="66" customFormat="1" customHeight="1" spans="1:3">
      <c r="A209" s="28">
        <v>2013699</v>
      </c>
      <c r="B209" s="28" t="s">
        <v>918</v>
      </c>
      <c r="C209" s="72">
        <v>109</v>
      </c>
    </row>
    <row r="210" s="66" customFormat="1" hidden="1" customHeight="1" spans="1:3">
      <c r="A210" s="28">
        <v>20137</v>
      </c>
      <c r="B210" s="129" t="s">
        <v>919</v>
      </c>
      <c r="C210" s="30">
        <f>SUM(C211:C216)</f>
        <v>0</v>
      </c>
    </row>
    <row r="211" s="66" customFormat="1" hidden="1" customHeight="1" spans="1:3">
      <c r="A211" s="28">
        <v>2013701</v>
      </c>
      <c r="B211" s="28" t="s">
        <v>808</v>
      </c>
      <c r="C211" s="72">
        <v>0</v>
      </c>
    </row>
    <row r="212" s="66" customFormat="1" hidden="1" customHeight="1" spans="1:3">
      <c r="A212" s="28">
        <v>2013702</v>
      </c>
      <c r="B212" s="28" t="s">
        <v>809</v>
      </c>
      <c r="C212" s="72">
        <v>0</v>
      </c>
    </row>
    <row r="213" s="66" customFormat="1" hidden="1" customHeight="1" spans="1:3">
      <c r="A213" s="28">
        <v>2013703</v>
      </c>
      <c r="B213" s="28" t="s">
        <v>810</v>
      </c>
      <c r="C213" s="72">
        <v>0</v>
      </c>
    </row>
    <row r="214" s="66" customFormat="1" hidden="1" customHeight="1" spans="1:3">
      <c r="A214" s="28">
        <v>2013704</v>
      </c>
      <c r="B214" s="28" t="s">
        <v>920</v>
      </c>
      <c r="C214" s="72">
        <v>0</v>
      </c>
    </row>
    <row r="215" s="66" customFormat="1" hidden="1" customHeight="1" spans="1:3">
      <c r="A215" s="28">
        <v>2013750</v>
      </c>
      <c r="B215" s="28" t="s">
        <v>817</v>
      </c>
      <c r="C215" s="72">
        <v>0</v>
      </c>
    </row>
    <row r="216" s="66" customFormat="1" hidden="1" customHeight="1" spans="1:3">
      <c r="A216" s="28">
        <v>2013799</v>
      </c>
      <c r="B216" s="28" t="s">
        <v>921</v>
      </c>
      <c r="C216" s="72">
        <v>0</v>
      </c>
    </row>
    <row r="217" s="66" customFormat="1" customHeight="1" spans="1:3">
      <c r="A217" s="28">
        <v>20138</v>
      </c>
      <c r="B217" s="129" t="s">
        <v>922</v>
      </c>
      <c r="C217" s="30">
        <f>SUM(C218:C231)</f>
        <v>1555</v>
      </c>
    </row>
    <row r="218" s="66" customFormat="1" customHeight="1" spans="1:3">
      <c r="A218" s="28">
        <v>2013801</v>
      </c>
      <c r="B218" s="28" t="s">
        <v>808</v>
      </c>
      <c r="C218" s="72">
        <v>1315</v>
      </c>
    </row>
    <row r="219" s="66" customFormat="1" hidden="1" customHeight="1" spans="1:3">
      <c r="A219" s="28">
        <v>2013802</v>
      </c>
      <c r="B219" s="28" t="s">
        <v>809</v>
      </c>
      <c r="C219" s="72">
        <v>0</v>
      </c>
    </row>
    <row r="220" s="66" customFormat="1" hidden="1" customHeight="1" spans="1:3">
      <c r="A220" s="28">
        <v>2013803</v>
      </c>
      <c r="B220" s="28" t="s">
        <v>810</v>
      </c>
      <c r="C220" s="72">
        <v>0</v>
      </c>
    </row>
    <row r="221" s="66" customFormat="1" hidden="1" customHeight="1" spans="1:3">
      <c r="A221" s="28">
        <v>2013804</v>
      </c>
      <c r="B221" s="28" t="s">
        <v>923</v>
      </c>
      <c r="C221" s="72">
        <v>0</v>
      </c>
    </row>
    <row r="222" s="66" customFormat="1" customHeight="1" spans="1:3">
      <c r="A222" s="28">
        <v>2013805</v>
      </c>
      <c r="B222" s="28" t="s">
        <v>924</v>
      </c>
      <c r="C222" s="72">
        <v>10</v>
      </c>
    </row>
    <row r="223" s="66" customFormat="1" hidden="1" customHeight="1" spans="1:3">
      <c r="A223" s="28">
        <v>2013808</v>
      </c>
      <c r="B223" s="28" t="s">
        <v>849</v>
      </c>
      <c r="C223" s="72">
        <v>0</v>
      </c>
    </row>
    <row r="224" s="66" customFormat="1" hidden="1" customHeight="1" spans="1:3">
      <c r="A224" s="28">
        <v>2013810</v>
      </c>
      <c r="B224" s="28" t="s">
        <v>925</v>
      </c>
      <c r="C224" s="72">
        <v>0</v>
      </c>
    </row>
    <row r="225" s="66" customFormat="1" hidden="1" customHeight="1" spans="1:3">
      <c r="A225" s="28">
        <v>2013812</v>
      </c>
      <c r="B225" s="28" t="s">
        <v>926</v>
      </c>
      <c r="C225" s="72">
        <v>0</v>
      </c>
    </row>
    <row r="226" s="66" customFormat="1" hidden="1" customHeight="1" spans="1:3">
      <c r="A226" s="28">
        <v>2013813</v>
      </c>
      <c r="B226" s="28" t="s">
        <v>927</v>
      </c>
      <c r="C226" s="72">
        <v>0</v>
      </c>
    </row>
    <row r="227" s="66" customFormat="1" hidden="1" customHeight="1" spans="1:3">
      <c r="A227" s="28">
        <v>2013814</v>
      </c>
      <c r="B227" s="28" t="s">
        <v>928</v>
      </c>
      <c r="C227" s="72">
        <v>0</v>
      </c>
    </row>
    <row r="228" s="66" customFormat="1" hidden="1" customHeight="1" spans="1:3">
      <c r="A228" s="28">
        <v>2013815</v>
      </c>
      <c r="B228" s="28" t="s">
        <v>929</v>
      </c>
      <c r="C228" s="72">
        <v>0</v>
      </c>
    </row>
    <row r="229" s="66" customFormat="1" hidden="1" customHeight="1" spans="1:3">
      <c r="A229" s="28">
        <v>2013816</v>
      </c>
      <c r="B229" s="28" t="s">
        <v>930</v>
      </c>
      <c r="C229" s="72">
        <v>0</v>
      </c>
    </row>
    <row r="230" s="66" customFormat="1" hidden="1" customHeight="1" spans="1:3">
      <c r="A230" s="28">
        <v>2013850</v>
      </c>
      <c r="B230" s="28" t="s">
        <v>817</v>
      </c>
      <c r="C230" s="72">
        <v>0</v>
      </c>
    </row>
    <row r="231" s="66" customFormat="1" customHeight="1" spans="1:3">
      <c r="A231" s="28">
        <v>2013899</v>
      </c>
      <c r="B231" s="28" t="s">
        <v>931</v>
      </c>
      <c r="C231" s="72">
        <v>230</v>
      </c>
    </row>
    <row r="232" s="66" customFormat="1" customHeight="1" spans="1:3">
      <c r="A232" s="28">
        <v>20199</v>
      </c>
      <c r="B232" s="129" t="s">
        <v>932</v>
      </c>
      <c r="C232" s="30">
        <f>SUM(C233:C234)</f>
        <v>11</v>
      </c>
    </row>
    <row r="233" s="66" customFormat="1" hidden="1" customHeight="1" spans="1:3">
      <c r="A233" s="28">
        <v>2019901</v>
      </c>
      <c r="B233" s="28" t="s">
        <v>933</v>
      </c>
      <c r="C233" s="72">
        <v>0</v>
      </c>
    </row>
    <row r="234" s="66" customFormat="1" customHeight="1" spans="1:3">
      <c r="A234" s="28">
        <v>2019999</v>
      </c>
      <c r="B234" s="28" t="s">
        <v>934</v>
      </c>
      <c r="C234" s="72">
        <v>11</v>
      </c>
    </row>
    <row r="235" s="66" customFormat="1" hidden="1" customHeight="1" spans="1:3">
      <c r="A235" s="28">
        <v>202</v>
      </c>
      <c r="B235" s="129" t="s">
        <v>935</v>
      </c>
      <c r="C235" s="30">
        <f>SUM(C236,C243,C246,C249,C255,C260,C262,C267,C273)</f>
        <v>0</v>
      </c>
    </row>
    <row r="236" s="66" customFormat="1" hidden="1" customHeight="1" spans="1:3">
      <c r="A236" s="28">
        <v>20201</v>
      </c>
      <c r="B236" s="129" t="s">
        <v>936</v>
      </c>
      <c r="C236" s="30">
        <f>SUM(C237:C242)</f>
        <v>0</v>
      </c>
    </row>
    <row r="237" s="66" customFormat="1" hidden="1" customHeight="1" spans="1:3">
      <c r="A237" s="28">
        <v>2020101</v>
      </c>
      <c r="B237" s="28" t="s">
        <v>808</v>
      </c>
      <c r="C237" s="72">
        <v>0</v>
      </c>
    </row>
    <row r="238" s="66" customFormat="1" hidden="1" customHeight="1" spans="1:3">
      <c r="A238" s="28">
        <v>2020102</v>
      </c>
      <c r="B238" s="28" t="s">
        <v>809</v>
      </c>
      <c r="C238" s="72">
        <v>0</v>
      </c>
    </row>
    <row r="239" s="66" customFormat="1" hidden="1" customHeight="1" spans="1:3">
      <c r="A239" s="28">
        <v>2020103</v>
      </c>
      <c r="B239" s="28" t="s">
        <v>810</v>
      </c>
      <c r="C239" s="72">
        <v>0</v>
      </c>
    </row>
    <row r="240" s="66" customFormat="1" hidden="1" customHeight="1" spans="1:3">
      <c r="A240" s="28">
        <v>2020104</v>
      </c>
      <c r="B240" s="28" t="s">
        <v>903</v>
      </c>
      <c r="C240" s="72">
        <v>0</v>
      </c>
    </row>
    <row r="241" s="66" customFormat="1" hidden="1" customHeight="1" spans="1:3">
      <c r="A241" s="28">
        <v>2020150</v>
      </c>
      <c r="B241" s="28" t="s">
        <v>817</v>
      </c>
      <c r="C241" s="72">
        <v>0</v>
      </c>
    </row>
    <row r="242" s="66" customFormat="1" hidden="1" customHeight="1" spans="1:3">
      <c r="A242" s="28">
        <v>2020199</v>
      </c>
      <c r="B242" s="28" t="s">
        <v>937</v>
      </c>
      <c r="C242" s="72">
        <v>0</v>
      </c>
    </row>
    <row r="243" s="66" customFormat="1" hidden="1" customHeight="1" spans="1:3">
      <c r="A243" s="28">
        <v>20202</v>
      </c>
      <c r="B243" s="129" t="s">
        <v>938</v>
      </c>
      <c r="C243" s="30">
        <f>SUM(C244:C245)</f>
        <v>0</v>
      </c>
    </row>
    <row r="244" s="66" customFormat="1" hidden="1" customHeight="1" spans="1:3">
      <c r="A244" s="28">
        <v>2020201</v>
      </c>
      <c r="B244" s="28" t="s">
        <v>939</v>
      </c>
      <c r="C244" s="72">
        <v>0</v>
      </c>
    </row>
    <row r="245" s="66" customFormat="1" hidden="1" customHeight="1" spans="1:3">
      <c r="A245" s="28">
        <v>2020202</v>
      </c>
      <c r="B245" s="28" t="s">
        <v>940</v>
      </c>
      <c r="C245" s="72">
        <v>0</v>
      </c>
    </row>
    <row r="246" s="66" customFormat="1" hidden="1" customHeight="1" spans="1:3">
      <c r="A246" s="28">
        <v>20203</v>
      </c>
      <c r="B246" s="129" t="s">
        <v>941</v>
      </c>
      <c r="C246" s="30">
        <f>SUM(C247:C248)</f>
        <v>0</v>
      </c>
    </row>
    <row r="247" s="66" customFormat="1" hidden="1" customHeight="1" spans="1:3">
      <c r="A247" s="28">
        <v>2020304</v>
      </c>
      <c r="B247" s="28" t="s">
        <v>942</v>
      </c>
      <c r="C247" s="72">
        <v>0</v>
      </c>
    </row>
    <row r="248" s="66" customFormat="1" hidden="1" customHeight="1" spans="1:3">
      <c r="A248" s="28">
        <v>2020306</v>
      </c>
      <c r="B248" s="28" t="s">
        <v>943</v>
      </c>
      <c r="C248" s="72">
        <v>0</v>
      </c>
    </row>
    <row r="249" s="66" customFormat="1" hidden="1" customHeight="1" spans="1:3">
      <c r="A249" s="28">
        <v>20204</v>
      </c>
      <c r="B249" s="129" t="s">
        <v>944</v>
      </c>
      <c r="C249" s="30">
        <f>SUM(C250:C254)</f>
        <v>0</v>
      </c>
    </row>
    <row r="250" s="66" customFormat="1" hidden="1" customHeight="1" spans="1:3">
      <c r="A250" s="28">
        <v>2020401</v>
      </c>
      <c r="B250" s="28" t="s">
        <v>945</v>
      </c>
      <c r="C250" s="72">
        <v>0</v>
      </c>
    </row>
    <row r="251" s="66" customFormat="1" hidden="1" customHeight="1" spans="1:3">
      <c r="A251" s="28">
        <v>2020402</v>
      </c>
      <c r="B251" s="28" t="s">
        <v>946</v>
      </c>
      <c r="C251" s="72">
        <v>0</v>
      </c>
    </row>
    <row r="252" s="66" customFormat="1" hidden="1" customHeight="1" spans="1:3">
      <c r="A252" s="28">
        <v>2020403</v>
      </c>
      <c r="B252" s="28" t="s">
        <v>947</v>
      </c>
      <c r="C252" s="72">
        <v>0</v>
      </c>
    </row>
    <row r="253" s="66" customFormat="1" hidden="1" customHeight="1" spans="1:3">
      <c r="A253" s="28">
        <v>2020404</v>
      </c>
      <c r="B253" s="28" t="s">
        <v>948</v>
      </c>
      <c r="C253" s="72">
        <v>0</v>
      </c>
    </row>
    <row r="254" s="66" customFormat="1" hidden="1" customHeight="1" spans="1:3">
      <c r="A254" s="28">
        <v>2020499</v>
      </c>
      <c r="B254" s="28" t="s">
        <v>949</v>
      </c>
      <c r="C254" s="72">
        <v>0</v>
      </c>
    </row>
    <row r="255" s="66" customFormat="1" hidden="1" customHeight="1" spans="1:3">
      <c r="A255" s="28">
        <v>20205</v>
      </c>
      <c r="B255" s="129" t="s">
        <v>950</v>
      </c>
      <c r="C255" s="30">
        <f>SUM(C256:C259)</f>
        <v>0</v>
      </c>
    </row>
    <row r="256" s="66" customFormat="1" hidden="1" customHeight="1" spans="1:3">
      <c r="A256" s="28">
        <v>2020503</v>
      </c>
      <c r="B256" s="28" t="s">
        <v>951</v>
      </c>
      <c r="C256" s="72">
        <v>0</v>
      </c>
    </row>
    <row r="257" s="66" customFormat="1" hidden="1" customHeight="1" spans="1:3">
      <c r="A257" s="28">
        <v>2020504</v>
      </c>
      <c r="B257" s="28" t="s">
        <v>952</v>
      </c>
      <c r="C257" s="72">
        <v>0</v>
      </c>
    </row>
    <row r="258" s="66" customFormat="1" hidden="1" customHeight="1" spans="1:3">
      <c r="A258" s="28">
        <v>2020505</v>
      </c>
      <c r="B258" s="28" t="s">
        <v>953</v>
      </c>
      <c r="C258" s="72">
        <v>0</v>
      </c>
    </row>
    <row r="259" s="66" customFormat="1" hidden="1" customHeight="1" spans="1:3">
      <c r="A259" s="28">
        <v>2020599</v>
      </c>
      <c r="B259" s="28" t="s">
        <v>954</v>
      </c>
      <c r="C259" s="72">
        <v>0</v>
      </c>
    </row>
    <row r="260" s="66" customFormat="1" hidden="1" customHeight="1" spans="1:3">
      <c r="A260" s="28">
        <v>20206</v>
      </c>
      <c r="B260" s="129" t="s">
        <v>955</v>
      </c>
      <c r="C260" s="30">
        <f>C261</f>
        <v>0</v>
      </c>
    </row>
    <row r="261" s="66" customFormat="1" hidden="1" customHeight="1" spans="1:3">
      <c r="A261" s="28">
        <v>2020601</v>
      </c>
      <c r="B261" s="28" t="s">
        <v>956</v>
      </c>
      <c r="C261" s="72">
        <v>0</v>
      </c>
    </row>
    <row r="262" s="66" customFormat="1" hidden="1" customHeight="1" spans="1:3">
      <c r="A262" s="28">
        <v>20207</v>
      </c>
      <c r="B262" s="129" t="s">
        <v>957</v>
      </c>
      <c r="C262" s="30">
        <f>SUM(C263:C266)</f>
        <v>0</v>
      </c>
    </row>
    <row r="263" s="66" customFormat="1" hidden="1" customHeight="1" spans="1:3">
      <c r="A263" s="28">
        <v>2020701</v>
      </c>
      <c r="B263" s="28" t="s">
        <v>958</v>
      </c>
      <c r="C263" s="72">
        <v>0</v>
      </c>
    </row>
    <row r="264" s="66" customFormat="1" hidden="1" customHeight="1" spans="1:3">
      <c r="A264" s="28">
        <v>2020702</v>
      </c>
      <c r="B264" s="28" t="s">
        <v>959</v>
      </c>
      <c r="C264" s="72">
        <v>0</v>
      </c>
    </row>
    <row r="265" s="66" customFormat="1" hidden="1" customHeight="1" spans="1:3">
      <c r="A265" s="28">
        <v>2020703</v>
      </c>
      <c r="B265" s="28" t="s">
        <v>960</v>
      </c>
      <c r="C265" s="72">
        <v>0</v>
      </c>
    </row>
    <row r="266" s="66" customFormat="1" hidden="1" customHeight="1" spans="1:3">
      <c r="A266" s="28">
        <v>2020799</v>
      </c>
      <c r="B266" s="28" t="s">
        <v>961</v>
      </c>
      <c r="C266" s="72">
        <v>0</v>
      </c>
    </row>
    <row r="267" s="66" customFormat="1" hidden="1" customHeight="1" spans="1:3">
      <c r="A267" s="28">
        <v>20208</v>
      </c>
      <c r="B267" s="129" t="s">
        <v>962</v>
      </c>
      <c r="C267" s="30">
        <f>SUM(C268:C272)</f>
        <v>0</v>
      </c>
    </row>
    <row r="268" s="66" customFormat="1" hidden="1" customHeight="1" spans="1:3">
      <c r="A268" s="28">
        <v>2020801</v>
      </c>
      <c r="B268" s="28" t="s">
        <v>808</v>
      </c>
      <c r="C268" s="72">
        <v>0</v>
      </c>
    </row>
    <row r="269" s="66" customFormat="1" hidden="1" customHeight="1" spans="1:3">
      <c r="A269" s="28">
        <v>2020802</v>
      </c>
      <c r="B269" s="28" t="s">
        <v>809</v>
      </c>
      <c r="C269" s="72">
        <v>0</v>
      </c>
    </row>
    <row r="270" s="66" customFormat="1" hidden="1" customHeight="1" spans="1:3">
      <c r="A270" s="28">
        <v>2020803</v>
      </c>
      <c r="B270" s="28" t="s">
        <v>810</v>
      </c>
      <c r="C270" s="72">
        <v>0</v>
      </c>
    </row>
    <row r="271" s="66" customFormat="1" hidden="1" customHeight="1" spans="1:3">
      <c r="A271" s="28">
        <v>2020850</v>
      </c>
      <c r="B271" s="28" t="s">
        <v>817</v>
      </c>
      <c r="C271" s="72">
        <v>0</v>
      </c>
    </row>
    <row r="272" s="66" customFormat="1" hidden="1" customHeight="1" spans="1:3">
      <c r="A272" s="28">
        <v>2020899</v>
      </c>
      <c r="B272" s="28" t="s">
        <v>963</v>
      </c>
      <c r="C272" s="72">
        <v>0</v>
      </c>
    </row>
    <row r="273" s="66" customFormat="1" hidden="1" customHeight="1" spans="1:3">
      <c r="A273" s="28">
        <v>20299</v>
      </c>
      <c r="B273" s="129" t="s">
        <v>964</v>
      </c>
      <c r="C273" s="30">
        <f t="shared" ref="C273:C278" si="0">C274</f>
        <v>0</v>
      </c>
    </row>
    <row r="274" s="66" customFormat="1" hidden="1" customHeight="1" spans="1:3">
      <c r="A274" s="28">
        <v>2029999</v>
      </c>
      <c r="B274" s="28" t="s">
        <v>965</v>
      </c>
      <c r="C274" s="72">
        <v>0</v>
      </c>
    </row>
    <row r="275" s="66" customFormat="1" customHeight="1" spans="1:3">
      <c r="A275" s="28">
        <v>203</v>
      </c>
      <c r="B275" s="129" t="s">
        <v>966</v>
      </c>
      <c r="C275" s="30">
        <f>SUM(C276,C278,C280,C282,C292)</f>
        <v>1187</v>
      </c>
    </row>
    <row r="276" s="66" customFormat="1" hidden="1" customHeight="1" spans="1:3">
      <c r="A276" s="28">
        <v>20301</v>
      </c>
      <c r="B276" s="129" t="s">
        <v>967</v>
      </c>
      <c r="C276" s="30">
        <f t="shared" si="0"/>
        <v>0</v>
      </c>
    </row>
    <row r="277" s="66" customFormat="1" hidden="1" customHeight="1" spans="1:3">
      <c r="A277" s="28">
        <v>2030101</v>
      </c>
      <c r="B277" s="28" t="s">
        <v>968</v>
      </c>
      <c r="C277" s="72">
        <v>0</v>
      </c>
    </row>
    <row r="278" s="66" customFormat="1" hidden="1" customHeight="1" spans="1:3">
      <c r="A278" s="28">
        <v>20304</v>
      </c>
      <c r="B278" s="129" t="s">
        <v>969</v>
      </c>
      <c r="C278" s="30">
        <f t="shared" si="0"/>
        <v>0</v>
      </c>
    </row>
    <row r="279" s="66" customFormat="1" hidden="1" customHeight="1" spans="1:3">
      <c r="A279" s="28">
        <v>2030401</v>
      </c>
      <c r="B279" s="28" t="s">
        <v>970</v>
      </c>
      <c r="C279" s="72">
        <v>0</v>
      </c>
    </row>
    <row r="280" s="66" customFormat="1" hidden="1" customHeight="1" spans="1:3">
      <c r="A280" s="28">
        <v>20305</v>
      </c>
      <c r="B280" s="129" t="s">
        <v>971</v>
      </c>
      <c r="C280" s="30">
        <f>C281</f>
        <v>0</v>
      </c>
    </row>
    <row r="281" s="66" customFormat="1" hidden="1" customHeight="1" spans="1:3">
      <c r="A281" s="28">
        <v>2030501</v>
      </c>
      <c r="B281" s="28" t="s">
        <v>972</v>
      </c>
      <c r="C281" s="72">
        <v>0</v>
      </c>
    </row>
    <row r="282" s="66" customFormat="1" customHeight="1" spans="1:3">
      <c r="A282" s="28">
        <v>20306</v>
      </c>
      <c r="B282" s="129" t="s">
        <v>973</v>
      </c>
      <c r="C282" s="30">
        <f>SUM(C283:C291)</f>
        <v>1187</v>
      </c>
    </row>
    <row r="283" s="66" customFormat="1" customHeight="1" spans="1:3">
      <c r="A283" s="28">
        <v>2030601</v>
      </c>
      <c r="B283" s="28" t="s">
        <v>974</v>
      </c>
      <c r="C283" s="72">
        <v>13</v>
      </c>
    </row>
    <row r="284" s="66" customFormat="1" hidden="1" customHeight="1" spans="1:3">
      <c r="A284" s="28">
        <v>2030602</v>
      </c>
      <c r="B284" s="28" t="s">
        <v>975</v>
      </c>
      <c r="C284" s="72">
        <v>0</v>
      </c>
    </row>
    <row r="285" s="66" customFormat="1" hidden="1" customHeight="1" spans="1:3">
      <c r="A285" s="28">
        <v>2030603</v>
      </c>
      <c r="B285" s="28" t="s">
        <v>976</v>
      </c>
      <c r="C285" s="72">
        <v>0</v>
      </c>
    </row>
    <row r="286" s="66" customFormat="1" hidden="1" customHeight="1" spans="1:3">
      <c r="A286" s="28">
        <v>2030604</v>
      </c>
      <c r="B286" s="28" t="s">
        <v>977</v>
      </c>
      <c r="C286" s="72">
        <v>0</v>
      </c>
    </row>
    <row r="287" s="66" customFormat="1" customHeight="1" spans="1:3">
      <c r="A287" s="28">
        <v>2030605</v>
      </c>
      <c r="B287" s="28" t="s">
        <v>978</v>
      </c>
      <c r="C287" s="72">
        <v>650</v>
      </c>
    </row>
    <row r="288" s="66" customFormat="1" hidden="1" customHeight="1" spans="1:3">
      <c r="A288" s="28">
        <v>2030606</v>
      </c>
      <c r="B288" s="28" t="s">
        <v>979</v>
      </c>
      <c r="C288" s="72">
        <v>0</v>
      </c>
    </row>
    <row r="289" s="66" customFormat="1" customHeight="1" spans="1:3">
      <c r="A289" s="28">
        <v>2030607</v>
      </c>
      <c r="B289" s="28" t="s">
        <v>980</v>
      </c>
      <c r="C289" s="72">
        <v>66</v>
      </c>
    </row>
    <row r="290" s="66" customFormat="1" hidden="1" customHeight="1" spans="1:3">
      <c r="A290" s="28">
        <v>2030608</v>
      </c>
      <c r="B290" s="28" t="s">
        <v>981</v>
      </c>
      <c r="C290" s="72">
        <v>0</v>
      </c>
    </row>
    <row r="291" s="66" customFormat="1" customHeight="1" spans="1:3">
      <c r="A291" s="28">
        <v>2030699</v>
      </c>
      <c r="B291" s="28" t="s">
        <v>982</v>
      </c>
      <c r="C291" s="72">
        <v>458</v>
      </c>
    </row>
    <row r="292" s="66" customFormat="1" hidden="1" customHeight="1" spans="1:3">
      <c r="A292" s="28">
        <v>20399</v>
      </c>
      <c r="B292" s="129" t="s">
        <v>983</v>
      </c>
      <c r="C292" s="30">
        <f>C293</f>
        <v>0</v>
      </c>
    </row>
    <row r="293" s="66" customFormat="1" hidden="1" customHeight="1" spans="1:3">
      <c r="A293" s="28">
        <v>2039999</v>
      </c>
      <c r="B293" s="28" t="s">
        <v>984</v>
      </c>
      <c r="C293" s="72">
        <v>0</v>
      </c>
    </row>
    <row r="294" s="66" customFormat="1" customHeight="1" spans="1:3">
      <c r="A294" s="28">
        <v>204</v>
      </c>
      <c r="B294" s="129" t="s">
        <v>985</v>
      </c>
      <c r="C294" s="30">
        <f>SUM(C295,C298,C309,C316,C324,C333,C347,C357,C367,C375,C381)</f>
        <v>9315</v>
      </c>
    </row>
    <row r="295" s="66" customFormat="1" customHeight="1" spans="1:3">
      <c r="A295" s="28">
        <v>20401</v>
      </c>
      <c r="B295" s="129" t="s">
        <v>986</v>
      </c>
      <c r="C295" s="30">
        <f>SUM(C296:C297)</f>
        <v>91</v>
      </c>
    </row>
    <row r="296" s="66" customFormat="1" customHeight="1" spans="1:3">
      <c r="A296" s="28">
        <v>2040101</v>
      </c>
      <c r="B296" s="28" t="s">
        <v>987</v>
      </c>
      <c r="C296" s="72">
        <v>91</v>
      </c>
    </row>
    <row r="297" s="66" customFormat="1" hidden="1" customHeight="1" spans="1:3">
      <c r="A297" s="28">
        <v>2040199</v>
      </c>
      <c r="B297" s="28" t="s">
        <v>988</v>
      </c>
      <c r="C297" s="72">
        <v>0</v>
      </c>
    </row>
    <row r="298" s="66" customFormat="1" customHeight="1" spans="1:3">
      <c r="A298" s="28">
        <v>20402</v>
      </c>
      <c r="B298" s="129" t="s">
        <v>989</v>
      </c>
      <c r="C298" s="30">
        <f>SUM(C299:C308)</f>
        <v>7899</v>
      </c>
    </row>
    <row r="299" s="66" customFormat="1" customHeight="1" spans="1:3">
      <c r="A299" s="28">
        <v>2040201</v>
      </c>
      <c r="B299" s="28" t="s">
        <v>808</v>
      </c>
      <c r="C299" s="72">
        <v>5700</v>
      </c>
    </row>
    <row r="300" s="66" customFormat="1" customHeight="1" spans="1:3">
      <c r="A300" s="28">
        <v>2040202</v>
      </c>
      <c r="B300" s="28" t="s">
        <v>809</v>
      </c>
      <c r="C300" s="72">
        <v>70</v>
      </c>
    </row>
    <row r="301" s="66" customFormat="1" hidden="1" customHeight="1" spans="1:3">
      <c r="A301" s="28">
        <v>2040203</v>
      </c>
      <c r="B301" s="28" t="s">
        <v>810</v>
      </c>
      <c r="C301" s="72">
        <v>0</v>
      </c>
    </row>
    <row r="302" s="66" customFormat="1" customHeight="1" spans="1:3">
      <c r="A302" s="28">
        <v>2040219</v>
      </c>
      <c r="B302" s="28" t="s">
        <v>849</v>
      </c>
      <c r="C302" s="72">
        <v>189</v>
      </c>
    </row>
    <row r="303" s="66" customFormat="1" hidden="1" customHeight="1" spans="1:3">
      <c r="A303" s="28">
        <v>2040220</v>
      </c>
      <c r="B303" s="28" t="s">
        <v>990</v>
      </c>
      <c r="C303" s="72">
        <v>0</v>
      </c>
    </row>
    <row r="304" s="66" customFormat="1" hidden="1" customHeight="1" spans="1:3">
      <c r="A304" s="28">
        <v>2040221</v>
      </c>
      <c r="B304" s="28" t="s">
        <v>991</v>
      </c>
      <c r="C304" s="72">
        <v>0</v>
      </c>
    </row>
    <row r="305" s="66" customFormat="1" hidden="1" customHeight="1" spans="1:3">
      <c r="A305" s="28">
        <v>2040222</v>
      </c>
      <c r="B305" s="28" t="s">
        <v>992</v>
      </c>
      <c r="C305" s="72">
        <v>0</v>
      </c>
    </row>
    <row r="306" s="66" customFormat="1" hidden="1" customHeight="1" spans="1:3">
      <c r="A306" s="28">
        <v>2040223</v>
      </c>
      <c r="B306" s="28" t="s">
        <v>993</v>
      </c>
      <c r="C306" s="72">
        <v>0</v>
      </c>
    </row>
    <row r="307" s="66" customFormat="1" hidden="1" customHeight="1" spans="1:3">
      <c r="A307" s="28">
        <v>2040250</v>
      </c>
      <c r="B307" s="28" t="s">
        <v>817</v>
      </c>
      <c r="C307" s="72">
        <v>0</v>
      </c>
    </row>
    <row r="308" s="66" customFormat="1" customHeight="1" spans="1:3">
      <c r="A308" s="28">
        <v>2040299</v>
      </c>
      <c r="B308" s="28" t="s">
        <v>994</v>
      </c>
      <c r="C308" s="72">
        <v>1940</v>
      </c>
    </row>
    <row r="309" s="66" customFormat="1" hidden="1" customHeight="1" spans="1:3">
      <c r="A309" s="28">
        <v>20403</v>
      </c>
      <c r="B309" s="129" t="s">
        <v>995</v>
      </c>
      <c r="C309" s="30">
        <f>SUM(C310:C315)</f>
        <v>0</v>
      </c>
    </row>
    <row r="310" s="66" customFormat="1" hidden="1" customHeight="1" spans="1:3">
      <c r="A310" s="28">
        <v>2040301</v>
      </c>
      <c r="B310" s="28" t="s">
        <v>808</v>
      </c>
      <c r="C310" s="72">
        <v>0</v>
      </c>
    </row>
    <row r="311" s="66" customFormat="1" hidden="1" customHeight="1" spans="1:3">
      <c r="A311" s="28">
        <v>2040302</v>
      </c>
      <c r="B311" s="28" t="s">
        <v>809</v>
      </c>
      <c r="C311" s="72">
        <v>0</v>
      </c>
    </row>
    <row r="312" s="66" customFormat="1" hidden="1" customHeight="1" spans="1:3">
      <c r="A312" s="28">
        <v>2040303</v>
      </c>
      <c r="B312" s="28" t="s">
        <v>810</v>
      </c>
      <c r="C312" s="72">
        <v>0</v>
      </c>
    </row>
    <row r="313" s="66" customFormat="1" hidden="1" customHeight="1" spans="1:3">
      <c r="A313" s="28">
        <v>2040304</v>
      </c>
      <c r="B313" s="28" t="s">
        <v>996</v>
      </c>
      <c r="C313" s="72">
        <v>0</v>
      </c>
    </row>
    <row r="314" s="66" customFormat="1" hidden="1" customHeight="1" spans="1:3">
      <c r="A314" s="28">
        <v>2040350</v>
      </c>
      <c r="B314" s="28" t="s">
        <v>817</v>
      </c>
      <c r="C314" s="72">
        <v>0</v>
      </c>
    </row>
    <row r="315" s="66" customFormat="1" hidden="1" customHeight="1" spans="1:3">
      <c r="A315" s="28">
        <v>2040399</v>
      </c>
      <c r="B315" s="28" t="s">
        <v>997</v>
      </c>
      <c r="C315" s="72">
        <v>0</v>
      </c>
    </row>
    <row r="316" s="66" customFormat="1" customHeight="1" spans="1:3">
      <c r="A316" s="28">
        <v>20404</v>
      </c>
      <c r="B316" s="129" t="s">
        <v>998</v>
      </c>
      <c r="C316" s="30">
        <f>SUM(C317:C323)</f>
        <v>47</v>
      </c>
    </row>
    <row r="317" s="66" customFormat="1" customHeight="1" spans="1:3">
      <c r="A317" s="28">
        <v>2040401</v>
      </c>
      <c r="B317" s="28" t="s">
        <v>808</v>
      </c>
      <c r="C317" s="72">
        <v>47</v>
      </c>
    </row>
    <row r="318" s="66" customFormat="1" hidden="1" customHeight="1" spans="1:3">
      <c r="A318" s="28">
        <v>2040402</v>
      </c>
      <c r="B318" s="28" t="s">
        <v>809</v>
      </c>
      <c r="C318" s="72">
        <v>0</v>
      </c>
    </row>
    <row r="319" s="66" customFormat="1" hidden="1" customHeight="1" spans="1:3">
      <c r="A319" s="28">
        <v>2040403</v>
      </c>
      <c r="B319" s="28" t="s">
        <v>810</v>
      </c>
      <c r="C319" s="72">
        <v>0</v>
      </c>
    </row>
    <row r="320" s="66" customFormat="1" hidden="1" customHeight="1" spans="1:3">
      <c r="A320" s="28">
        <v>2040409</v>
      </c>
      <c r="B320" s="28" t="s">
        <v>999</v>
      </c>
      <c r="C320" s="72">
        <v>0</v>
      </c>
    </row>
    <row r="321" s="66" customFormat="1" hidden="1" customHeight="1" spans="1:3">
      <c r="A321" s="28">
        <v>2040410</v>
      </c>
      <c r="B321" s="28" t="s">
        <v>1000</v>
      </c>
      <c r="C321" s="72">
        <v>0</v>
      </c>
    </row>
    <row r="322" s="66" customFormat="1" hidden="1" customHeight="1" spans="1:3">
      <c r="A322" s="28">
        <v>2040450</v>
      </c>
      <c r="B322" s="28" t="s">
        <v>817</v>
      </c>
      <c r="C322" s="72">
        <v>0</v>
      </c>
    </row>
    <row r="323" s="66" customFormat="1" hidden="1" customHeight="1" spans="1:3">
      <c r="A323" s="28">
        <v>2040499</v>
      </c>
      <c r="B323" s="28" t="s">
        <v>1001</v>
      </c>
      <c r="C323" s="72">
        <v>0</v>
      </c>
    </row>
    <row r="324" s="66" customFormat="1" customHeight="1" spans="1:3">
      <c r="A324" s="28">
        <v>20405</v>
      </c>
      <c r="B324" s="129" t="s">
        <v>1002</v>
      </c>
      <c r="C324" s="30">
        <f>SUM(C325:C332)</f>
        <v>350</v>
      </c>
    </row>
    <row r="325" s="66" customFormat="1" customHeight="1" spans="1:3">
      <c r="A325" s="28">
        <v>2040501</v>
      </c>
      <c r="B325" s="28" t="s">
        <v>808</v>
      </c>
      <c r="C325" s="72">
        <v>338</v>
      </c>
    </row>
    <row r="326" s="66" customFormat="1" hidden="1" customHeight="1" spans="1:3">
      <c r="A326" s="28">
        <v>2040502</v>
      </c>
      <c r="B326" s="28" t="s">
        <v>809</v>
      </c>
      <c r="C326" s="72">
        <v>0</v>
      </c>
    </row>
    <row r="327" s="66" customFormat="1" hidden="1" customHeight="1" spans="1:3">
      <c r="A327" s="28">
        <v>2040503</v>
      </c>
      <c r="B327" s="28" t="s">
        <v>810</v>
      </c>
      <c r="C327" s="72">
        <v>0</v>
      </c>
    </row>
    <row r="328" s="66" customFormat="1" hidden="1" customHeight="1" spans="1:3">
      <c r="A328" s="28">
        <v>2040504</v>
      </c>
      <c r="B328" s="28" t="s">
        <v>1003</v>
      </c>
      <c r="C328" s="72">
        <v>0</v>
      </c>
    </row>
    <row r="329" s="66" customFormat="1" hidden="1" customHeight="1" spans="1:3">
      <c r="A329" s="28">
        <v>2040505</v>
      </c>
      <c r="B329" s="28" t="s">
        <v>1004</v>
      </c>
      <c r="C329" s="72">
        <v>0</v>
      </c>
    </row>
    <row r="330" s="66" customFormat="1" hidden="1" customHeight="1" spans="1:3">
      <c r="A330" s="28">
        <v>2040506</v>
      </c>
      <c r="B330" s="28" t="s">
        <v>1005</v>
      </c>
      <c r="C330" s="72">
        <v>0</v>
      </c>
    </row>
    <row r="331" s="66" customFormat="1" hidden="1" customHeight="1" spans="1:3">
      <c r="A331" s="28">
        <v>2040550</v>
      </c>
      <c r="B331" s="28" t="s">
        <v>817</v>
      </c>
      <c r="C331" s="72">
        <v>0</v>
      </c>
    </row>
    <row r="332" s="66" customFormat="1" customHeight="1" spans="1:3">
      <c r="A332" s="28">
        <v>2040599</v>
      </c>
      <c r="B332" s="28" t="s">
        <v>1006</v>
      </c>
      <c r="C332" s="72">
        <v>12</v>
      </c>
    </row>
    <row r="333" s="66" customFormat="1" customHeight="1" spans="1:3">
      <c r="A333" s="28">
        <v>20406</v>
      </c>
      <c r="B333" s="129" t="s">
        <v>1007</v>
      </c>
      <c r="C333" s="30">
        <f>SUM(C334:C346)</f>
        <v>928</v>
      </c>
    </row>
    <row r="334" s="66" customFormat="1" customHeight="1" spans="1:3">
      <c r="A334" s="28">
        <v>2040601</v>
      </c>
      <c r="B334" s="28" t="s">
        <v>808</v>
      </c>
      <c r="C334" s="72">
        <v>750</v>
      </c>
    </row>
    <row r="335" s="66" customFormat="1" hidden="1" customHeight="1" spans="1:3">
      <c r="A335" s="28">
        <v>2040602</v>
      </c>
      <c r="B335" s="28" t="s">
        <v>809</v>
      </c>
      <c r="C335" s="72">
        <v>0</v>
      </c>
    </row>
    <row r="336" s="66" customFormat="1" hidden="1" customHeight="1" spans="1:3">
      <c r="A336" s="28">
        <v>2040603</v>
      </c>
      <c r="B336" s="28" t="s">
        <v>810</v>
      </c>
      <c r="C336" s="72">
        <v>0</v>
      </c>
    </row>
    <row r="337" s="66" customFormat="1" customHeight="1" spans="1:3">
      <c r="A337" s="28">
        <v>2040604</v>
      </c>
      <c r="B337" s="28" t="s">
        <v>1008</v>
      </c>
      <c r="C337" s="72">
        <v>6</v>
      </c>
    </row>
    <row r="338" s="66" customFormat="1" hidden="1" customHeight="1" spans="1:3">
      <c r="A338" s="28">
        <v>2040605</v>
      </c>
      <c r="B338" s="28" t="s">
        <v>1009</v>
      </c>
      <c r="C338" s="72">
        <v>0</v>
      </c>
    </row>
    <row r="339" s="66" customFormat="1" hidden="1" customHeight="1" spans="1:3">
      <c r="A339" s="28">
        <v>2040606</v>
      </c>
      <c r="B339" s="28" t="s">
        <v>1010</v>
      </c>
      <c r="C339" s="72">
        <v>0</v>
      </c>
    </row>
    <row r="340" s="66" customFormat="1" customHeight="1" spans="1:3">
      <c r="A340" s="28">
        <v>2040607</v>
      </c>
      <c r="B340" s="28" t="s">
        <v>1011</v>
      </c>
      <c r="C340" s="72">
        <v>33</v>
      </c>
    </row>
    <row r="341" s="66" customFormat="1" hidden="1" customHeight="1" spans="1:3">
      <c r="A341" s="28">
        <v>2040608</v>
      </c>
      <c r="B341" s="28" t="s">
        <v>1012</v>
      </c>
      <c r="C341" s="72">
        <v>0</v>
      </c>
    </row>
    <row r="342" s="66" customFormat="1" customHeight="1" spans="1:3">
      <c r="A342" s="28">
        <v>2040610</v>
      </c>
      <c r="B342" s="28" t="s">
        <v>1013</v>
      </c>
      <c r="C342" s="72">
        <v>48</v>
      </c>
    </row>
    <row r="343" s="66" customFormat="1" customHeight="1" spans="1:3">
      <c r="A343" s="28">
        <v>2040612</v>
      </c>
      <c r="B343" s="28" t="s">
        <v>1014</v>
      </c>
      <c r="C343" s="72">
        <v>1</v>
      </c>
    </row>
    <row r="344" s="66" customFormat="1" hidden="1" customHeight="1" spans="1:3">
      <c r="A344" s="28">
        <v>2040613</v>
      </c>
      <c r="B344" s="28" t="s">
        <v>849</v>
      </c>
      <c r="C344" s="72">
        <v>0</v>
      </c>
    </row>
    <row r="345" s="66" customFormat="1" hidden="1" customHeight="1" spans="1:3">
      <c r="A345" s="28">
        <v>2040650</v>
      </c>
      <c r="B345" s="28" t="s">
        <v>817</v>
      </c>
      <c r="C345" s="72">
        <v>0</v>
      </c>
    </row>
    <row r="346" s="66" customFormat="1" customHeight="1" spans="1:3">
      <c r="A346" s="28">
        <v>2040699</v>
      </c>
      <c r="B346" s="28" t="s">
        <v>1015</v>
      </c>
      <c r="C346" s="72">
        <v>90</v>
      </c>
    </row>
    <row r="347" s="66" customFormat="1" hidden="1" customHeight="1" spans="1:3">
      <c r="A347" s="28">
        <v>20407</v>
      </c>
      <c r="B347" s="129" t="s">
        <v>1016</v>
      </c>
      <c r="C347" s="30">
        <f>SUM(C348:C356)</f>
        <v>0</v>
      </c>
    </row>
    <row r="348" s="66" customFormat="1" hidden="1" customHeight="1" spans="1:3">
      <c r="A348" s="28">
        <v>2040701</v>
      </c>
      <c r="B348" s="28" t="s">
        <v>808</v>
      </c>
      <c r="C348" s="72">
        <v>0</v>
      </c>
    </row>
    <row r="349" s="66" customFormat="1" hidden="1" customHeight="1" spans="1:3">
      <c r="A349" s="28">
        <v>2040702</v>
      </c>
      <c r="B349" s="28" t="s">
        <v>809</v>
      </c>
      <c r="C349" s="72">
        <v>0</v>
      </c>
    </row>
    <row r="350" s="66" customFormat="1" hidden="1" customHeight="1" spans="1:3">
      <c r="A350" s="28">
        <v>2040703</v>
      </c>
      <c r="B350" s="28" t="s">
        <v>810</v>
      </c>
      <c r="C350" s="72">
        <v>0</v>
      </c>
    </row>
    <row r="351" s="66" customFormat="1" hidden="1" customHeight="1" spans="1:3">
      <c r="A351" s="28">
        <v>2040704</v>
      </c>
      <c r="B351" s="28" t="s">
        <v>1017</v>
      </c>
      <c r="C351" s="72">
        <v>0</v>
      </c>
    </row>
    <row r="352" s="66" customFormat="1" hidden="1" customHeight="1" spans="1:3">
      <c r="A352" s="28">
        <v>2040705</v>
      </c>
      <c r="B352" s="28" t="s">
        <v>1018</v>
      </c>
      <c r="C352" s="72">
        <v>0</v>
      </c>
    </row>
    <row r="353" s="66" customFormat="1" hidden="1" customHeight="1" spans="1:3">
      <c r="A353" s="28">
        <v>2040706</v>
      </c>
      <c r="B353" s="28" t="s">
        <v>1019</v>
      </c>
      <c r="C353" s="72">
        <v>0</v>
      </c>
    </row>
    <row r="354" s="66" customFormat="1" hidden="1" customHeight="1" spans="1:3">
      <c r="A354" s="28">
        <v>2040707</v>
      </c>
      <c r="B354" s="28" t="s">
        <v>849</v>
      </c>
      <c r="C354" s="72">
        <v>0</v>
      </c>
    </row>
    <row r="355" s="66" customFormat="1" hidden="1" customHeight="1" spans="1:3">
      <c r="A355" s="28">
        <v>2040750</v>
      </c>
      <c r="B355" s="28" t="s">
        <v>817</v>
      </c>
      <c r="C355" s="72">
        <v>0</v>
      </c>
    </row>
    <row r="356" s="66" customFormat="1" hidden="1" customHeight="1" spans="1:3">
      <c r="A356" s="28">
        <v>2040799</v>
      </c>
      <c r="B356" s="28" t="s">
        <v>1020</v>
      </c>
      <c r="C356" s="72">
        <v>0</v>
      </c>
    </row>
    <row r="357" s="66" customFormat="1" hidden="1" customHeight="1" spans="1:3">
      <c r="A357" s="28">
        <v>20408</v>
      </c>
      <c r="B357" s="129" t="s">
        <v>1021</v>
      </c>
      <c r="C357" s="30">
        <f>SUM(C358:C366)</f>
        <v>0</v>
      </c>
    </row>
    <row r="358" s="66" customFormat="1" hidden="1" customHeight="1" spans="1:3">
      <c r="A358" s="28">
        <v>2040801</v>
      </c>
      <c r="B358" s="28" t="s">
        <v>808</v>
      </c>
      <c r="C358" s="72">
        <v>0</v>
      </c>
    </row>
    <row r="359" s="66" customFormat="1" hidden="1" customHeight="1" spans="1:3">
      <c r="A359" s="28">
        <v>2040802</v>
      </c>
      <c r="B359" s="28" t="s">
        <v>809</v>
      </c>
      <c r="C359" s="72">
        <v>0</v>
      </c>
    </row>
    <row r="360" s="66" customFormat="1" hidden="1" customHeight="1" spans="1:3">
      <c r="A360" s="28">
        <v>2040803</v>
      </c>
      <c r="B360" s="28" t="s">
        <v>810</v>
      </c>
      <c r="C360" s="72">
        <v>0</v>
      </c>
    </row>
    <row r="361" s="66" customFormat="1" hidden="1" customHeight="1" spans="1:3">
      <c r="A361" s="28">
        <v>2040804</v>
      </c>
      <c r="B361" s="28" t="s">
        <v>1022</v>
      </c>
      <c r="C361" s="72">
        <v>0</v>
      </c>
    </row>
    <row r="362" s="66" customFormat="1" hidden="1" customHeight="1" spans="1:3">
      <c r="A362" s="28">
        <v>2040805</v>
      </c>
      <c r="B362" s="28" t="s">
        <v>1023</v>
      </c>
      <c r="C362" s="72">
        <v>0</v>
      </c>
    </row>
    <row r="363" s="66" customFormat="1" hidden="1" customHeight="1" spans="1:3">
      <c r="A363" s="28">
        <v>2040806</v>
      </c>
      <c r="B363" s="28" t="s">
        <v>1024</v>
      </c>
      <c r="C363" s="72">
        <v>0</v>
      </c>
    </row>
    <row r="364" s="66" customFormat="1" hidden="1" customHeight="1" spans="1:3">
      <c r="A364" s="28">
        <v>2040807</v>
      </c>
      <c r="B364" s="28" t="s">
        <v>849</v>
      </c>
      <c r="C364" s="72">
        <v>0</v>
      </c>
    </row>
    <row r="365" s="66" customFormat="1" hidden="1" customHeight="1" spans="1:3">
      <c r="A365" s="28">
        <v>2040850</v>
      </c>
      <c r="B365" s="28" t="s">
        <v>817</v>
      </c>
      <c r="C365" s="72">
        <v>0</v>
      </c>
    </row>
    <row r="366" s="66" customFormat="1" hidden="1" customHeight="1" spans="1:3">
      <c r="A366" s="28">
        <v>2040899</v>
      </c>
      <c r="B366" s="28" t="s">
        <v>1025</v>
      </c>
      <c r="C366" s="72">
        <v>0</v>
      </c>
    </row>
    <row r="367" s="66" customFormat="1" hidden="1" customHeight="1" spans="1:3">
      <c r="A367" s="28">
        <v>20409</v>
      </c>
      <c r="B367" s="129" t="s">
        <v>1026</v>
      </c>
      <c r="C367" s="30">
        <f>SUM(C368:C374)</f>
        <v>0</v>
      </c>
    </row>
    <row r="368" s="66" customFormat="1" hidden="1" customHeight="1" spans="1:3">
      <c r="A368" s="28">
        <v>2040901</v>
      </c>
      <c r="B368" s="28" t="s">
        <v>808</v>
      </c>
      <c r="C368" s="72">
        <v>0</v>
      </c>
    </row>
    <row r="369" s="66" customFormat="1" hidden="1" customHeight="1" spans="1:3">
      <c r="A369" s="28">
        <v>2040902</v>
      </c>
      <c r="B369" s="28" t="s">
        <v>809</v>
      </c>
      <c r="C369" s="72">
        <v>0</v>
      </c>
    </row>
    <row r="370" s="66" customFormat="1" hidden="1" customHeight="1" spans="1:3">
      <c r="A370" s="28">
        <v>2040903</v>
      </c>
      <c r="B370" s="28" t="s">
        <v>810</v>
      </c>
      <c r="C370" s="72">
        <v>0</v>
      </c>
    </row>
    <row r="371" s="66" customFormat="1" hidden="1" customHeight="1" spans="1:3">
      <c r="A371" s="28">
        <v>2040904</v>
      </c>
      <c r="B371" s="28" t="s">
        <v>1027</v>
      </c>
      <c r="C371" s="72">
        <v>0</v>
      </c>
    </row>
    <row r="372" s="66" customFormat="1" hidden="1" customHeight="1" spans="1:3">
      <c r="A372" s="28">
        <v>2040905</v>
      </c>
      <c r="B372" s="28" t="s">
        <v>1028</v>
      </c>
      <c r="C372" s="72">
        <v>0</v>
      </c>
    </row>
    <row r="373" s="66" customFormat="1" hidden="1" customHeight="1" spans="1:3">
      <c r="A373" s="28">
        <v>2040950</v>
      </c>
      <c r="B373" s="28" t="s">
        <v>817</v>
      </c>
      <c r="C373" s="72">
        <v>0</v>
      </c>
    </row>
    <row r="374" s="66" customFormat="1" hidden="1" customHeight="1" spans="1:3">
      <c r="A374" s="28">
        <v>2040999</v>
      </c>
      <c r="B374" s="28" t="s">
        <v>1029</v>
      </c>
      <c r="C374" s="72">
        <v>0</v>
      </c>
    </row>
    <row r="375" s="66" customFormat="1" hidden="1" customHeight="1" spans="1:3">
      <c r="A375" s="28">
        <v>20410</v>
      </c>
      <c r="B375" s="129" t="s">
        <v>1030</v>
      </c>
      <c r="C375" s="30">
        <f>SUM(C376:C380)</f>
        <v>0</v>
      </c>
    </row>
    <row r="376" s="66" customFormat="1" hidden="1" customHeight="1" spans="1:3">
      <c r="A376" s="28">
        <v>2041001</v>
      </c>
      <c r="B376" s="28" t="s">
        <v>808</v>
      </c>
      <c r="C376" s="72">
        <v>0</v>
      </c>
    </row>
    <row r="377" s="66" customFormat="1" hidden="1" customHeight="1" spans="1:3">
      <c r="A377" s="28">
        <v>2041002</v>
      </c>
      <c r="B377" s="28" t="s">
        <v>809</v>
      </c>
      <c r="C377" s="72">
        <v>0</v>
      </c>
    </row>
    <row r="378" s="66" customFormat="1" hidden="1" customHeight="1" spans="1:3">
      <c r="A378" s="28">
        <v>2041006</v>
      </c>
      <c r="B378" s="28" t="s">
        <v>849</v>
      </c>
      <c r="C378" s="72">
        <v>0</v>
      </c>
    </row>
    <row r="379" s="66" customFormat="1" hidden="1" customHeight="1" spans="1:3">
      <c r="A379" s="28">
        <v>2041007</v>
      </c>
      <c r="B379" s="28" t="s">
        <v>1031</v>
      </c>
      <c r="C379" s="72">
        <v>0</v>
      </c>
    </row>
    <row r="380" s="66" customFormat="1" hidden="1" customHeight="1" spans="1:3">
      <c r="A380" s="28">
        <v>2041099</v>
      </c>
      <c r="B380" s="28" t="s">
        <v>1032</v>
      </c>
      <c r="C380" s="72">
        <v>0</v>
      </c>
    </row>
    <row r="381" s="66" customFormat="1" hidden="1" customHeight="1" spans="1:3">
      <c r="A381" s="28">
        <v>20499</v>
      </c>
      <c r="B381" s="129" t="s">
        <v>1033</v>
      </c>
      <c r="C381" s="30">
        <f>SUM(C382:C383)</f>
        <v>0</v>
      </c>
    </row>
    <row r="382" s="66" customFormat="1" hidden="1" customHeight="1" spans="1:3">
      <c r="A382" s="28">
        <v>2049902</v>
      </c>
      <c r="B382" s="28" t="s">
        <v>1034</v>
      </c>
      <c r="C382" s="72">
        <v>0</v>
      </c>
    </row>
    <row r="383" s="66" customFormat="1" hidden="1" customHeight="1" spans="1:3">
      <c r="A383" s="28">
        <v>2049999</v>
      </c>
      <c r="B383" s="28" t="s">
        <v>1035</v>
      </c>
      <c r="C383" s="72">
        <v>0</v>
      </c>
    </row>
    <row r="384" s="66" customFormat="1" customHeight="1" spans="1:3">
      <c r="A384" s="28">
        <v>205</v>
      </c>
      <c r="B384" s="129" t="s">
        <v>1036</v>
      </c>
      <c r="C384" s="30">
        <f>SUM(C385,C390,C397,C403,C409,C413,C417,C421,C427,C434)</f>
        <v>52968</v>
      </c>
    </row>
    <row r="385" s="66" customFormat="1" customHeight="1" spans="1:3">
      <c r="A385" s="28">
        <v>20501</v>
      </c>
      <c r="B385" s="129" t="s">
        <v>1037</v>
      </c>
      <c r="C385" s="30">
        <f>SUM(C386:C389)</f>
        <v>626</v>
      </c>
    </row>
    <row r="386" s="66" customFormat="1" customHeight="1" spans="1:3">
      <c r="A386" s="28">
        <v>2050101</v>
      </c>
      <c r="B386" s="28" t="s">
        <v>808</v>
      </c>
      <c r="C386" s="72">
        <v>152</v>
      </c>
    </row>
    <row r="387" s="66" customFormat="1" hidden="1" customHeight="1" spans="1:3">
      <c r="A387" s="28">
        <v>2050102</v>
      </c>
      <c r="B387" s="28" t="s">
        <v>809</v>
      </c>
      <c r="C387" s="72">
        <v>0</v>
      </c>
    </row>
    <row r="388" s="66" customFormat="1" hidden="1" customHeight="1" spans="1:3">
      <c r="A388" s="28">
        <v>2050103</v>
      </c>
      <c r="B388" s="28" t="s">
        <v>810</v>
      </c>
      <c r="C388" s="72">
        <v>0</v>
      </c>
    </row>
    <row r="389" s="66" customFormat="1" customHeight="1" spans="1:3">
      <c r="A389" s="28">
        <v>2050199</v>
      </c>
      <c r="B389" s="28" t="s">
        <v>1038</v>
      </c>
      <c r="C389" s="72">
        <v>474</v>
      </c>
    </row>
    <row r="390" s="66" customFormat="1" customHeight="1" spans="1:3">
      <c r="A390" s="28">
        <v>20502</v>
      </c>
      <c r="B390" s="129" t="s">
        <v>1039</v>
      </c>
      <c r="C390" s="30">
        <f>SUM(C391:C396)</f>
        <v>47870</v>
      </c>
    </row>
    <row r="391" s="66" customFormat="1" customHeight="1" spans="1:3">
      <c r="A391" s="28">
        <v>2050201</v>
      </c>
      <c r="B391" s="28" t="s">
        <v>1040</v>
      </c>
      <c r="C391" s="72">
        <v>461</v>
      </c>
    </row>
    <row r="392" s="66" customFormat="1" customHeight="1" spans="1:3">
      <c r="A392" s="28">
        <v>2050202</v>
      </c>
      <c r="B392" s="28" t="s">
        <v>1041</v>
      </c>
      <c r="C392" s="72">
        <v>15376</v>
      </c>
    </row>
    <row r="393" s="66" customFormat="1" customHeight="1" spans="1:3">
      <c r="A393" s="28">
        <v>2050203</v>
      </c>
      <c r="B393" s="28" t="s">
        <v>1042</v>
      </c>
      <c r="C393" s="72">
        <v>16941</v>
      </c>
    </row>
    <row r="394" s="66" customFormat="1" customHeight="1" spans="1:3">
      <c r="A394" s="28">
        <v>2050204</v>
      </c>
      <c r="B394" s="28" t="s">
        <v>1043</v>
      </c>
      <c r="C394" s="72">
        <v>7964</v>
      </c>
    </row>
    <row r="395" s="66" customFormat="1" hidden="1" customHeight="1" spans="1:3">
      <c r="A395" s="28">
        <v>2050205</v>
      </c>
      <c r="B395" s="28" t="s">
        <v>1044</v>
      </c>
      <c r="C395" s="72">
        <v>0</v>
      </c>
    </row>
    <row r="396" s="66" customFormat="1" customHeight="1" spans="1:3">
      <c r="A396" s="28">
        <v>2050299</v>
      </c>
      <c r="B396" s="28" t="s">
        <v>1045</v>
      </c>
      <c r="C396" s="72">
        <v>7128</v>
      </c>
    </row>
    <row r="397" s="66" customFormat="1" customHeight="1" spans="1:3">
      <c r="A397" s="28">
        <v>20503</v>
      </c>
      <c r="B397" s="129" t="s">
        <v>1046</v>
      </c>
      <c r="C397" s="30">
        <f>SUM(C398:C402)</f>
        <v>3453</v>
      </c>
    </row>
    <row r="398" s="66" customFormat="1" hidden="1" customHeight="1" spans="1:3">
      <c r="A398" s="28">
        <v>2050301</v>
      </c>
      <c r="B398" s="28" t="s">
        <v>1047</v>
      </c>
      <c r="C398" s="72">
        <v>0</v>
      </c>
    </row>
    <row r="399" s="66" customFormat="1" customHeight="1" spans="1:3">
      <c r="A399" s="28">
        <v>2050302</v>
      </c>
      <c r="B399" s="28" t="s">
        <v>1048</v>
      </c>
      <c r="C399" s="72">
        <v>3453</v>
      </c>
    </row>
    <row r="400" s="66" customFormat="1" hidden="1" customHeight="1" spans="1:3">
      <c r="A400" s="28">
        <v>2050303</v>
      </c>
      <c r="B400" s="28" t="s">
        <v>1049</v>
      </c>
      <c r="C400" s="72">
        <v>0</v>
      </c>
    </row>
    <row r="401" s="66" customFormat="1" hidden="1" customHeight="1" spans="1:3">
      <c r="A401" s="28">
        <v>2050305</v>
      </c>
      <c r="B401" s="28" t="s">
        <v>1050</v>
      </c>
      <c r="C401" s="72">
        <v>0</v>
      </c>
    </row>
    <row r="402" s="66" customFormat="1" hidden="1" customHeight="1" spans="1:3">
      <c r="A402" s="28">
        <v>2050399</v>
      </c>
      <c r="B402" s="28" t="s">
        <v>1051</v>
      </c>
      <c r="C402" s="72">
        <v>0</v>
      </c>
    </row>
    <row r="403" s="66" customFormat="1" hidden="1" customHeight="1" spans="1:3">
      <c r="A403" s="28">
        <v>20504</v>
      </c>
      <c r="B403" s="129" t="s">
        <v>1052</v>
      </c>
      <c r="C403" s="30">
        <f>SUM(C404:C408)</f>
        <v>0</v>
      </c>
    </row>
    <row r="404" s="66" customFormat="1" hidden="1" customHeight="1" spans="1:3">
      <c r="A404" s="28">
        <v>2050401</v>
      </c>
      <c r="B404" s="28" t="s">
        <v>1053</v>
      </c>
      <c r="C404" s="72">
        <v>0</v>
      </c>
    </row>
    <row r="405" s="66" customFormat="1" hidden="1" customHeight="1" spans="1:3">
      <c r="A405" s="28">
        <v>2050402</v>
      </c>
      <c r="B405" s="28" t="s">
        <v>1054</v>
      </c>
      <c r="C405" s="72">
        <v>0</v>
      </c>
    </row>
    <row r="406" s="66" customFormat="1" hidden="1" customHeight="1" spans="1:3">
      <c r="A406" s="28">
        <v>2050403</v>
      </c>
      <c r="B406" s="28" t="s">
        <v>1055</v>
      </c>
      <c r="C406" s="72">
        <v>0</v>
      </c>
    </row>
    <row r="407" s="66" customFormat="1" hidden="1" customHeight="1" spans="1:3">
      <c r="A407" s="28">
        <v>2050404</v>
      </c>
      <c r="B407" s="28" t="s">
        <v>1056</v>
      </c>
      <c r="C407" s="72">
        <v>0</v>
      </c>
    </row>
    <row r="408" s="66" customFormat="1" hidden="1" customHeight="1" spans="1:3">
      <c r="A408" s="28">
        <v>2050499</v>
      </c>
      <c r="B408" s="28" t="s">
        <v>1057</v>
      </c>
      <c r="C408" s="72">
        <v>0</v>
      </c>
    </row>
    <row r="409" s="66" customFormat="1" hidden="1" customHeight="1" spans="1:3">
      <c r="A409" s="28">
        <v>20505</v>
      </c>
      <c r="B409" s="129" t="s">
        <v>1058</v>
      </c>
      <c r="C409" s="30">
        <f>SUM(C410:C412)</f>
        <v>0</v>
      </c>
    </row>
    <row r="410" s="66" customFormat="1" hidden="1" customHeight="1" spans="1:3">
      <c r="A410" s="28">
        <v>2050501</v>
      </c>
      <c r="B410" s="28" t="s">
        <v>1059</v>
      </c>
      <c r="C410" s="72">
        <v>0</v>
      </c>
    </row>
    <row r="411" s="66" customFormat="1" hidden="1" customHeight="1" spans="1:3">
      <c r="A411" s="28">
        <v>2050502</v>
      </c>
      <c r="B411" s="28" t="s">
        <v>1060</v>
      </c>
      <c r="C411" s="72">
        <v>0</v>
      </c>
    </row>
    <row r="412" s="66" customFormat="1" hidden="1" customHeight="1" spans="1:3">
      <c r="A412" s="28">
        <v>2050599</v>
      </c>
      <c r="B412" s="28" t="s">
        <v>1061</v>
      </c>
      <c r="C412" s="72">
        <v>0</v>
      </c>
    </row>
    <row r="413" s="66" customFormat="1" hidden="1" customHeight="1" spans="1:3">
      <c r="A413" s="28">
        <v>20506</v>
      </c>
      <c r="B413" s="129" t="s">
        <v>1062</v>
      </c>
      <c r="C413" s="30">
        <f>SUM(C414:C416)</f>
        <v>0</v>
      </c>
    </row>
    <row r="414" s="66" customFormat="1" hidden="1" customHeight="1" spans="1:3">
      <c r="A414" s="28">
        <v>2050601</v>
      </c>
      <c r="B414" s="28" t="s">
        <v>1063</v>
      </c>
      <c r="C414" s="72">
        <v>0</v>
      </c>
    </row>
    <row r="415" s="66" customFormat="1" hidden="1" customHeight="1" spans="1:3">
      <c r="A415" s="28">
        <v>2050602</v>
      </c>
      <c r="B415" s="28" t="s">
        <v>1064</v>
      </c>
      <c r="C415" s="72">
        <v>0</v>
      </c>
    </row>
    <row r="416" s="66" customFormat="1" hidden="1" customHeight="1" spans="1:3">
      <c r="A416" s="28">
        <v>2050699</v>
      </c>
      <c r="B416" s="28" t="s">
        <v>1065</v>
      </c>
      <c r="C416" s="72">
        <v>0</v>
      </c>
    </row>
    <row r="417" s="66" customFormat="1" customHeight="1" spans="1:3">
      <c r="A417" s="28">
        <v>20507</v>
      </c>
      <c r="B417" s="129" t="s">
        <v>1066</v>
      </c>
      <c r="C417" s="30">
        <f>SUM(C418:C420)</f>
        <v>212</v>
      </c>
    </row>
    <row r="418" s="66" customFormat="1" customHeight="1" spans="1:3">
      <c r="A418" s="28">
        <v>2050701</v>
      </c>
      <c r="B418" s="28" t="s">
        <v>1067</v>
      </c>
      <c r="C418" s="72">
        <v>212</v>
      </c>
    </row>
    <row r="419" s="66" customFormat="1" hidden="1" customHeight="1" spans="1:3">
      <c r="A419" s="28">
        <v>2050702</v>
      </c>
      <c r="B419" s="28" t="s">
        <v>1068</v>
      </c>
      <c r="C419" s="72">
        <v>0</v>
      </c>
    </row>
    <row r="420" s="66" customFormat="1" hidden="1" customHeight="1" spans="1:3">
      <c r="A420" s="28">
        <v>2050799</v>
      </c>
      <c r="B420" s="28" t="s">
        <v>1069</v>
      </c>
      <c r="C420" s="72">
        <v>0</v>
      </c>
    </row>
    <row r="421" s="66" customFormat="1" customHeight="1" spans="1:3">
      <c r="A421" s="28">
        <v>20508</v>
      </c>
      <c r="B421" s="129" t="s">
        <v>1070</v>
      </c>
      <c r="C421" s="30">
        <f>SUM(C422:C426)</f>
        <v>340</v>
      </c>
    </row>
    <row r="422" s="66" customFormat="1" hidden="1" customHeight="1" spans="1:3">
      <c r="A422" s="28">
        <v>2050801</v>
      </c>
      <c r="B422" s="28" t="s">
        <v>1071</v>
      </c>
      <c r="C422" s="72">
        <v>0</v>
      </c>
    </row>
    <row r="423" s="66" customFormat="1" customHeight="1" spans="1:3">
      <c r="A423" s="28">
        <v>2050802</v>
      </c>
      <c r="B423" s="28" t="s">
        <v>1072</v>
      </c>
      <c r="C423" s="72">
        <v>340</v>
      </c>
    </row>
    <row r="424" s="66" customFormat="1" hidden="1" customHeight="1" spans="1:3">
      <c r="A424" s="28">
        <v>2050803</v>
      </c>
      <c r="B424" s="28" t="s">
        <v>1073</v>
      </c>
      <c r="C424" s="72">
        <v>0</v>
      </c>
    </row>
    <row r="425" s="66" customFormat="1" hidden="1" customHeight="1" spans="1:3">
      <c r="A425" s="28">
        <v>2050804</v>
      </c>
      <c r="B425" s="28" t="s">
        <v>1074</v>
      </c>
      <c r="C425" s="72">
        <v>0</v>
      </c>
    </row>
    <row r="426" s="66" customFormat="1" hidden="1" customHeight="1" spans="1:3">
      <c r="A426" s="28">
        <v>2050899</v>
      </c>
      <c r="B426" s="28" t="s">
        <v>1075</v>
      </c>
      <c r="C426" s="72">
        <v>0</v>
      </c>
    </row>
    <row r="427" s="66" customFormat="1" customHeight="1" spans="1:3">
      <c r="A427" s="28">
        <v>20509</v>
      </c>
      <c r="B427" s="129" t="s">
        <v>1076</v>
      </c>
      <c r="C427" s="30">
        <f>SUM(C428:C433)</f>
        <v>467</v>
      </c>
    </row>
    <row r="428" s="66" customFormat="1" customHeight="1" spans="1:3">
      <c r="A428" s="28">
        <v>2050901</v>
      </c>
      <c r="B428" s="28" t="s">
        <v>1077</v>
      </c>
      <c r="C428" s="72">
        <v>390</v>
      </c>
    </row>
    <row r="429" s="66" customFormat="1" hidden="1" customHeight="1" spans="1:3">
      <c r="A429" s="28">
        <v>2050902</v>
      </c>
      <c r="B429" s="28" t="s">
        <v>1078</v>
      </c>
      <c r="C429" s="72">
        <v>0</v>
      </c>
    </row>
    <row r="430" s="66" customFormat="1" hidden="1" customHeight="1" spans="1:3">
      <c r="A430" s="28">
        <v>2050903</v>
      </c>
      <c r="B430" s="28" t="s">
        <v>1079</v>
      </c>
      <c r="C430" s="72">
        <v>0</v>
      </c>
    </row>
    <row r="431" s="66" customFormat="1" hidden="1" customHeight="1" spans="1:3">
      <c r="A431" s="28">
        <v>2050904</v>
      </c>
      <c r="B431" s="28" t="s">
        <v>1080</v>
      </c>
      <c r="C431" s="72">
        <v>0</v>
      </c>
    </row>
    <row r="432" s="66" customFormat="1" hidden="1" customHeight="1" spans="1:3">
      <c r="A432" s="28">
        <v>2050905</v>
      </c>
      <c r="B432" s="28" t="s">
        <v>1081</v>
      </c>
      <c r="C432" s="72">
        <v>0</v>
      </c>
    </row>
    <row r="433" s="66" customFormat="1" customHeight="1" spans="1:3">
      <c r="A433" s="28">
        <v>2050999</v>
      </c>
      <c r="B433" s="28" t="s">
        <v>1082</v>
      </c>
      <c r="C433" s="72">
        <v>77</v>
      </c>
    </row>
    <row r="434" s="66" customFormat="1" hidden="1" customHeight="1" spans="1:3">
      <c r="A434" s="28">
        <v>20599</v>
      </c>
      <c r="B434" s="129" t="s">
        <v>1083</v>
      </c>
      <c r="C434" s="30">
        <f>C435</f>
        <v>0</v>
      </c>
    </row>
    <row r="435" s="66" customFormat="1" hidden="1" customHeight="1" spans="1:3">
      <c r="A435" s="28">
        <v>2059999</v>
      </c>
      <c r="B435" s="28" t="s">
        <v>1084</v>
      </c>
      <c r="C435" s="72">
        <v>0</v>
      </c>
    </row>
    <row r="436" s="66" customFormat="1" customHeight="1" spans="1:3">
      <c r="A436" s="28">
        <v>206</v>
      </c>
      <c r="B436" s="129" t="s">
        <v>1085</v>
      </c>
      <c r="C436" s="30">
        <f>SUM(C437,C442,C451,C457,C462,C467,C472,C479,C483,C487)</f>
        <v>1318</v>
      </c>
    </row>
    <row r="437" s="66" customFormat="1" hidden="1" customHeight="1" spans="1:3">
      <c r="A437" s="28">
        <v>20601</v>
      </c>
      <c r="B437" s="129" t="s">
        <v>1086</v>
      </c>
      <c r="C437" s="30">
        <f>SUM(C438:C441)</f>
        <v>0</v>
      </c>
    </row>
    <row r="438" s="66" customFormat="1" hidden="1" customHeight="1" spans="1:3">
      <c r="A438" s="28">
        <v>2060101</v>
      </c>
      <c r="B438" s="28" t="s">
        <v>808</v>
      </c>
      <c r="C438" s="72">
        <v>0</v>
      </c>
    </row>
    <row r="439" s="66" customFormat="1" hidden="1" customHeight="1" spans="1:3">
      <c r="A439" s="28">
        <v>2060102</v>
      </c>
      <c r="B439" s="28" t="s">
        <v>809</v>
      </c>
      <c r="C439" s="72">
        <v>0</v>
      </c>
    </row>
    <row r="440" s="66" customFormat="1" hidden="1" customHeight="1" spans="1:3">
      <c r="A440" s="28">
        <v>2060103</v>
      </c>
      <c r="B440" s="28" t="s">
        <v>810</v>
      </c>
      <c r="C440" s="72">
        <v>0</v>
      </c>
    </row>
    <row r="441" s="66" customFormat="1" hidden="1" customHeight="1" spans="1:3">
      <c r="A441" s="28">
        <v>2060199</v>
      </c>
      <c r="B441" s="28" t="s">
        <v>1087</v>
      </c>
      <c r="C441" s="72">
        <v>0</v>
      </c>
    </row>
    <row r="442" s="66" customFormat="1" hidden="1" customHeight="1" spans="1:3">
      <c r="A442" s="28">
        <v>20602</v>
      </c>
      <c r="B442" s="129" t="s">
        <v>1088</v>
      </c>
      <c r="C442" s="30">
        <f>SUM(C443:C450)</f>
        <v>0</v>
      </c>
    </row>
    <row r="443" s="66" customFormat="1" hidden="1" customHeight="1" spans="1:3">
      <c r="A443" s="28">
        <v>2060201</v>
      </c>
      <c r="B443" s="28" t="s">
        <v>1089</v>
      </c>
      <c r="C443" s="72">
        <v>0</v>
      </c>
    </row>
    <row r="444" s="66" customFormat="1" hidden="1" customHeight="1" spans="1:3">
      <c r="A444" s="28">
        <v>2060203</v>
      </c>
      <c r="B444" s="28" t="s">
        <v>1090</v>
      </c>
      <c r="C444" s="72">
        <v>0</v>
      </c>
    </row>
    <row r="445" s="66" customFormat="1" hidden="1" customHeight="1" spans="1:3">
      <c r="A445" s="28">
        <v>2060204</v>
      </c>
      <c r="B445" s="28" t="s">
        <v>1091</v>
      </c>
      <c r="C445" s="72">
        <v>0</v>
      </c>
    </row>
    <row r="446" s="66" customFormat="1" hidden="1" customHeight="1" spans="1:3">
      <c r="A446" s="28">
        <v>2060205</v>
      </c>
      <c r="B446" s="28" t="s">
        <v>1092</v>
      </c>
      <c r="C446" s="72">
        <v>0</v>
      </c>
    </row>
    <row r="447" s="66" customFormat="1" hidden="1" customHeight="1" spans="1:3">
      <c r="A447" s="28">
        <v>2060206</v>
      </c>
      <c r="B447" s="28" t="s">
        <v>1093</v>
      </c>
      <c r="C447" s="72">
        <v>0</v>
      </c>
    </row>
    <row r="448" s="66" customFormat="1" hidden="1" customHeight="1" spans="1:3">
      <c r="A448" s="28">
        <v>2060207</v>
      </c>
      <c r="B448" s="28" t="s">
        <v>1094</v>
      </c>
      <c r="C448" s="72">
        <v>0</v>
      </c>
    </row>
    <row r="449" s="66" customFormat="1" hidden="1" customHeight="1" spans="1:3">
      <c r="A449" s="28">
        <v>2060208</v>
      </c>
      <c r="B449" s="28" t="s">
        <v>1095</v>
      </c>
      <c r="C449" s="72">
        <v>0</v>
      </c>
    </row>
    <row r="450" s="66" customFormat="1" hidden="1" customHeight="1" spans="1:3">
      <c r="A450" s="28">
        <v>2060299</v>
      </c>
      <c r="B450" s="28" t="s">
        <v>1096</v>
      </c>
      <c r="C450" s="72">
        <v>0</v>
      </c>
    </row>
    <row r="451" s="66" customFormat="1" customHeight="1" spans="1:3">
      <c r="A451" s="28">
        <v>20603</v>
      </c>
      <c r="B451" s="129" t="s">
        <v>1097</v>
      </c>
      <c r="C451" s="30">
        <f>SUM(C452:C456)</f>
        <v>145</v>
      </c>
    </row>
    <row r="452" s="66" customFormat="1" hidden="1" customHeight="1" spans="1:3">
      <c r="A452" s="28">
        <v>2060301</v>
      </c>
      <c r="B452" s="28" t="s">
        <v>1089</v>
      </c>
      <c r="C452" s="72">
        <v>0</v>
      </c>
    </row>
    <row r="453" s="66" customFormat="1" customHeight="1" spans="1:3">
      <c r="A453" s="28">
        <v>2060302</v>
      </c>
      <c r="B453" s="28" t="s">
        <v>1098</v>
      </c>
      <c r="C453" s="72">
        <v>35</v>
      </c>
    </row>
    <row r="454" s="66" customFormat="1" hidden="1" customHeight="1" spans="1:3">
      <c r="A454" s="28">
        <v>2060303</v>
      </c>
      <c r="B454" s="28" t="s">
        <v>1099</v>
      </c>
      <c r="C454" s="72">
        <v>0</v>
      </c>
    </row>
    <row r="455" s="66" customFormat="1" hidden="1" customHeight="1" spans="1:3">
      <c r="A455" s="28">
        <v>2060304</v>
      </c>
      <c r="B455" s="28" t="s">
        <v>1100</v>
      </c>
      <c r="C455" s="72">
        <v>0</v>
      </c>
    </row>
    <row r="456" s="66" customFormat="1" customHeight="1" spans="1:3">
      <c r="A456" s="28">
        <v>2060399</v>
      </c>
      <c r="B456" s="28" t="s">
        <v>1101</v>
      </c>
      <c r="C456" s="72">
        <v>110</v>
      </c>
    </row>
    <row r="457" s="66" customFormat="1" customHeight="1" spans="1:3">
      <c r="A457" s="28">
        <v>20604</v>
      </c>
      <c r="B457" s="129" t="s">
        <v>1102</v>
      </c>
      <c r="C457" s="30">
        <f>SUM(C458:C461)</f>
        <v>65</v>
      </c>
    </row>
    <row r="458" s="66" customFormat="1" hidden="1" customHeight="1" spans="1:3">
      <c r="A458" s="28">
        <v>2060401</v>
      </c>
      <c r="B458" s="28" t="s">
        <v>1089</v>
      </c>
      <c r="C458" s="72">
        <v>0</v>
      </c>
    </row>
    <row r="459" s="66" customFormat="1" hidden="1" customHeight="1" spans="1:3">
      <c r="A459" s="28">
        <v>2060404</v>
      </c>
      <c r="B459" s="28" t="s">
        <v>1103</v>
      </c>
      <c r="C459" s="72">
        <v>0</v>
      </c>
    </row>
    <row r="460" s="66" customFormat="1" hidden="1" customHeight="1" spans="1:3">
      <c r="A460" s="28">
        <v>2060405</v>
      </c>
      <c r="B460" s="28" t="s">
        <v>1104</v>
      </c>
      <c r="C460" s="72">
        <v>0</v>
      </c>
    </row>
    <row r="461" s="66" customFormat="1" customHeight="1" spans="1:3">
      <c r="A461" s="28">
        <v>2060499</v>
      </c>
      <c r="B461" s="28" t="s">
        <v>1105</v>
      </c>
      <c r="C461" s="72">
        <v>65</v>
      </c>
    </row>
    <row r="462" s="66" customFormat="1" hidden="1" customHeight="1" spans="1:3">
      <c r="A462" s="28">
        <v>20605</v>
      </c>
      <c r="B462" s="129" t="s">
        <v>1106</v>
      </c>
      <c r="C462" s="30">
        <f>SUM(C463:C466)</f>
        <v>0</v>
      </c>
    </row>
    <row r="463" s="66" customFormat="1" hidden="1" customHeight="1" spans="1:3">
      <c r="A463" s="28">
        <v>2060501</v>
      </c>
      <c r="B463" s="28" t="s">
        <v>1089</v>
      </c>
      <c r="C463" s="72">
        <v>0</v>
      </c>
    </row>
    <row r="464" s="66" customFormat="1" hidden="1" customHeight="1" spans="1:3">
      <c r="A464" s="28">
        <v>2060502</v>
      </c>
      <c r="B464" s="28" t="s">
        <v>1107</v>
      </c>
      <c r="C464" s="72">
        <v>0</v>
      </c>
    </row>
    <row r="465" s="66" customFormat="1" hidden="1" customHeight="1" spans="1:3">
      <c r="A465" s="28">
        <v>2060503</v>
      </c>
      <c r="B465" s="28" t="s">
        <v>1108</v>
      </c>
      <c r="C465" s="72">
        <v>0</v>
      </c>
    </row>
    <row r="466" s="66" customFormat="1" hidden="1" customHeight="1" spans="1:3">
      <c r="A466" s="28">
        <v>2060599</v>
      </c>
      <c r="B466" s="28" t="s">
        <v>1109</v>
      </c>
      <c r="C466" s="72">
        <v>0</v>
      </c>
    </row>
    <row r="467" s="66" customFormat="1" hidden="1" customHeight="1" spans="1:3">
      <c r="A467" s="28">
        <v>20606</v>
      </c>
      <c r="B467" s="129" t="s">
        <v>1110</v>
      </c>
      <c r="C467" s="30">
        <f>SUM(C468:C471)</f>
        <v>0</v>
      </c>
    </row>
    <row r="468" s="66" customFormat="1" hidden="1" customHeight="1" spans="1:3">
      <c r="A468" s="28">
        <v>2060601</v>
      </c>
      <c r="B468" s="28" t="s">
        <v>1111</v>
      </c>
      <c r="C468" s="72">
        <v>0</v>
      </c>
    </row>
    <row r="469" s="66" customFormat="1" hidden="1" customHeight="1" spans="1:3">
      <c r="A469" s="28">
        <v>2060602</v>
      </c>
      <c r="B469" s="28" t="s">
        <v>1112</v>
      </c>
      <c r="C469" s="72">
        <v>0</v>
      </c>
    </row>
    <row r="470" s="66" customFormat="1" hidden="1" customHeight="1" spans="1:3">
      <c r="A470" s="28">
        <v>2060603</v>
      </c>
      <c r="B470" s="28" t="s">
        <v>1113</v>
      </c>
      <c r="C470" s="72">
        <v>0</v>
      </c>
    </row>
    <row r="471" s="66" customFormat="1" hidden="1" customHeight="1" spans="1:3">
      <c r="A471" s="28">
        <v>2060699</v>
      </c>
      <c r="B471" s="28" t="s">
        <v>1114</v>
      </c>
      <c r="C471" s="72">
        <v>0</v>
      </c>
    </row>
    <row r="472" s="66" customFormat="1" customHeight="1" spans="1:3">
      <c r="A472" s="28">
        <v>20607</v>
      </c>
      <c r="B472" s="129" t="s">
        <v>1115</v>
      </c>
      <c r="C472" s="30">
        <f>SUM(C473:C478)</f>
        <v>52</v>
      </c>
    </row>
    <row r="473" s="66" customFormat="1" customHeight="1" spans="1:3">
      <c r="A473" s="28">
        <v>2060701</v>
      </c>
      <c r="B473" s="28" t="s">
        <v>1089</v>
      </c>
      <c r="C473" s="72">
        <v>52</v>
      </c>
    </row>
    <row r="474" s="66" customFormat="1" hidden="1" customHeight="1" spans="1:3">
      <c r="A474" s="28">
        <v>2060702</v>
      </c>
      <c r="B474" s="28" t="s">
        <v>1116</v>
      </c>
      <c r="C474" s="72">
        <v>0</v>
      </c>
    </row>
    <row r="475" s="66" customFormat="1" hidden="1" customHeight="1" spans="1:3">
      <c r="A475" s="28">
        <v>2060703</v>
      </c>
      <c r="B475" s="28" t="s">
        <v>1117</v>
      </c>
      <c r="C475" s="72">
        <v>0</v>
      </c>
    </row>
    <row r="476" s="66" customFormat="1" hidden="1" customHeight="1" spans="1:3">
      <c r="A476" s="28">
        <v>2060704</v>
      </c>
      <c r="B476" s="28" t="s">
        <v>1118</v>
      </c>
      <c r="C476" s="72">
        <v>0</v>
      </c>
    </row>
    <row r="477" s="66" customFormat="1" hidden="1" customHeight="1" spans="1:3">
      <c r="A477" s="28">
        <v>2060705</v>
      </c>
      <c r="B477" s="28" t="s">
        <v>1119</v>
      </c>
      <c r="C477" s="72">
        <v>0</v>
      </c>
    </row>
    <row r="478" s="66" customFormat="1" hidden="1" customHeight="1" spans="1:3">
      <c r="A478" s="28">
        <v>2060799</v>
      </c>
      <c r="B478" s="28" t="s">
        <v>1120</v>
      </c>
      <c r="C478" s="72">
        <v>0</v>
      </c>
    </row>
    <row r="479" s="66" customFormat="1" hidden="1" customHeight="1" spans="1:3">
      <c r="A479" s="28">
        <v>20608</v>
      </c>
      <c r="B479" s="129" t="s">
        <v>1121</v>
      </c>
      <c r="C479" s="30">
        <f>SUM(C480:C482)</f>
        <v>0</v>
      </c>
    </row>
    <row r="480" s="66" customFormat="1" hidden="1" customHeight="1" spans="1:3">
      <c r="A480" s="28">
        <v>2060801</v>
      </c>
      <c r="B480" s="28" t="s">
        <v>1122</v>
      </c>
      <c r="C480" s="72">
        <v>0</v>
      </c>
    </row>
    <row r="481" s="66" customFormat="1" hidden="1" customHeight="1" spans="1:3">
      <c r="A481" s="28">
        <v>2060802</v>
      </c>
      <c r="B481" s="28" t="s">
        <v>1123</v>
      </c>
      <c r="C481" s="72">
        <v>0</v>
      </c>
    </row>
    <row r="482" s="66" customFormat="1" hidden="1" customHeight="1" spans="1:3">
      <c r="A482" s="28">
        <v>2060899</v>
      </c>
      <c r="B482" s="28" t="s">
        <v>1124</v>
      </c>
      <c r="C482" s="72">
        <v>0</v>
      </c>
    </row>
    <row r="483" s="66" customFormat="1" customHeight="1" spans="1:3">
      <c r="A483" s="28">
        <v>20609</v>
      </c>
      <c r="B483" s="129" t="s">
        <v>1125</v>
      </c>
      <c r="C483" s="30">
        <f>SUM(C484:C486)</f>
        <v>50</v>
      </c>
    </row>
    <row r="484" s="66" customFormat="1" customHeight="1" spans="1:3">
      <c r="A484" s="28">
        <v>2060901</v>
      </c>
      <c r="B484" s="28" t="s">
        <v>1126</v>
      </c>
      <c r="C484" s="72">
        <v>50</v>
      </c>
    </row>
    <row r="485" s="66" customFormat="1" hidden="1" customHeight="1" spans="1:3">
      <c r="A485" s="28">
        <v>2060902</v>
      </c>
      <c r="B485" s="28" t="s">
        <v>1127</v>
      </c>
      <c r="C485" s="72">
        <v>0</v>
      </c>
    </row>
    <row r="486" s="66" customFormat="1" hidden="1" customHeight="1" spans="1:3">
      <c r="A486" s="28">
        <v>2060999</v>
      </c>
      <c r="B486" s="28" t="s">
        <v>1128</v>
      </c>
      <c r="C486" s="72">
        <v>0</v>
      </c>
    </row>
    <row r="487" s="66" customFormat="1" customHeight="1" spans="1:3">
      <c r="A487" s="28">
        <v>20699</v>
      </c>
      <c r="B487" s="129" t="s">
        <v>1129</v>
      </c>
      <c r="C487" s="30">
        <f>SUM(C488:C491)</f>
        <v>1006</v>
      </c>
    </row>
    <row r="488" s="66" customFormat="1" customHeight="1" spans="1:3">
      <c r="A488" s="28">
        <v>2069901</v>
      </c>
      <c r="B488" s="28" t="s">
        <v>1130</v>
      </c>
      <c r="C488" s="72">
        <v>1000</v>
      </c>
    </row>
    <row r="489" s="66" customFormat="1" hidden="1" customHeight="1" spans="1:3">
      <c r="A489" s="28">
        <v>2069902</v>
      </c>
      <c r="B489" s="28" t="s">
        <v>1131</v>
      </c>
      <c r="C489" s="72">
        <v>0</v>
      </c>
    </row>
    <row r="490" s="66" customFormat="1" hidden="1" customHeight="1" spans="1:3">
      <c r="A490" s="28">
        <v>2069903</v>
      </c>
      <c r="B490" s="28" t="s">
        <v>1132</v>
      </c>
      <c r="C490" s="72">
        <v>0</v>
      </c>
    </row>
    <row r="491" s="66" customFormat="1" customHeight="1" spans="1:3">
      <c r="A491" s="28">
        <v>2069999</v>
      </c>
      <c r="B491" s="28" t="s">
        <v>1133</v>
      </c>
      <c r="C491" s="72">
        <v>6</v>
      </c>
    </row>
    <row r="492" s="66" customFormat="1" customHeight="1" spans="1:3">
      <c r="A492" s="28">
        <v>207</v>
      </c>
      <c r="B492" s="129" t="s">
        <v>1134</v>
      </c>
      <c r="C492" s="30">
        <f>SUM(C493,C509,C517,C528,C537,C545)</f>
        <v>1431</v>
      </c>
    </row>
    <row r="493" s="66" customFormat="1" customHeight="1" spans="1:3">
      <c r="A493" s="28">
        <v>20701</v>
      </c>
      <c r="B493" s="129" t="s">
        <v>1135</v>
      </c>
      <c r="C493" s="30">
        <f>SUM(C494:C508)</f>
        <v>759</v>
      </c>
    </row>
    <row r="494" s="66" customFormat="1" customHeight="1" spans="1:3">
      <c r="A494" s="28">
        <v>2070101</v>
      </c>
      <c r="B494" s="28" t="s">
        <v>808</v>
      </c>
      <c r="C494" s="72">
        <v>504</v>
      </c>
    </row>
    <row r="495" s="66" customFormat="1" hidden="1" customHeight="1" spans="1:3">
      <c r="A495" s="28">
        <v>2070102</v>
      </c>
      <c r="B495" s="28" t="s">
        <v>809</v>
      </c>
      <c r="C495" s="72">
        <v>0</v>
      </c>
    </row>
    <row r="496" s="66" customFormat="1" hidden="1" customHeight="1" spans="1:3">
      <c r="A496" s="28">
        <v>2070103</v>
      </c>
      <c r="B496" s="28" t="s">
        <v>810</v>
      </c>
      <c r="C496" s="72">
        <v>0</v>
      </c>
    </row>
    <row r="497" s="66" customFormat="1" hidden="1" customHeight="1" spans="1:3">
      <c r="A497" s="28">
        <v>2070104</v>
      </c>
      <c r="B497" s="28" t="s">
        <v>1136</v>
      </c>
      <c r="C497" s="72">
        <v>0</v>
      </c>
    </row>
    <row r="498" s="66" customFormat="1" hidden="1" customHeight="1" spans="1:3">
      <c r="A498" s="28">
        <v>2070105</v>
      </c>
      <c r="B498" s="28" t="s">
        <v>1137</v>
      </c>
      <c r="C498" s="72">
        <v>0</v>
      </c>
    </row>
    <row r="499" s="66" customFormat="1" hidden="1" customHeight="1" spans="1:3">
      <c r="A499" s="28">
        <v>2070106</v>
      </c>
      <c r="B499" s="28" t="s">
        <v>1138</v>
      </c>
      <c r="C499" s="72">
        <v>0</v>
      </c>
    </row>
    <row r="500" s="66" customFormat="1" customHeight="1" spans="1:3">
      <c r="A500" s="28">
        <v>2070107</v>
      </c>
      <c r="B500" s="28" t="s">
        <v>1139</v>
      </c>
      <c r="C500" s="72">
        <v>91</v>
      </c>
    </row>
    <row r="501" s="66" customFormat="1" customHeight="1" spans="1:3">
      <c r="A501" s="28">
        <v>2070108</v>
      </c>
      <c r="B501" s="28" t="s">
        <v>1140</v>
      </c>
      <c r="C501" s="72">
        <v>19</v>
      </c>
    </row>
    <row r="502" s="66" customFormat="1" customHeight="1" spans="1:3">
      <c r="A502" s="28">
        <v>2070109</v>
      </c>
      <c r="B502" s="28" t="s">
        <v>1141</v>
      </c>
      <c r="C502" s="72">
        <v>39</v>
      </c>
    </row>
    <row r="503" s="66" customFormat="1" hidden="1" customHeight="1" spans="1:3">
      <c r="A503" s="28">
        <v>2070110</v>
      </c>
      <c r="B503" s="28" t="s">
        <v>1142</v>
      </c>
      <c r="C503" s="72">
        <v>0</v>
      </c>
    </row>
    <row r="504" s="66" customFormat="1" hidden="1" customHeight="1" spans="1:3">
      <c r="A504" s="28">
        <v>2070111</v>
      </c>
      <c r="B504" s="28" t="s">
        <v>1143</v>
      </c>
      <c r="C504" s="72">
        <v>0</v>
      </c>
    </row>
    <row r="505" s="66" customFormat="1" customHeight="1" spans="1:3">
      <c r="A505" s="28">
        <v>2070112</v>
      </c>
      <c r="B505" s="28" t="s">
        <v>1144</v>
      </c>
      <c r="C505" s="72">
        <v>3</v>
      </c>
    </row>
    <row r="506" s="66" customFormat="1" customHeight="1" spans="1:3">
      <c r="A506" s="28">
        <v>2070113</v>
      </c>
      <c r="B506" s="28" t="s">
        <v>1145</v>
      </c>
      <c r="C506" s="72">
        <v>1</v>
      </c>
    </row>
    <row r="507" s="66" customFormat="1" hidden="1" customHeight="1" spans="1:3">
      <c r="A507" s="28">
        <v>2070114</v>
      </c>
      <c r="B507" s="28" t="s">
        <v>1146</v>
      </c>
      <c r="C507" s="72">
        <v>0</v>
      </c>
    </row>
    <row r="508" s="66" customFormat="1" customHeight="1" spans="1:3">
      <c r="A508" s="28">
        <v>2070199</v>
      </c>
      <c r="B508" s="28" t="s">
        <v>1147</v>
      </c>
      <c r="C508" s="72">
        <v>102</v>
      </c>
    </row>
    <row r="509" s="66" customFormat="1" customHeight="1" spans="1:3">
      <c r="A509" s="28">
        <v>20702</v>
      </c>
      <c r="B509" s="129" t="s">
        <v>1148</v>
      </c>
      <c r="C509" s="30">
        <f>SUM(C510:C516)</f>
        <v>7</v>
      </c>
    </row>
    <row r="510" s="66" customFormat="1" hidden="1" customHeight="1" spans="1:3">
      <c r="A510" s="28">
        <v>2070201</v>
      </c>
      <c r="B510" s="28" t="s">
        <v>808</v>
      </c>
      <c r="C510" s="72">
        <v>0</v>
      </c>
    </row>
    <row r="511" s="66" customFormat="1" hidden="1" customHeight="1" spans="1:3">
      <c r="A511" s="28">
        <v>2070202</v>
      </c>
      <c r="B511" s="28" t="s">
        <v>809</v>
      </c>
      <c r="C511" s="72">
        <v>0</v>
      </c>
    </row>
    <row r="512" s="66" customFormat="1" hidden="1" customHeight="1" spans="1:3">
      <c r="A512" s="28">
        <v>2070203</v>
      </c>
      <c r="B512" s="28" t="s">
        <v>810</v>
      </c>
      <c r="C512" s="72">
        <v>0</v>
      </c>
    </row>
    <row r="513" s="66" customFormat="1" customHeight="1" spans="1:3">
      <c r="A513" s="28">
        <v>2070204</v>
      </c>
      <c r="B513" s="28" t="s">
        <v>1149</v>
      </c>
      <c r="C513" s="72">
        <v>7</v>
      </c>
    </row>
    <row r="514" s="66" customFormat="1" hidden="1" customHeight="1" spans="1:3">
      <c r="A514" s="28">
        <v>2070205</v>
      </c>
      <c r="B514" s="28" t="s">
        <v>1150</v>
      </c>
      <c r="C514" s="72">
        <v>0</v>
      </c>
    </row>
    <row r="515" s="66" customFormat="1" hidden="1" customHeight="1" spans="1:3">
      <c r="A515" s="28">
        <v>2070206</v>
      </c>
      <c r="B515" s="28" t="s">
        <v>1151</v>
      </c>
      <c r="C515" s="72">
        <v>0</v>
      </c>
    </row>
    <row r="516" s="66" customFormat="1" hidden="1" customHeight="1" spans="1:3">
      <c r="A516" s="28">
        <v>2070299</v>
      </c>
      <c r="B516" s="28" t="s">
        <v>1152</v>
      </c>
      <c r="C516" s="72">
        <v>0</v>
      </c>
    </row>
    <row r="517" s="66" customFormat="1" customHeight="1" spans="1:3">
      <c r="A517" s="28">
        <v>20703</v>
      </c>
      <c r="B517" s="129" t="s">
        <v>1153</v>
      </c>
      <c r="C517" s="30">
        <f>SUM(C518:C527)</f>
        <v>169</v>
      </c>
    </row>
    <row r="518" s="66" customFormat="1" hidden="1" customHeight="1" spans="1:3">
      <c r="A518" s="28">
        <v>2070301</v>
      </c>
      <c r="B518" s="28" t="s">
        <v>808</v>
      </c>
      <c r="C518" s="72">
        <v>0</v>
      </c>
    </row>
    <row r="519" s="66" customFormat="1" hidden="1" customHeight="1" spans="1:3">
      <c r="A519" s="28">
        <v>2070302</v>
      </c>
      <c r="B519" s="28" t="s">
        <v>809</v>
      </c>
      <c r="C519" s="72">
        <v>0</v>
      </c>
    </row>
    <row r="520" s="66" customFormat="1" hidden="1" customHeight="1" spans="1:3">
      <c r="A520" s="28">
        <v>2070303</v>
      </c>
      <c r="B520" s="28" t="s">
        <v>810</v>
      </c>
      <c r="C520" s="72">
        <v>0</v>
      </c>
    </row>
    <row r="521" s="66" customFormat="1" customHeight="1" spans="1:3">
      <c r="A521" s="28">
        <v>2070304</v>
      </c>
      <c r="B521" s="28" t="s">
        <v>1154</v>
      </c>
      <c r="C521" s="72">
        <v>169</v>
      </c>
    </row>
    <row r="522" s="66" customFormat="1" hidden="1" customHeight="1" spans="1:3">
      <c r="A522" s="28">
        <v>2070305</v>
      </c>
      <c r="B522" s="28" t="s">
        <v>1155</v>
      </c>
      <c r="C522" s="72">
        <v>0</v>
      </c>
    </row>
    <row r="523" s="66" customFormat="1" hidden="1" customHeight="1" spans="1:3">
      <c r="A523" s="28">
        <v>2070306</v>
      </c>
      <c r="B523" s="28" t="s">
        <v>1156</v>
      </c>
      <c r="C523" s="72">
        <v>0</v>
      </c>
    </row>
    <row r="524" s="66" customFormat="1" hidden="1" customHeight="1" spans="1:3">
      <c r="A524" s="28">
        <v>2070307</v>
      </c>
      <c r="B524" s="28" t="s">
        <v>1157</v>
      </c>
      <c r="C524" s="72">
        <v>0</v>
      </c>
    </row>
    <row r="525" s="66" customFormat="1" hidden="1" customHeight="1" spans="1:3">
      <c r="A525" s="28">
        <v>2070308</v>
      </c>
      <c r="B525" s="28" t="s">
        <v>1158</v>
      </c>
      <c r="C525" s="72">
        <v>0</v>
      </c>
    </row>
    <row r="526" s="66" customFormat="1" hidden="1" customHeight="1" spans="1:3">
      <c r="A526" s="28">
        <v>2070309</v>
      </c>
      <c r="B526" s="28" t="s">
        <v>1159</v>
      </c>
      <c r="C526" s="72">
        <v>0</v>
      </c>
    </row>
    <row r="527" s="66" customFormat="1" hidden="1" customHeight="1" spans="1:3">
      <c r="A527" s="28">
        <v>2070399</v>
      </c>
      <c r="B527" s="28" t="s">
        <v>1160</v>
      </c>
      <c r="C527" s="72">
        <v>0</v>
      </c>
    </row>
    <row r="528" s="66" customFormat="1" hidden="1" customHeight="1" spans="1:3">
      <c r="A528" s="28">
        <v>20706</v>
      </c>
      <c r="B528" s="85" t="s">
        <v>1161</v>
      </c>
      <c r="C528" s="30">
        <f>SUM(C529:C536)</f>
        <v>0</v>
      </c>
    </row>
    <row r="529" s="66" customFormat="1" hidden="1" customHeight="1" spans="1:3">
      <c r="A529" s="28">
        <v>2070601</v>
      </c>
      <c r="B529" s="69" t="s">
        <v>808</v>
      </c>
      <c r="C529" s="72">
        <v>0</v>
      </c>
    </row>
    <row r="530" s="66" customFormat="1" hidden="1" customHeight="1" spans="1:3">
      <c r="A530" s="28">
        <v>2070602</v>
      </c>
      <c r="B530" s="69" t="s">
        <v>809</v>
      </c>
      <c r="C530" s="72">
        <v>0</v>
      </c>
    </row>
    <row r="531" s="66" customFormat="1" hidden="1" customHeight="1" spans="1:3">
      <c r="A531" s="28">
        <v>2070603</v>
      </c>
      <c r="B531" s="69" t="s">
        <v>810</v>
      </c>
      <c r="C531" s="72">
        <v>0</v>
      </c>
    </row>
    <row r="532" s="66" customFormat="1" hidden="1" customHeight="1" spans="1:3">
      <c r="A532" s="28">
        <v>2070604</v>
      </c>
      <c r="B532" s="69" t="s">
        <v>1162</v>
      </c>
      <c r="C532" s="72">
        <v>0</v>
      </c>
    </row>
    <row r="533" s="66" customFormat="1" hidden="1" customHeight="1" spans="1:3">
      <c r="A533" s="28">
        <v>2070605</v>
      </c>
      <c r="B533" s="69" t="s">
        <v>1163</v>
      </c>
      <c r="C533" s="72">
        <v>0</v>
      </c>
    </row>
    <row r="534" s="66" customFormat="1" hidden="1" customHeight="1" spans="1:3">
      <c r="A534" s="28">
        <v>2070606</v>
      </c>
      <c r="B534" s="69" t="s">
        <v>1164</v>
      </c>
      <c r="C534" s="72">
        <v>0</v>
      </c>
    </row>
    <row r="535" s="66" customFormat="1" hidden="1" customHeight="1" spans="1:3">
      <c r="A535" s="28">
        <v>2070607</v>
      </c>
      <c r="B535" s="69" t="s">
        <v>1165</v>
      </c>
      <c r="C535" s="72">
        <v>0</v>
      </c>
    </row>
    <row r="536" s="66" customFormat="1" hidden="1" customHeight="1" spans="1:3">
      <c r="A536" s="28">
        <v>2070699</v>
      </c>
      <c r="B536" s="69" t="s">
        <v>1166</v>
      </c>
      <c r="C536" s="72">
        <v>0</v>
      </c>
    </row>
    <row r="537" s="66" customFormat="1" customHeight="1" spans="1:3">
      <c r="A537" s="28">
        <v>20708</v>
      </c>
      <c r="B537" s="85" t="s">
        <v>1167</v>
      </c>
      <c r="C537" s="30">
        <f>SUM(C538:C544)</f>
        <v>372</v>
      </c>
    </row>
    <row r="538" s="66" customFormat="1" customHeight="1" spans="1:3">
      <c r="A538" s="28">
        <v>2070801</v>
      </c>
      <c r="B538" s="69" t="s">
        <v>808</v>
      </c>
      <c r="C538" s="72">
        <v>372</v>
      </c>
    </row>
    <row r="539" s="66" customFormat="1" hidden="1" customHeight="1" spans="1:3">
      <c r="A539" s="28">
        <v>2070802</v>
      </c>
      <c r="B539" s="69" t="s">
        <v>809</v>
      </c>
      <c r="C539" s="72">
        <v>0</v>
      </c>
    </row>
    <row r="540" s="66" customFormat="1" hidden="1" customHeight="1" spans="1:3">
      <c r="A540" s="28">
        <v>2070803</v>
      </c>
      <c r="B540" s="69" t="s">
        <v>810</v>
      </c>
      <c r="C540" s="72">
        <v>0</v>
      </c>
    </row>
    <row r="541" s="66" customFormat="1" hidden="1" customHeight="1" spans="1:3">
      <c r="A541" s="28">
        <v>2070806</v>
      </c>
      <c r="B541" s="69" t="s">
        <v>1168</v>
      </c>
      <c r="C541" s="72">
        <v>0</v>
      </c>
    </row>
    <row r="542" s="66" customFormat="1" hidden="1" customHeight="1" spans="1:3">
      <c r="A542" s="28">
        <v>2070807</v>
      </c>
      <c r="B542" s="69" t="s">
        <v>1169</v>
      </c>
      <c r="C542" s="72">
        <v>0</v>
      </c>
    </row>
    <row r="543" s="66" customFormat="1" hidden="1" customHeight="1" spans="1:3">
      <c r="A543" s="28">
        <v>2070808</v>
      </c>
      <c r="B543" s="69" t="s">
        <v>1170</v>
      </c>
      <c r="C543" s="72">
        <v>0</v>
      </c>
    </row>
    <row r="544" s="66" customFormat="1" hidden="1" customHeight="1" spans="1:3">
      <c r="A544" s="28">
        <v>2070899</v>
      </c>
      <c r="B544" s="69" t="s">
        <v>1171</v>
      </c>
      <c r="C544" s="72">
        <v>0</v>
      </c>
    </row>
    <row r="545" s="66" customFormat="1" customHeight="1" spans="1:3">
      <c r="A545" s="28">
        <v>20799</v>
      </c>
      <c r="B545" s="129" t="s">
        <v>1172</v>
      </c>
      <c r="C545" s="30">
        <f>SUM(C546:C548)</f>
        <v>124</v>
      </c>
    </row>
    <row r="546" s="66" customFormat="1" hidden="1" customHeight="1" spans="1:3">
      <c r="A546" s="28">
        <v>2079902</v>
      </c>
      <c r="B546" s="28" t="s">
        <v>1173</v>
      </c>
      <c r="C546" s="72">
        <v>0</v>
      </c>
    </row>
    <row r="547" s="66" customFormat="1" hidden="1" customHeight="1" spans="1:3">
      <c r="A547" s="28">
        <v>2079903</v>
      </c>
      <c r="B547" s="28" t="s">
        <v>1174</v>
      </c>
      <c r="C547" s="72">
        <v>0</v>
      </c>
    </row>
    <row r="548" s="66" customFormat="1" customHeight="1" spans="1:3">
      <c r="A548" s="28">
        <v>2079999</v>
      </c>
      <c r="B548" s="28" t="s">
        <v>1175</v>
      </c>
      <c r="C548" s="72">
        <v>124</v>
      </c>
    </row>
    <row r="549" s="66" customFormat="1" customHeight="1" spans="1:3">
      <c r="A549" s="28">
        <v>208</v>
      </c>
      <c r="B549" s="129" t="s">
        <v>1176</v>
      </c>
      <c r="C549" s="30">
        <f>SUM(C550,C569,C577,C579,C588,C592,C602,C610,C617,C625,C634,C639,C642,C645,C648,C651,C654,C658,C662,C670,C673)</f>
        <v>42813</v>
      </c>
    </row>
    <row r="550" s="66" customFormat="1" customHeight="1" spans="1:3">
      <c r="A550" s="28">
        <v>20801</v>
      </c>
      <c r="B550" s="129" t="s">
        <v>1177</v>
      </c>
      <c r="C550" s="30">
        <f>SUM(C551:C568)</f>
        <v>4058</v>
      </c>
    </row>
    <row r="551" s="66" customFormat="1" customHeight="1" spans="1:3">
      <c r="A551" s="28">
        <v>2080101</v>
      </c>
      <c r="B551" s="28" t="s">
        <v>808</v>
      </c>
      <c r="C551" s="72">
        <v>874</v>
      </c>
    </row>
    <row r="552" s="66" customFormat="1" hidden="1" customHeight="1" spans="1:3">
      <c r="A552" s="28">
        <v>2080102</v>
      </c>
      <c r="B552" s="28" t="s">
        <v>809</v>
      </c>
      <c r="C552" s="72">
        <v>0</v>
      </c>
    </row>
    <row r="553" s="66" customFormat="1" hidden="1" customHeight="1" spans="1:3">
      <c r="A553" s="28">
        <v>2080103</v>
      </c>
      <c r="B553" s="28" t="s">
        <v>810</v>
      </c>
      <c r="C553" s="72">
        <v>0</v>
      </c>
    </row>
    <row r="554" s="66" customFormat="1" hidden="1" customHeight="1" spans="1:3">
      <c r="A554" s="28">
        <v>2080104</v>
      </c>
      <c r="B554" s="28" t="s">
        <v>1178</v>
      </c>
      <c r="C554" s="72">
        <v>0</v>
      </c>
    </row>
    <row r="555" s="66" customFormat="1" hidden="1" customHeight="1" spans="1:3">
      <c r="A555" s="28">
        <v>2080105</v>
      </c>
      <c r="B555" s="28" t="s">
        <v>1179</v>
      </c>
      <c r="C555" s="72">
        <v>0</v>
      </c>
    </row>
    <row r="556" s="66" customFormat="1" hidden="1" customHeight="1" spans="1:3">
      <c r="A556" s="28">
        <v>2080106</v>
      </c>
      <c r="B556" s="28" t="s">
        <v>1180</v>
      </c>
      <c r="C556" s="72">
        <v>0</v>
      </c>
    </row>
    <row r="557" s="66" customFormat="1" hidden="1" customHeight="1" spans="1:3">
      <c r="A557" s="28">
        <v>2080107</v>
      </c>
      <c r="B557" s="28" t="s">
        <v>1181</v>
      </c>
      <c r="C557" s="72">
        <v>0</v>
      </c>
    </row>
    <row r="558" s="66" customFormat="1" hidden="1" customHeight="1" spans="1:3">
      <c r="A558" s="28">
        <v>2080108</v>
      </c>
      <c r="B558" s="28" t="s">
        <v>849</v>
      </c>
      <c r="C558" s="72">
        <v>0</v>
      </c>
    </row>
    <row r="559" s="66" customFormat="1" customHeight="1" spans="1:3">
      <c r="A559" s="28">
        <v>2080109</v>
      </c>
      <c r="B559" s="28" t="s">
        <v>1182</v>
      </c>
      <c r="C559" s="72">
        <v>350</v>
      </c>
    </row>
    <row r="560" s="66" customFormat="1" hidden="1" customHeight="1" spans="1:3">
      <c r="A560" s="28">
        <v>2080110</v>
      </c>
      <c r="B560" s="28" t="s">
        <v>1183</v>
      </c>
      <c r="C560" s="72">
        <v>0</v>
      </c>
    </row>
    <row r="561" s="66" customFormat="1" customHeight="1" spans="1:3">
      <c r="A561" s="28">
        <v>2080111</v>
      </c>
      <c r="B561" s="28" t="s">
        <v>1184</v>
      </c>
      <c r="C561" s="72">
        <v>131</v>
      </c>
    </row>
    <row r="562" s="66" customFormat="1" hidden="1" customHeight="1" spans="1:3">
      <c r="A562" s="28">
        <v>2080112</v>
      </c>
      <c r="B562" s="28" t="s">
        <v>1185</v>
      </c>
      <c r="C562" s="72">
        <v>0</v>
      </c>
    </row>
    <row r="563" s="66" customFormat="1" hidden="1" customHeight="1" spans="1:3">
      <c r="A563" s="28">
        <v>2080113</v>
      </c>
      <c r="B563" s="28" t="s">
        <v>1186</v>
      </c>
      <c r="C563" s="72">
        <v>0</v>
      </c>
    </row>
    <row r="564" s="66" customFormat="1" hidden="1" customHeight="1" spans="1:3">
      <c r="A564" s="28">
        <v>2080114</v>
      </c>
      <c r="B564" s="28" t="s">
        <v>1187</v>
      </c>
      <c r="C564" s="72">
        <v>0</v>
      </c>
    </row>
    <row r="565" s="66" customFormat="1" hidden="1" customHeight="1" spans="1:3">
      <c r="A565" s="28">
        <v>2080115</v>
      </c>
      <c r="B565" s="28" t="s">
        <v>1188</v>
      </c>
      <c r="C565" s="72">
        <v>0</v>
      </c>
    </row>
    <row r="566" s="66" customFormat="1" customHeight="1" spans="1:3">
      <c r="A566" s="28">
        <v>2080116</v>
      </c>
      <c r="B566" s="28" t="s">
        <v>1189</v>
      </c>
      <c r="C566" s="72">
        <v>18</v>
      </c>
    </row>
    <row r="567" s="66" customFormat="1" hidden="1" customHeight="1" spans="1:3">
      <c r="A567" s="28">
        <v>2080150</v>
      </c>
      <c r="B567" s="28" t="s">
        <v>817</v>
      </c>
      <c r="C567" s="72">
        <v>0</v>
      </c>
    </row>
    <row r="568" s="66" customFormat="1" customHeight="1" spans="1:3">
      <c r="A568" s="28">
        <v>2080199</v>
      </c>
      <c r="B568" s="28" t="s">
        <v>1190</v>
      </c>
      <c r="C568" s="72">
        <v>2685</v>
      </c>
    </row>
    <row r="569" s="66" customFormat="1" customHeight="1" spans="1:3">
      <c r="A569" s="28">
        <v>20802</v>
      </c>
      <c r="B569" s="129" t="s">
        <v>1191</v>
      </c>
      <c r="C569" s="30">
        <f>SUM(C570:C576)</f>
        <v>363</v>
      </c>
    </row>
    <row r="570" s="66" customFormat="1" customHeight="1" spans="1:3">
      <c r="A570" s="28">
        <v>2080201</v>
      </c>
      <c r="B570" s="28" t="s">
        <v>808</v>
      </c>
      <c r="C570" s="72">
        <v>324</v>
      </c>
    </row>
    <row r="571" s="66" customFormat="1" hidden="1" customHeight="1" spans="1:3">
      <c r="A571" s="28">
        <v>2080202</v>
      </c>
      <c r="B571" s="28" t="s">
        <v>809</v>
      </c>
      <c r="C571" s="72">
        <v>0</v>
      </c>
    </row>
    <row r="572" s="66" customFormat="1" hidden="1" customHeight="1" spans="1:3">
      <c r="A572" s="28">
        <v>2080203</v>
      </c>
      <c r="B572" s="28" t="s">
        <v>810</v>
      </c>
      <c r="C572" s="72">
        <v>0</v>
      </c>
    </row>
    <row r="573" s="66" customFormat="1" hidden="1" customHeight="1" spans="1:3">
      <c r="A573" s="28">
        <v>2080206</v>
      </c>
      <c r="B573" s="28" t="s">
        <v>1192</v>
      </c>
      <c r="C573" s="72">
        <v>0</v>
      </c>
    </row>
    <row r="574" s="66" customFormat="1" customHeight="1" spans="1:3">
      <c r="A574" s="28">
        <v>2080207</v>
      </c>
      <c r="B574" s="28" t="s">
        <v>1193</v>
      </c>
      <c r="C574" s="72">
        <v>4</v>
      </c>
    </row>
    <row r="575" s="66" customFormat="1" hidden="1" customHeight="1" spans="1:3">
      <c r="A575" s="28">
        <v>2080208</v>
      </c>
      <c r="B575" s="28" t="s">
        <v>1194</v>
      </c>
      <c r="C575" s="72">
        <v>0</v>
      </c>
    </row>
    <row r="576" s="66" customFormat="1" customHeight="1" spans="1:3">
      <c r="A576" s="28">
        <v>2080299</v>
      </c>
      <c r="B576" s="28" t="s">
        <v>1195</v>
      </c>
      <c r="C576" s="72">
        <v>35</v>
      </c>
    </row>
    <row r="577" s="66" customFormat="1" hidden="1" customHeight="1" spans="1:3">
      <c r="A577" s="28">
        <v>20804</v>
      </c>
      <c r="B577" s="129" t="s">
        <v>1196</v>
      </c>
      <c r="C577" s="30">
        <f>C578</f>
        <v>0</v>
      </c>
    </row>
    <row r="578" s="66" customFormat="1" hidden="1" customHeight="1" spans="1:3">
      <c r="A578" s="28">
        <v>2080402</v>
      </c>
      <c r="B578" s="28" t="s">
        <v>1197</v>
      </c>
      <c r="C578" s="72">
        <v>0</v>
      </c>
    </row>
    <row r="579" s="66" customFormat="1" customHeight="1" spans="1:3">
      <c r="A579" s="28">
        <v>20805</v>
      </c>
      <c r="B579" s="129" t="s">
        <v>1198</v>
      </c>
      <c r="C579" s="30">
        <f>SUM(C580:C587)</f>
        <v>12798</v>
      </c>
    </row>
    <row r="580" s="66" customFormat="1" customHeight="1" spans="1:3">
      <c r="A580" s="28">
        <v>2080501</v>
      </c>
      <c r="B580" s="28" t="s">
        <v>1199</v>
      </c>
      <c r="C580" s="72">
        <v>31</v>
      </c>
    </row>
    <row r="581" s="66" customFormat="1" hidden="1" customHeight="1" spans="1:3">
      <c r="A581" s="28">
        <v>2080502</v>
      </c>
      <c r="B581" s="28" t="s">
        <v>1200</v>
      </c>
      <c r="C581" s="72">
        <v>0</v>
      </c>
    </row>
    <row r="582" s="66" customFormat="1" hidden="1" customHeight="1" spans="1:3">
      <c r="A582" s="28">
        <v>2080503</v>
      </c>
      <c r="B582" s="28" t="s">
        <v>1201</v>
      </c>
      <c r="C582" s="72">
        <v>0</v>
      </c>
    </row>
    <row r="583" s="66" customFormat="1" hidden="1" customHeight="1" spans="1:3">
      <c r="A583" s="28">
        <v>2080505</v>
      </c>
      <c r="B583" s="28" t="s">
        <v>1202</v>
      </c>
      <c r="C583" s="72">
        <v>0</v>
      </c>
    </row>
    <row r="584" s="66" customFormat="1" customHeight="1" spans="1:3">
      <c r="A584" s="28">
        <v>2080506</v>
      </c>
      <c r="B584" s="28" t="s">
        <v>1203</v>
      </c>
      <c r="C584" s="72">
        <v>1420</v>
      </c>
    </row>
    <row r="585" s="66" customFormat="1" customHeight="1" spans="1:3">
      <c r="A585" s="28">
        <v>2080507</v>
      </c>
      <c r="B585" s="28" t="s">
        <v>1204</v>
      </c>
      <c r="C585" s="72">
        <v>11122</v>
      </c>
    </row>
    <row r="586" s="66" customFormat="1" hidden="1" customHeight="1" spans="1:3">
      <c r="A586" s="28">
        <v>2080508</v>
      </c>
      <c r="B586" s="28" t="s">
        <v>1205</v>
      </c>
      <c r="C586" s="72">
        <v>0</v>
      </c>
    </row>
    <row r="587" s="66" customFormat="1" customHeight="1" spans="1:3">
      <c r="A587" s="28">
        <v>2080599</v>
      </c>
      <c r="B587" s="28" t="s">
        <v>1206</v>
      </c>
      <c r="C587" s="72">
        <v>225</v>
      </c>
    </row>
    <row r="588" s="66" customFormat="1" customHeight="1" spans="1:3">
      <c r="A588" s="28">
        <v>20806</v>
      </c>
      <c r="B588" s="129" t="s">
        <v>1207</v>
      </c>
      <c r="C588" s="30">
        <f>SUM(C589:C591)</f>
        <v>4629</v>
      </c>
    </row>
    <row r="589" s="66" customFormat="1" hidden="1" customHeight="1" spans="1:3">
      <c r="A589" s="28">
        <v>2080601</v>
      </c>
      <c r="B589" s="28" t="s">
        <v>1208</v>
      </c>
      <c r="C589" s="72">
        <v>0</v>
      </c>
    </row>
    <row r="590" s="66" customFormat="1" hidden="1" customHeight="1" spans="1:3">
      <c r="A590" s="28">
        <v>2080602</v>
      </c>
      <c r="B590" s="28" t="s">
        <v>1209</v>
      </c>
      <c r="C590" s="72">
        <v>0</v>
      </c>
    </row>
    <row r="591" s="66" customFormat="1" customHeight="1" spans="1:3">
      <c r="A591" s="28">
        <v>2080699</v>
      </c>
      <c r="B591" s="28" t="s">
        <v>1210</v>
      </c>
      <c r="C591" s="72">
        <v>4629</v>
      </c>
    </row>
    <row r="592" s="66" customFormat="1" customHeight="1" spans="1:3">
      <c r="A592" s="28">
        <v>20807</v>
      </c>
      <c r="B592" s="129" t="s">
        <v>1211</v>
      </c>
      <c r="C592" s="30">
        <f>SUM(C593:C601)</f>
        <v>836</v>
      </c>
    </row>
    <row r="593" s="66" customFormat="1" hidden="1" customHeight="1" spans="1:3">
      <c r="A593" s="28">
        <v>2080701</v>
      </c>
      <c r="B593" s="28" t="s">
        <v>1212</v>
      </c>
      <c r="C593" s="72">
        <v>0</v>
      </c>
    </row>
    <row r="594" s="66" customFormat="1" hidden="1" customHeight="1" spans="1:3">
      <c r="A594" s="28">
        <v>2080702</v>
      </c>
      <c r="B594" s="28" t="s">
        <v>1213</v>
      </c>
      <c r="C594" s="72">
        <v>0</v>
      </c>
    </row>
    <row r="595" s="66" customFormat="1" hidden="1" customHeight="1" spans="1:3">
      <c r="A595" s="28">
        <v>2080704</v>
      </c>
      <c r="B595" s="28" t="s">
        <v>1214</v>
      </c>
      <c r="C595" s="72">
        <v>0</v>
      </c>
    </row>
    <row r="596" s="66" customFormat="1" hidden="1" customHeight="1" spans="1:3">
      <c r="A596" s="28">
        <v>2080705</v>
      </c>
      <c r="B596" s="28" t="s">
        <v>1215</v>
      </c>
      <c r="C596" s="72">
        <v>0</v>
      </c>
    </row>
    <row r="597" s="66" customFormat="1" hidden="1" customHeight="1" spans="1:3">
      <c r="A597" s="28">
        <v>2080709</v>
      </c>
      <c r="B597" s="28" t="s">
        <v>1216</v>
      </c>
      <c r="C597" s="72">
        <v>0</v>
      </c>
    </row>
    <row r="598" s="66" customFormat="1" hidden="1" customHeight="1" spans="1:3">
      <c r="A598" s="28">
        <v>2080711</v>
      </c>
      <c r="B598" s="28" t="s">
        <v>1217</v>
      </c>
      <c r="C598" s="72">
        <v>0</v>
      </c>
    </row>
    <row r="599" s="66" customFormat="1" hidden="1" customHeight="1" spans="1:3">
      <c r="A599" s="28">
        <v>2080712</v>
      </c>
      <c r="B599" s="28" t="s">
        <v>1218</v>
      </c>
      <c r="C599" s="72">
        <v>0</v>
      </c>
    </row>
    <row r="600" s="66" customFormat="1" hidden="1" customHeight="1" spans="1:3">
      <c r="A600" s="28">
        <v>2080713</v>
      </c>
      <c r="B600" s="28" t="s">
        <v>1219</v>
      </c>
      <c r="C600" s="72">
        <v>0</v>
      </c>
    </row>
    <row r="601" s="66" customFormat="1" customHeight="1" spans="1:3">
      <c r="A601" s="28">
        <v>2080799</v>
      </c>
      <c r="B601" s="28" t="s">
        <v>1220</v>
      </c>
      <c r="C601" s="72">
        <v>836</v>
      </c>
    </row>
    <row r="602" s="66" customFormat="1" customHeight="1" spans="1:3">
      <c r="A602" s="28">
        <v>20808</v>
      </c>
      <c r="B602" s="129" t="s">
        <v>1221</v>
      </c>
      <c r="C602" s="30">
        <f>SUM(C603:C609)</f>
        <v>2380</v>
      </c>
    </row>
    <row r="603" s="66" customFormat="1" hidden="1" customHeight="1" spans="1:3">
      <c r="A603" s="28">
        <v>2080801</v>
      </c>
      <c r="B603" s="28" t="s">
        <v>1222</v>
      </c>
      <c r="C603" s="72">
        <v>0</v>
      </c>
    </row>
    <row r="604" s="66" customFormat="1" customHeight="1" spans="1:3">
      <c r="A604" s="28">
        <v>2080802</v>
      </c>
      <c r="B604" s="28" t="s">
        <v>1223</v>
      </c>
      <c r="C604" s="72">
        <v>9</v>
      </c>
    </row>
    <row r="605" s="66" customFormat="1" hidden="1" customHeight="1" spans="1:3">
      <c r="A605" s="28">
        <v>2080803</v>
      </c>
      <c r="B605" s="28" t="s">
        <v>1224</v>
      </c>
      <c r="C605" s="72">
        <v>0</v>
      </c>
    </row>
    <row r="606" s="66" customFormat="1" customHeight="1" spans="1:3">
      <c r="A606" s="28">
        <v>2080804</v>
      </c>
      <c r="B606" s="28" t="s">
        <v>1225</v>
      </c>
      <c r="C606" s="72">
        <v>1</v>
      </c>
    </row>
    <row r="607" s="66" customFormat="1" customHeight="1" spans="1:3">
      <c r="A607" s="28">
        <v>2080805</v>
      </c>
      <c r="B607" s="28" t="s">
        <v>1226</v>
      </c>
      <c r="C607" s="72">
        <v>492</v>
      </c>
    </row>
    <row r="608" s="66" customFormat="1" hidden="1" customHeight="1" spans="1:3">
      <c r="A608" s="28">
        <v>2080806</v>
      </c>
      <c r="B608" s="28" t="s">
        <v>1227</v>
      </c>
      <c r="C608" s="72">
        <v>0</v>
      </c>
    </row>
    <row r="609" s="66" customFormat="1" customHeight="1" spans="1:3">
      <c r="A609" s="28">
        <v>2080899</v>
      </c>
      <c r="B609" s="28" t="s">
        <v>1228</v>
      </c>
      <c r="C609" s="72">
        <v>1878</v>
      </c>
    </row>
    <row r="610" s="66" customFormat="1" customHeight="1" spans="1:3">
      <c r="A610" s="28">
        <v>20809</v>
      </c>
      <c r="B610" s="129" t="s">
        <v>1229</v>
      </c>
      <c r="C610" s="30">
        <f>SUM(C611:C616)</f>
        <v>269</v>
      </c>
    </row>
    <row r="611" s="66" customFormat="1" customHeight="1" spans="1:3">
      <c r="A611" s="28">
        <v>2080901</v>
      </c>
      <c r="B611" s="28" t="s">
        <v>1230</v>
      </c>
      <c r="C611" s="72">
        <v>100</v>
      </c>
    </row>
    <row r="612" s="66" customFormat="1" customHeight="1" spans="1:3">
      <c r="A612" s="28">
        <v>2080902</v>
      </c>
      <c r="B612" s="28" t="s">
        <v>1231</v>
      </c>
      <c r="C612" s="72">
        <v>66</v>
      </c>
    </row>
    <row r="613" s="66" customFormat="1" customHeight="1" spans="1:3">
      <c r="A613" s="28">
        <v>2080903</v>
      </c>
      <c r="B613" s="28" t="s">
        <v>1232</v>
      </c>
      <c r="C613" s="72">
        <v>3</v>
      </c>
    </row>
    <row r="614" s="66" customFormat="1" hidden="1" customHeight="1" spans="1:3">
      <c r="A614" s="28">
        <v>2080904</v>
      </c>
      <c r="B614" s="28" t="s">
        <v>1233</v>
      </c>
      <c r="C614" s="72">
        <v>0</v>
      </c>
    </row>
    <row r="615" s="66" customFormat="1" hidden="1" customHeight="1" spans="1:3">
      <c r="A615" s="28">
        <v>2080905</v>
      </c>
      <c r="B615" s="28" t="s">
        <v>1234</v>
      </c>
      <c r="C615" s="72">
        <v>0</v>
      </c>
    </row>
    <row r="616" s="66" customFormat="1" customHeight="1" spans="1:3">
      <c r="A616" s="28">
        <v>2080999</v>
      </c>
      <c r="B616" s="28" t="s">
        <v>1235</v>
      </c>
      <c r="C616" s="72">
        <v>100</v>
      </c>
    </row>
    <row r="617" s="66" customFormat="1" customHeight="1" spans="1:3">
      <c r="A617" s="28">
        <v>20810</v>
      </c>
      <c r="B617" s="129" t="s">
        <v>1236</v>
      </c>
      <c r="C617" s="30">
        <f>SUM(C618:C624)</f>
        <v>1381</v>
      </c>
    </row>
    <row r="618" s="66" customFormat="1" customHeight="1" spans="1:3">
      <c r="A618" s="28">
        <v>2081001</v>
      </c>
      <c r="B618" s="28" t="s">
        <v>1237</v>
      </c>
      <c r="C618" s="72">
        <v>74</v>
      </c>
    </row>
    <row r="619" s="66" customFormat="1" customHeight="1" spans="1:3">
      <c r="A619" s="28">
        <v>2081002</v>
      </c>
      <c r="B619" s="28" t="s">
        <v>1238</v>
      </c>
      <c r="C619" s="72">
        <v>778</v>
      </c>
    </row>
    <row r="620" s="66" customFormat="1" hidden="1" customHeight="1" spans="1:3">
      <c r="A620" s="28">
        <v>2081003</v>
      </c>
      <c r="B620" s="28" t="s">
        <v>1239</v>
      </c>
      <c r="C620" s="72">
        <v>0</v>
      </c>
    </row>
    <row r="621" s="66" customFormat="1" customHeight="1" spans="1:3">
      <c r="A621" s="28">
        <v>2081004</v>
      </c>
      <c r="B621" s="28" t="s">
        <v>1240</v>
      </c>
      <c r="C621" s="72">
        <v>442</v>
      </c>
    </row>
    <row r="622" s="66" customFormat="1" hidden="1" customHeight="1" spans="1:3">
      <c r="A622" s="28">
        <v>2081005</v>
      </c>
      <c r="B622" s="28" t="s">
        <v>1241</v>
      </c>
      <c r="C622" s="72">
        <v>0</v>
      </c>
    </row>
    <row r="623" s="66" customFormat="1" customHeight="1" spans="1:3">
      <c r="A623" s="28">
        <v>2081006</v>
      </c>
      <c r="B623" s="28" t="s">
        <v>1242</v>
      </c>
      <c r="C623" s="72">
        <v>62</v>
      </c>
    </row>
    <row r="624" s="66" customFormat="1" customHeight="1" spans="1:3">
      <c r="A624" s="28">
        <v>2081099</v>
      </c>
      <c r="B624" s="28" t="s">
        <v>1243</v>
      </c>
      <c r="C624" s="72">
        <v>25</v>
      </c>
    </row>
    <row r="625" s="66" customFormat="1" customHeight="1" spans="1:3">
      <c r="A625" s="28">
        <v>20811</v>
      </c>
      <c r="B625" s="129" t="s">
        <v>1244</v>
      </c>
      <c r="C625" s="30">
        <f>SUM(C626:C633)</f>
        <v>679</v>
      </c>
    </row>
    <row r="626" s="66" customFormat="1" customHeight="1" spans="1:3">
      <c r="A626" s="28">
        <v>2081101</v>
      </c>
      <c r="B626" s="28" t="s">
        <v>808</v>
      </c>
      <c r="C626" s="72">
        <v>114</v>
      </c>
    </row>
    <row r="627" s="66" customFormat="1" hidden="1" customHeight="1" spans="1:3">
      <c r="A627" s="28">
        <v>2081102</v>
      </c>
      <c r="B627" s="28" t="s">
        <v>809</v>
      </c>
      <c r="C627" s="72">
        <v>0</v>
      </c>
    </row>
    <row r="628" s="66" customFormat="1" hidden="1" customHeight="1" spans="1:3">
      <c r="A628" s="28">
        <v>2081103</v>
      </c>
      <c r="B628" s="28" t="s">
        <v>810</v>
      </c>
      <c r="C628" s="72">
        <v>0</v>
      </c>
    </row>
    <row r="629" s="66" customFormat="1" customHeight="1" spans="1:3">
      <c r="A629" s="28">
        <v>2081104</v>
      </c>
      <c r="B629" s="28" t="s">
        <v>1245</v>
      </c>
      <c r="C629" s="72">
        <v>4</v>
      </c>
    </row>
    <row r="630" s="66" customFormat="1" customHeight="1" spans="1:3">
      <c r="A630" s="28">
        <v>2081105</v>
      </c>
      <c r="B630" s="28" t="s">
        <v>1246</v>
      </c>
      <c r="C630" s="72">
        <v>7</v>
      </c>
    </row>
    <row r="631" s="66" customFormat="1" hidden="1" customHeight="1" spans="1:3">
      <c r="A631" s="28">
        <v>2081106</v>
      </c>
      <c r="B631" s="28" t="s">
        <v>1247</v>
      </c>
      <c r="C631" s="72">
        <v>0</v>
      </c>
    </row>
    <row r="632" s="66" customFormat="1" customHeight="1" spans="1:3">
      <c r="A632" s="28">
        <v>2081107</v>
      </c>
      <c r="B632" s="28" t="s">
        <v>1248</v>
      </c>
      <c r="C632" s="72">
        <v>488</v>
      </c>
    </row>
    <row r="633" s="66" customFormat="1" customHeight="1" spans="1:3">
      <c r="A633" s="28">
        <v>2081199</v>
      </c>
      <c r="B633" s="28" t="s">
        <v>1249</v>
      </c>
      <c r="C633" s="72">
        <v>66</v>
      </c>
    </row>
    <row r="634" s="66" customFormat="1" customHeight="1" spans="1:3">
      <c r="A634" s="28">
        <v>20816</v>
      </c>
      <c r="B634" s="129" t="s">
        <v>1250</v>
      </c>
      <c r="C634" s="30">
        <f>SUM(C635:C638)</f>
        <v>25</v>
      </c>
    </row>
    <row r="635" s="66" customFormat="1" customHeight="1" spans="1:3">
      <c r="A635" s="28">
        <v>2081601</v>
      </c>
      <c r="B635" s="28" t="s">
        <v>808</v>
      </c>
      <c r="C635" s="72">
        <v>5</v>
      </c>
    </row>
    <row r="636" s="66" customFormat="1" hidden="1" customHeight="1" spans="1:3">
      <c r="A636" s="28">
        <v>2081602</v>
      </c>
      <c r="B636" s="28" t="s">
        <v>809</v>
      </c>
      <c r="C636" s="72">
        <v>0</v>
      </c>
    </row>
    <row r="637" s="66" customFormat="1" hidden="1" customHeight="1" spans="1:3">
      <c r="A637" s="28">
        <v>2081603</v>
      </c>
      <c r="B637" s="28" t="s">
        <v>810</v>
      </c>
      <c r="C637" s="72">
        <v>0</v>
      </c>
    </row>
    <row r="638" s="66" customFormat="1" customHeight="1" spans="1:3">
      <c r="A638" s="28">
        <v>2081699</v>
      </c>
      <c r="B638" s="28" t="s">
        <v>1251</v>
      </c>
      <c r="C638" s="72">
        <v>20</v>
      </c>
    </row>
    <row r="639" s="66" customFormat="1" customHeight="1" spans="1:3">
      <c r="A639" s="28">
        <v>20819</v>
      </c>
      <c r="B639" s="129" t="s">
        <v>1252</v>
      </c>
      <c r="C639" s="30">
        <f>SUM(C640:C641)</f>
        <v>2485</v>
      </c>
    </row>
    <row r="640" s="66" customFormat="1" hidden="1" customHeight="1" spans="1:3">
      <c r="A640" s="28">
        <v>2081901</v>
      </c>
      <c r="B640" s="28" t="s">
        <v>1253</v>
      </c>
      <c r="C640" s="72">
        <v>0</v>
      </c>
    </row>
    <row r="641" s="66" customFormat="1" customHeight="1" spans="1:3">
      <c r="A641" s="28">
        <v>2081902</v>
      </c>
      <c r="B641" s="28" t="s">
        <v>1254</v>
      </c>
      <c r="C641" s="72">
        <v>2485</v>
      </c>
    </row>
    <row r="642" s="66" customFormat="1" customHeight="1" spans="1:3">
      <c r="A642" s="28">
        <v>20820</v>
      </c>
      <c r="B642" s="129" t="s">
        <v>1255</v>
      </c>
      <c r="C642" s="30">
        <f>SUM(C643:C644)</f>
        <v>751</v>
      </c>
    </row>
    <row r="643" s="66" customFormat="1" customHeight="1" spans="1:3">
      <c r="A643" s="28">
        <v>2082001</v>
      </c>
      <c r="B643" s="28" t="s">
        <v>1256</v>
      </c>
      <c r="C643" s="72">
        <v>751</v>
      </c>
    </row>
    <row r="644" s="66" customFormat="1" hidden="1" customHeight="1" spans="1:3">
      <c r="A644" s="28">
        <v>2082002</v>
      </c>
      <c r="B644" s="28" t="s">
        <v>1257</v>
      </c>
      <c r="C644" s="72">
        <v>0</v>
      </c>
    </row>
    <row r="645" s="66" customFormat="1" customHeight="1" spans="1:3">
      <c r="A645" s="28">
        <v>20821</v>
      </c>
      <c r="B645" s="129" t="s">
        <v>1258</v>
      </c>
      <c r="C645" s="30">
        <f>SUM(C646:C647)</f>
        <v>8</v>
      </c>
    </row>
    <row r="646" s="66" customFormat="1" hidden="1" customHeight="1" spans="1:3">
      <c r="A646" s="28">
        <v>2082101</v>
      </c>
      <c r="B646" s="28" t="s">
        <v>1259</v>
      </c>
      <c r="C646" s="72">
        <v>0</v>
      </c>
    </row>
    <row r="647" s="66" customFormat="1" customHeight="1" spans="1:3">
      <c r="A647" s="28">
        <v>2082102</v>
      </c>
      <c r="B647" s="28" t="s">
        <v>1260</v>
      </c>
      <c r="C647" s="72">
        <v>8</v>
      </c>
    </row>
    <row r="648" s="66" customFormat="1" hidden="1" customHeight="1" spans="1:3">
      <c r="A648" s="28">
        <v>20824</v>
      </c>
      <c r="B648" s="129" t="s">
        <v>1261</v>
      </c>
      <c r="C648" s="30">
        <f>SUM(C649:C650)</f>
        <v>0</v>
      </c>
    </row>
    <row r="649" s="66" customFormat="1" hidden="1" customHeight="1" spans="1:3">
      <c r="A649" s="28">
        <v>2082401</v>
      </c>
      <c r="B649" s="28" t="s">
        <v>1262</v>
      </c>
      <c r="C649" s="72">
        <v>0</v>
      </c>
    </row>
    <row r="650" s="66" customFormat="1" hidden="1" customHeight="1" spans="1:3">
      <c r="A650" s="28">
        <v>2082402</v>
      </c>
      <c r="B650" s="28" t="s">
        <v>1263</v>
      </c>
      <c r="C650" s="72">
        <v>0</v>
      </c>
    </row>
    <row r="651" s="66" customFormat="1" customHeight="1" spans="1:3">
      <c r="A651" s="28">
        <v>20825</v>
      </c>
      <c r="B651" s="129" t="s">
        <v>1264</v>
      </c>
      <c r="C651" s="30">
        <f>SUM(C652:C653)</f>
        <v>1</v>
      </c>
    </row>
    <row r="652" s="66" customFormat="1" hidden="1" customHeight="1" spans="1:3">
      <c r="A652" s="28">
        <v>2082501</v>
      </c>
      <c r="B652" s="28" t="s">
        <v>1265</v>
      </c>
      <c r="C652" s="72">
        <v>0</v>
      </c>
    </row>
    <row r="653" s="66" customFormat="1" customHeight="1" spans="1:3">
      <c r="A653" s="28">
        <v>2082502</v>
      </c>
      <c r="B653" s="28" t="s">
        <v>1266</v>
      </c>
      <c r="C653" s="72">
        <v>1</v>
      </c>
    </row>
    <row r="654" s="66" customFormat="1" customHeight="1" spans="1:3">
      <c r="A654" s="28">
        <v>20826</v>
      </c>
      <c r="B654" s="129" t="s">
        <v>1267</v>
      </c>
      <c r="C654" s="30">
        <f>SUM(C655:C657)</f>
        <v>11505</v>
      </c>
    </row>
    <row r="655" s="66" customFormat="1" hidden="1" customHeight="1" spans="1:3">
      <c r="A655" s="28">
        <v>2082601</v>
      </c>
      <c r="B655" s="28" t="s">
        <v>1268</v>
      </c>
      <c r="C655" s="72">
        <v>0</v>
      </c>
    </row>
    <row r="656" s="66" customFormat="1" customHeight="1" spans="1:3">
      <c r="A656" s="28">
        <v>2082602</v>
      </c>
      <c r="B656" s="28" t="s">
        <v>1269</v>
      </c>
      <c r="C656" s="72">
        <v>11505</v>
      </c>
    </row>
    <row r="657" s="66" customFormat="1" hidden="1" customHeight="1" spans="1:3">
      <c r="A657" s="28">
        <v>2082699</v>
      </c>
      <c r="B657" s="28" t="s">
        <v>1270</v>
      </c>
      <c r="C657" s="72">
        <v>0</v>
      </c>
    </row>
    <row r="658" s="66" customFormat="1" hidden="1" customHeight="1" spans="1:3">
      <c r="A658" s="28">
        <v>20827</v>
      </c>
      <c r="B658" s="129" t="s">
        <v>1271</v>
      </c>
      <c r="C658" s="30">
        <f>SUM(C659:C661)</f>
        <v>0</v>
      </c>
    </row>
    <row r="659" s="66" customFormat="1" hidden="1" customHeight="1" spans="1:3">
      <c r="A659" s="28">
        <v>2082701</v>
      </c>
      <c r="B659" s="28" t="s">
        <v>1272</v>
      </c>
      <c r="C659" s="72">
        <v>0</v>
      </c>
    </row>
    <row r="660" s="66" customFormat="1" hidden="1" customHeight="1" spans="1:3">
      <c r="A660" s="28">
        <v>2082702</v>
      </c>
      <c r="B660" s="28" t="s">
        <v>1273</v>
      </c>
      <c r="C660" s="72">
        <v>0</v>
      </c>
    </row>
    <row r="661" s="66" customFormat="1" hidden="1" customHeight="1" spans="1:3">
      <c r="A661" s="28">
        <v>2082799</v>
      </c>
      <c r="B661" s="28" t="s">
        <v>1274</v>
      </c>
      <c r="C661" s="72">
        <v>0</v>
      </c>
    </row>
    <row r="662" s="66" customFormat="1" customHeight="1" spans="1:3">
      <c r="A662" s="28">
        <v>20828</v>
      </c>
      <c r="B662" s="129" t="s">
        <v>1275</v>
      </c>
      <c r="C662" s="30">
        <f>SUM(C663:C669)</f>
        <v>513</v>
      </c>
    </row>
    <row r="663" s="66" customFormat="1" customHeight="1" spans="1:3">
      <c r="A663" s="28">
        <v>2082801</v>
      </c>
      <c r="B663" s="28" t="s">
        <v>808</v>
      </c>
      <c r="C663" s="72">
        <v>211</v>
      </c>
    </row>
    <row r="664" s="66" customFormat="1" hidden="1" customHeight="1" spans="1:3">
      <c r="A664" s="28">
        <v>2082802</v>
      </c>
      <c r="B664" s="28" t="s">
        <v>809</v>
      </c>
      <c r="C664" s="72">
        <v>0</v>
      </c>
    </row>
    <row r="665" s="66" customFormat="1" hidden="1" customHeight="1" spans="1:3">
      <c r="A665" s="28">
        <v>2082803</v>
      </c>
      <c r="B665" s="28" t="s">
        <v>810</v>
      </c>
      <c r="C665" s="72">
        <v>0</v>
      </c>
    </row>
    <row r="666" s="66" customFormat="1" customHeight="1" spans="1:3">
      <c r="A666" s="28">
        <v>2082804</v>
      </c>
      <c r="B666" s="28" t="s">
        <v>1276</v>
      </c>
      <c r="C666" s="72">
        <v>20</v>
      </c>
    </row>
    <row r="667" s="66" customFormat="1" hidden="1" customHeight="1" spans="1:3">
      <c r="A667" s="28">
        <v>2082805</v>
      </c>
      <c r="B667" s="28" t="s">
        <v>1277</v>
      </c>
      <c r="C667" s="72">
        <v>0</v>
      </c>
    </row>
    <row r="668" s="66" customFormat="1" hidden="1" customHeight="1" spans="1:3">
      <c r="A668" s="28">
        <v>2082850</v>
      </c>
      <c r="B668" s="28" t="s">
        <v>817</v>
      </c>
      <c r="C668" s="72">
        <v>0</v>
      </c>
    </row>
    <row r="669" s="66" customFormat="1" customHeight="1" spans="1:3">
      <c r="A669" s="28">
        <v>2082899</v>
      </c>
      <c r="B669" s="28" t="s">
        <v>1278</v>
      </c>
      <c r="C669" s="72">
        <v>282</v>
      </c>
    </row>
    <row r="670" s="66" customFormat="1" customHeight="1" spans="1:3">
      <c r="A670" s="28">
        <v>20830</v>
      </c>
      <c r="B670" s="129" t="s">
        <v>1279</v>
      </c>
      <c r="C670" s="30">
        <f>SUM(C671:C672)</f>
        <v>97</v>
      </c>
    </row>
    <row r="671" s="66" customFormat="1" hidden="1" customHeight="1" spans="1:3">
      <c r="A671" s="28">
        <v>2083001</v>
      </c>
      <c r="B671" s="28" t="s">
        <v>1280</v>
      </c>
      <c r="C671" s="72">
        <v>0</v>
      </c>
    </row>
    <row r="672" s="66" customFormat="1" customHeight="1" spans="1:3">
      <c r="A672" s="28">
        <v>2083099</v>
      </c>
      <c r="B672" s="28" t="s">
        <v>1281</v>
      </c>
      <c r="C672" s="72">
        <v>97</v>
      </c>
    </row>
    <row r="673" s="66" customFormat="1" customHeight="1" spans="1:3">
      <c r="A673" s="28">
        <v>20899</v>
      </c>
      <c r="B673" s="129" t="s">
        <v>1282</v>
      </c>
      <c r="C673" s="30">
        <f>C674</f>
        <v>35</v>
      </c>
    </row>
    <row r="674" s="66" customFormat="1" customHeight="1" spans="1:3">
      <c r="A674" s="28">
        <v>2089999</v>
      </c>
      <c r="B674" s="28" t="s">
        <v>1283</v>
      </c>
      <c r="C674" s="72">
        <v>35</v>
      </c>
    </row>
    <row r="675" s="66" customFormat="1" customHeight="1" spans="1:3">
      <c r="A675" s="28">
        <v>210</v>
      </c>
      <c r="B675" s="129" t="s">
        <v>1284</v>
      </c>
      <c r="C675" s="30">
        <f>SUM(C676,C681,C695,C699,C711,C714,C718,C723,C727,C731,C734,C743,C745)</f>
        <v>43823</v>
      </c>
    </row>
    <row r="676" s="66" customFormat="1" customHeight="1" spans="1:3">
      <c r="A676" s="28">
        <v>21001</v>
      </c>
      <c r="B676" s="129" t="s">
        <v>1285</v>
      </c>
      <c r="C676" s="30">
        <f>SUM(C677:C680)</f>
        <v>2207</v>
      </c>
    </row>
    <row r="677" s="66" customFormat="1" customHeight="1" spans="1:3">
      <c r="A677" s="28">
        <v>2100101</v>
      </c>
      <c r="B677" s="28" t="s">
        <v>808</v>
      </c>
      <c r="C677" s="72">
        <v>1325</v>
      </c>
    </row>
    <row r="678" s="66" customFormat="1" hidden="1" customHeight="1" spans="1:3">
      <c r="A678" s="28">
        <v>2100102</v>
      </c>
      <c r="B678" s="28" t="s">
        <v>809</v>
      </c>
      <c r="C678" s="72">
        <v>0</v>
      </c>
    </row>
    <row r="679" s="66" customFormat="1" hidden="1" customHeight="1" spans="1:3">
      <c r="A679" s="28">
        <v>2100103</v>
      </c>
      <c r="B679" s="28" t="s">
        <v>810</v>
      </c>
      <c r="C679" s="72">
        <v>0</v>
      </c>
    </row>
    <row r="680" s="66" customFormat="1" customHeight="1" spans="1:3">
      <c r="A680" s="28">
        <v>2100199</v>
      </c>
      <c r="B680" s="28" t="s">
        <v>1286</v>
      </c>
      <c r="C680" s="72">
        <v>882</v>
      </c>
    </row>
    <row r="681" s="66" customFormat="1" customHeight="1" spans="1:3">
      <c r="A681" s="28">
        <v>21002</v>
      </c>
      <c r="B681" s="129" t="s">
        <v>1287</v>
      </c>
      <c r="C681" s="30">
        <f>SUM(C682:C694)</f>
        <v>1492</v>
      </c>
    </row>
    <row r="682" s="66" customFormat="1" customHeight="1" spans="1:3">
      <c r="A682" s="28">
        <v>2100201</v>
      </c>
      <c r="B682" s="28" t="s">
        <v>1288</v>
      </c>
      <c r="C682" s="72">
        <v>145</v>
      </c>
    </row>
    <row r="683" s="66" customFormat="1" customHeight="1" spans="1:3">
      <c r="A683" s="28">
        <v>2100202</v>
      </c>
      <c r="B683" s="28" t="s">
        <v>1289</v>
      </c>
      <c r="C683" s="72">
        <v>936</v>
      </c>
    </row>
    <row r="684" s="66" customFormat="1" hidden="1" customHeight="1" spans="1:3">
      <c r="A684" s="28">
        <v>2100203</v>
      </c>
      <c r="B684" s="28" t="s">
        <v>1290</v>
      </c>
      <c r="C684" s="72">
        <v>0</v>
      </c>
    </row>
    <row r="685" s="66" customFormat="1" hidden="1" customHeight="1" spans="1:3">
      <c r="A685" s="28">
        <v>2100204</v>
      </c>
      <c r="B685" s="28" t="s">
        <v>1291</v>
      </c>
      <c r="C685" s="72">
        <v>0</v>
      </c>
    </row>
    <row r="686" s="66" customFormat="1" customHeight="1" spans="1:3">
      <c r="A686" s="28">
        <v>2100205</v>
      </c>
      <c r="B686" s="28" t="s">
        <v>1292</v>
      </c>
      <c r="C686" s="72">
        <v>23</v>
      </c>
    </row>
    <row r="687" s="66" customFormat="1" customHeight="1" spans="1:3">
      <c r="A687" s="28">
        <v>2100206</v>
      </c>
      <c r="B687" s="28" t="s">
        <v>1293</v>
      </c>
      <c r="C687" s="72">
        <v>174</v>
      </c>
    </row>
    <row r="688" s="66" customFormat="1" hidden="1" customHeight="1" spans="1:3">
      <c r="A688" s="28">
        <v>2100207</v>
      </c>
      <c r="B688" s="28" t="s">
        <v>1294</v>
      </c>
      <c r="C688" s="72">
        <v>0</v>
      </c>
    </row>
    <row r="689" s="66" customFormat="1" hidden="1" customHeight="1" spans="1:3">
      <c r="A689" s="28">
        <v>2100208</v>
      </c>
      <c r="B689" s="28" t="s">
        <v>1295</v>
      </c>
      <c r="C689" s="72">
        <v>0</v>
      </c>
    </row>
    <row r="690" s="66" customFormat="1" hidden="1" customHeight="1" spans="1:3">
      <c r="A690" s="28">
        <v>2100209</v>
      </c>
      <c r="B690" s="28" t="s">
        <v>1296</v>
      </c>
      <c r="C690" s="72">
        <v>0</v>
      </c>
    </row>
    <row r="691" s="66" customFormat="1" hidden="1" customHeight="1" spans="1:3">
      <c r="A691" s="28">
        <v>2100210</v>
      </c>
      <c r="B691" s="28" t="s">
        <v>1297</v>
      </c>
      <c r="C691" s="72">
        <v>0</v>
      </c>
    </row>
    <row r="692" s="66" customFormat="1" hidden="1" customHeight="1" spans="1:3">
      <c r="A692" s="28">
        <v>2100211</v>
      </c>
      <c r="B692" s="28" t="s">
        <v>1298</v>
      </c>
      <c r="C692" s="72">
        <v>0</v>
      </c>
    </row>
    <row r="693" s="66" customFormat="1" hidden="1" customHeight="1" spans="1:3">
      <c r="A693" s="28">
        <v>2100212</v>
      </c>
      <c r="B693" s="28" t="s">
        <v>1299</v>
      </c>
      <c r="C693" s="72">
        <v>0</v>
      </c>
    </row>
    <row r="694" s="66" customFormat="1" customHeight="1" spans="1:3">
      <c r="A694" s="28">
        <v>2100299</v>
      </c>
      <c r="B694" s="28" t="s">
        <v>1300</v>
      </c>
      <c r="C694" s="72">
        <v>214</v>
      </c>
    </row>
    <row r="695" s="66" customFormat="1" customHeight="1" spans="1:3">
      <c r="A695" s="28">
        <v>21003</v>
      </c>
      <c r="B695" s="129" t="s">
        <v>1301</v>
      </c>
      <c r="C695" s="30">
        <f>SUM(C696:C698)</f>
        <v>1798</v>
      </c>
    </row>
    <row r="696" s="66" customFormat="1" hidden="1" customHeight="1" spans="1:3">
      <c r="A696" s="28">
        <v>2100301</v>
      </c>
      <c r="B696" s="28" t="s">
        <v>1302</v>
      </c>
      <c r="C696" s="72">
        <v>0</v>
      </c>
    </row>
    <row r="697" s="66" customFormat="1" customHeight="1" spans="1:3">
      <c r="A697" s="28">
        <v>2100302</v>
      </c>
      <c r="B697" s="28" t="s">
        <v>1303</v>
      </c>
      <c r="C697" s="72">
        <v>741</v>
      </c>
    </row>
    <row r="698" s="66" customFormat="1" customHeight="1" spans="1:3">
      <c r="A698" s="28">
        <v>2100399</v>
      </c>
      <c r="B698" s="28" t="s">
        <v>1304</v>
      </c>
      <c r="C698" s="72">
        <v>1057</v>
      </c>
    </row>
    <row r="699" s="66" customFormat="1" customHeight="1" spans="1:3">
      <c r="A699" s="28">
        <v>21004</v>
      </c>
      <c r="B699" s="129" t="s">
        <v>1305</v>
      </c>
      <c r="C699" s="30">
        <f>SUM(C700:C710)</f>
        <v>3980</v>
      </c>
    </row>
    <row r="700" s="66" customFormat="1" customHeight="1" spans="1:3">
      <c r="A700" s="28">
        <v>2100401</v>
      </c>
      <c r="B700" s="28" t="s">
        <v>1306</v>
      </c>
      <c r="C700" s="72">
        <v>12</v>
      </c>
    </row>
    <row r="701" s="66" customFormat="1" customHeight="1" spans="1:3">
      <c r="A701" s="28">
        <v>2100402</v>
      </c>
      <c r="B701" s="28" t="s">
        <v>1307</v>
      </c>
      <c r="C701" s="72">
        <v>3</v>
      </c>
    </row>
    <row r="702" s="66" customFormat="1" customHeight="1" spans="1:3">
      <c r="A702" s="28">
        <v>2100403</v>
      </c>
      <c r="B702" s="28" t="s">
        <v>1308</v>
      </c>
      <c r="C702" s="72">
        <v>408</v>
      </c>
    </row>
    <row r="703" s="66" customFormat="1" hidden="1" customHeight="1" spans="1:3">
      <c r="A703" s="28">
        <v>2100404</v>
      </c>
      <c r="B703" s="28" t="s">
        <v>1309</v>
      </c>
      <c r="C703" s="72">
        <v>0</v>
      </c>
    </row>
    <row r="704" s="66" customFormat="1" hidden="1" customHeight="1" spans="1:3">
      <c r="A704" s="28">
        <v>2100405</v>
      </c>
      <c r="B704" s="28" t="s">
        <v>1310</v>
      </c>
      <c r="C704" s="72">
        <v>0</v>
      </c>
    </row>
    <row r="705" s="66" customFormat="1" hidden="1" customHeight="1" spans="1:3">
      <c r="A705" s="28">
        <v>2100406</v>
      </c>
      <c r="B705" s="28" t="s">
        <v>1311</v>
      </c>
      <c r="C705" s="72">
        <v>0</v>
      </c>
    </row>
    <row r="706" s="66" customFormat="1" hidden="1" customHeight="1" spans="1:3">
      <c r="A706" s="28">
        <v>2100407</v>
      </c>
      <c r="B706" s="28" t="s">
        <v>1312</v>
      </c>
      <c r="C706" s="72">
        <v>0</v>
      </c>
    </row>
    <row r="707" s="66" customFormat="1" customHeight="1" spans="1:3">
      <c r="A707" s="28">
        <v>2100408</v>
      </c>
      <c r="B707" s="28" t="s">
        <v>1313</v>
      </c>
      <c r="C707" s="72">
        <v>3073</v>
      </c>
    </row>
    <row r="708" s="66" customFormat="1" customHeight="1" spans="1:3">
      <c r="A708" s="28">
        <v>2100409</v>
      </c>
      <c r="B708" s="28" t="s">
        <v>1314</v>
      </c>
      <c r="C708" s="72">
        <v>247</v>
      </c>
    </row>
    <row r="709" s="66" customFormat="1" customHeight="1" spans="1:3">
      <c r="A709" s="28">
        <v>2100410</v>
      </c>
      <c r="B709" s="28" t="s">
        <v>1315</v>
      </c>
      <c r="C709" s="72">
        <v>5</v>
      </c>
    </row>
    <row r="710" s="66" customFormat="1" customHeight="1" spans="1:3">
      <c r="A710" s="28">
        <v>2100499</v>
      </c>
      <c r="B710" s="28" t="s">
        <v>1316</v>
      </c>
      <c r="C710" s="72">
        <v>232</v>
      </c>
    </row>
    <row r="711" s="66" customFormat="1" customHeight="1" spans="1:3">
      <c r="A711" s="28">
        <v>21006</v>
      </c>
      <c r="B711" s="129" t="s">
        <v>1317</v>
      </c>
      <c r="C711" s="30">
        <f>SUM(C712:C713)</f>
        <v>5</v>
      </c>
    </row>
    <row r="712" s="66" customFormat="1" customHeight="1" spans="1:3">
      <c r="A712" s="28">
        <v>2100601</v>
      </c>
      <c r="B712" s="28" t="s">
        <v>1318</v>
      </c>
      <c r="C712" s="72">
        <v>5</v>
      </c>
    </row>
    <row r="713" s="66" customFormat="1" hidden="1" customHeight="1" spans="1:3">
      <c r="A713" s="28">
        <v>2100699</v>
      </c>
      <c r="B713" s="28" t="s">
        <v>1319</v>
      </c>
      <c r="C713" s="72">
        <v>0</v>
      </c>
    </row>
    <row r="714" s="66" customFormat="1" customHeight="1" spans="1:3">
      <c r="A714" s="28">
        <v>21007</v>
      </c>
      <c r="B714" s="129" t="s">
        <v>1320</v>
      </c>
      <c r="C714" s="30">
        <f>SUM(C715:C717)</f>
        <v>495</v>
      </c>
    </row>
    <row r="715" s="66" customFormat="1" hidden="1" customHeight="1" spans="1:3">
      <c r="A715" s="28">
        <v>2100716</v>
      </c>
      <c r="B715" s="28" t="s">
        <v>1321</v>
      </c>
      <c r="C715" s="72">
        <v>0</v>
      </c>
    </row>
    <row r="716" s="66" customFormat="1" customHeight="1" spans="1:3">
      <c r="A716" s="28">
        <v>2100717</v>
      </c>
      <c r="B716" s="28" t="s">
        <v>1322</v>
      </c>
      <c r="C716" s="72">
        <v>495</v>
      </c>
    </row>
    <row r="717" s="66" customFormat="1" hidden="1" customHeight="1" spans="1:3">
      <c r="A717" s="28">
        <v>2100799</v>
      </c>
      <c r="B717" s="28" t="s">
        <v>1323</v>
      </c>
      <c r="C717" s="72">
        <v>0</v>
      </c>
    </row>
    <row r="718" s="66" customFormat="1" customHeight="1" spans="1:3">
      <c r="A718" s="28">
        <v>21011</v>
      </c>
      <c r="B718" s="129" t="s">
        <v>1324</v>
      </c>
      <c r="C718" s="30">
        <f>SUM(C719:C722)</f>
        <v>5417</v>
      </c>
    </row>
    <row r="719" s="66" customFormat="1" customHeight="1" spans="1:3">
      <c r="A719" s="28">
        <v>2101101</v>
      </c>
      <c r="B719" s="28" t="s">
        <v>1325</v>
      </c>
      <c r="C719" s="72">
        <v>1153</v>
      </c>
    </row>
    <row r="720" s="66" customFormat="1" customHeight="1" spans="1:3">
      <c r="A720" s="28">
        <v>2101102</v>
      </c>
      <c r="B720" s="28" t="s">
        <v>1326</v>
      </c>
      <c r="C720" s="72">
        <v>2062</v>
      </c>
    </row>
    <row r="721" s="66" customFormat="1" customHeight="1" spans="1:3">
      <c r="A721" s="28">
        <v>2101103</v>
      </c>
      <c r="B721" s="28" t="s">
        <v>1327</v>
      </c>
      <c r="C721" s="72">
        <v>2163</v>
      </c>
    </row>
    <row r="722" s="66" customFormat="1" customHeight="1" spans="1:3">
      <c r="A722" s="28">
        <v>2101199</v>
      </c>
      <c r="B722" s="28" t="s">
        <v>1328</v>
      </c>
      <c r="C722" s="72">
        <v>39</v>
      </c>
    </row>
    <row r="723" s="66" customFormat="1" customHeight="1" spans="1:3">
      <c r="A723" s="28">
        <v>21012</v>
      </c>
      <c r="B723" s="129" t="s">
        <v>1329</v>
      </c>
      <c r="C723" s="30">
        <f>SUM(C724:C726)</f>
        <v>26970</v>
      </c>
    </row>
    <row r="724" s="66" customFormat="1" hidden="1" customHeight="1" spans="1:3">
      <c r="A724" s="28">
        <v>2101201</v>
      </c>
      <c r="B724" s="28" t="s">
        <v>1330</v>
      </c>
      <c r="C724" s="72">
        <v>0</v>
      </c>
    </row>
    <row r="725" s="66" customFormat="1" customHeight="1" spans="1:3">
      <c r="A725" s="28">
        <v>2101202</v>
      </c>
      <c r="B725" s="28" t="s">
        <v>1331</v>
      </c>
      <c r="C725" s="72">
        <v>23238</v>
      </c>
    </row>
    <row r="726" s="66" customFormat="1" customHeight="1" spans="1:3">
      <c r="A726" s="28">
        <v>2101299</v>
      </c>
      <c r="B726" s="28" t="s">
        <v>1332</v>
      </c>
      <c r="C726" s="72">
        <v>3732</v>
      </c>
    </row>
    <row r="727" s="66" customFormat="1" customHeight="1" spans="1:3">
      <c r="A727" s="28">
        <v>21013</v>
      </c>
      <c r="B727" s="129" t="s">
        <v>1333</v>
      </c>
      <c r="C727" s="30">
        <f>SUM(C728:C730)</f>
        <v>558</v>
      </c>
    </row>
    <row r="728" s="66" customFormat="1" customHeight="1" spans="1:3">
      <c r="A728" s="28">
        <v>2101301</v>
      </c>
      <c r="B728" s="28" t="s">
        <v>1334</v>
      </c>
      <c r="C728" s="72">
        <v>548</v>
      </c>
    </row>
    <row r="729" s="66" customFormat="1" customHeight="1" spans="1:3">
      <c r="A729" s="28">
        <v>2101302</v>
      </c>
      <c r="B729" s="28" t="s">
        <v>1335</v>
      </c>
      <c r="C729" s="72">
        <v>10</v>
      </c>
    </row>
    <row r="730" s="66" customFormat="1" hidden="1" customHeight="1" spans="1:3">
      <c r="A730" s="28">
        <v>2101399</v>
      </c>
      <c r="B730" s="28" t="s">
        <v>1336</v>
      </c>
      <c r="C730" s="72">
        <v>0</v>
      </c>
    </row>
    <row r="731" s="66" customFormat="1" customHeight="1" spans="1:3">
      <c r="A731" s="28">
        <v>21014</v>
      </c>
      <c r="B731" s="129" t="s">
        <v>1337</v>
      </c>
      <c r="C731" s="30">
        <f>SUM(C732:C733)</f>
        <v>23</v>
      </c>
    </row>
    <row r="732" s="66" customFormat="1" customHeight="1" spans="1:3">
      <c r="A732" s="28">
        <v>2101401</v>
      </c>
      <c r="B732" s="28" t="s">
        <v>1338</v>
      </c>
      <c r="C732" s="72">
        <v>23</v>
      </c>
    </row>
    <row r="733" s="66" customFormat="1" hidden="1" customHeight="1" spans="1:3">
      <c r="A733" s="28">
        <v>2101499</v>
      </c>
      <c r="B733" s="28" t="s">
        <v>1339</v>
      </c>
      <c r="C733" s="72">
        <v>0</v>
      </c>
    </row>
    <row r="734" s="66" customFormat="1" customHeight="1" spans="1:3">
      <c r="A734" s="28">
        <v>21015</v>
      </c>
      <c r="B734" s="129" t="s">
        <v>1340</v>
      </c>
      <c r="C734" s="30">
        <f>SUM(C735:C742)</f>
        <v>378</v>
      </c>
    </row>
    <row r="735" s="66" customFormat="1" customHeight="1" spans="1:3">
      <c r="A735" s="28">
        <v>2101501</v>
      </c>
      <c r="B735" s="28" t="s">
        <v>808</v>
      </c>
      <c r="C735" s="72">
        <v>16</v>
      </c>
    </row>
    <row r="736" s="66" customFormat="1" hidden="1" customHeight="1" spans="1:3">
      <c r="A736" s="28">
        <v>2101502</v>
      </c>
      <c r="B736" s="28" t="s">
        <v>809</v>
      </c>
      <c r="C736" s="72">
        <v>0</v>
      </c>
    </row>
    <row r="737" s="66" customFormat="1" hidden="1" customHeight="1" spans="1:3">
      <c r="A737" s="28">
        <v>2101503</v>
      </c>
      <c r="B737" s="28" t="s">
        <v>810</v>
      </c>
      <c r="C737" s="72">
        <v>0</v>
      </c>
    </row>
    <row r="738" s="66" customFormat="1" hidden="1" customHeight="1" spans="1:3">
      <c r="A738" s="28">
        <v>2101504</v>
      </c>
      <c r="B738" s="28" t="s">
        <v>849</v>
      </c>
      <c r="C738" s="72">
        <v>0</v>
      </c>
    </row>
    <row r="739" s="66" customFormat="1" hidden="1" customHeight="1" spans="1:3">
      <c r="A739" s="28">
        <v>2101505</v>
      </c>
      <c r="B739" s="28" t="s">
        <v>1341</v>
      </c>
      <c r="C739" s="72">
        <v>0</v>
      </c>
    </row>
    <row r="740" s="66" customFormat="1" customHeight="1" spans="1:3">
      <c r="A740" s="28">
        <v>2101506</v>
      </c>
      <c r="B740" s="28" t="s">
        <v>1342</v>
      </c>
      <c r="C740" s="72">
        <v>362</v>
      </c>
    </row>
    <row r="741" s="66" customFormat="1" hidden="1" customHeight="1" spans="1:3">
      <c r="A741" s="28">
        <v>2101550</v>
      </c>
      <c r="B741" s="28" t="s">
        <v>817</v>
      </c>
      <c r="C741" s="72">
        <v>0</v>
      </c>
    </row>
    <row r="742" s="66" customFormat="1" hidden="1" customHeight="1" spans="1:3">
      <c r="A742" s="28">
        <v>2101599</v>
      </c>
      <c r="B742" s="28" t="s">
        <v>1343</v>
      </c>
      <c r="C742" s="72">
        <v>0</v>
      </c>
    </row>
    <row r="743" s="66" customFormat="1" customHeight="1" spans="1:3">
      <c r="A743" s="28">
        <v>21016</v>
      </c>
      <c r="B743" s="129" t="s">
        <v>1344</v>
      </c>
      <c r="C743" s="30">
        <f>C744</f>
        <v>500</v>
      </c>
    </row>
    <row r="744" s="66" customFormat="1" customHeight="1" spans="1:3">
      <c r="A744" s="28">
        <v>2101601</v>
      </c>
      <c r="B744" s="28" t="s">
        <v>1345</v>
      </c>
      <c r="C744" s="72">
        <v>500</v>
      </c>
    </row>
    <row r="745" s="66" customFormat="1" hidden="1" customHeight="1" spans="1:3">
      <c r="A745" s="28">
        <v>21099</v>
      </c>
      <c r="B745" s="129" t="s">
        <v>1346</v>
      </c>
      <c r="C745" s="30">
        <f>C746</f>
        <v>0</v>
      </c>
    </row>
    <row r="746" s="66" customFormat="1" hidden="1" customHeight="1" spans="1:3">
      <c r="A746" s="28">
        <v>2109999</v>
      </c>
      <c r="B746" s="28" t="s">
        <v>1347</v>
      </c>
      <c r="C746" s="72">
        <v>0</v>
      </c>
    </row>
    <row r="747" s="66" customFormat="1" customHeight="1" spans="1:3">
      <c r="A747" s="28">
        <v>211</v>
      </c>
      <c r="B747" s="129" t="s">
        <v>1348</v>
      </c>
      <c r="C747" s="30">
        <f>SUM(C748,C758,C762,C771,C776,C783,C789,C792,C795,C797,C799,C805,C807,C809,C824)</f>
        <v>4629</v>
      </c>
    </row>
    <row r="748" s="66" customFormat="1" customHeight="1" spans="1:3">
      <c r="A748" s="28">
        <v>21101</v>
      </c>
      <c r="B748" s="129" t="s">
        <v>1349</v>
      </c>
      <c r="C748" s="30">
        <f>SUM(C749:C757)</f>
        <v>649</v>
      </c>
    </row>
    <row r="749" s="66" customFormat="1" customHeight="1" spans="1:3">
      <c r="A749" s="28">
        <v>2110101</v>
      </c>
      <c r="B749" s="28" t="s">
        <v>808</v>
      </c>
      <c r="C749" s="72">
        <v>557</v>
      </c>
    </row>
    <row r="750" s="66" customFormat="1" hidden="1" customHeight="1" spans="1:3">
      <c r="A750" s="28">
        <v>2110102</v>
      </c>
      <c r="B750" s="28" t="s">
        <v>809</v>
      </c>
      <c r="C750" s="72">
        <v>0</v>
      </c>
    </row>
    <row r="751" s="66" customFormat="1" hidden="1" customHeight="1" spans="1:3">
      <c r="A751" s="28">
        <v>2110103</v>
      </c>
      <c r="B751" s="28" t="s">
        <v>810</v>
      </c>
      <c r="C751" s="72">
        <v>0</v>
      </c>
    </row>
    <row r="752" s="66" customFormat="1" hidden="1" customHeight="1" spans="1:3">
      <c r="A752" s="28">
        <v>2110104</v>
      </c>
      <c r="B752" s="28" t="s">
        <v>1350</v>
      </c>
      <c r="C752" s="72">
        <v>0</v>
      </c>
    </row>
    <row r="753" s="66" customFormat="1" hidden="1" customHeight="1" spans="1:3">
      <c r="A753" s="28">
        <v>2110105</v>
      </c>
      <c r="B753" s="28" t="s">
        <v>1351</v>
      </c>
      <c r="C753" s="72">
        <v>0</v>
      </c>
    </row>
    <row r="754" s="66" customFormat="1" hidden="1" customHeight="1" spans="1:3">
      <c r="A754" s="28">
        <v>2110106</v>
      </c>
      <c r="B754" s="28" t="s">
        <v>1352</v>
      </c>
      <c r="C754" s="72">
        <v>0</v>
      </c>
    </row>
    <row r="755" s="66" customFormat="1" hidden="1" customHeight="1" spans="1:3">
      <c r="A755" s="28">
        <v>2110107</v>
      </c>
      <c r="B755" s="28" t="s">
        <v>1353</v>
      </c>
      <c r="C755" s="72">
        <v>0</v>
      </c>
    </row>
    <row r="756" s="66" customFormat="1" hidden="1" customHeight="1" spans="1:3">
      <c r="A756" s="28">
        <v>2110108</v>
      </c>
      <c r="B756" s="28" t="s">
        <v>1354</v>
      </c>
      <c r="C756" s="72">
        <v>0</v>
      </c>
    </row>
    <row r="757" s="66" customFormat="1" customHeight="1" spans="1:3">
      <c r="A757" s="28">
        <v>2110199</v>
      </c>
      <c r="B757" s="28" t="s">
        <v>1355</v>
      </c>
      <c r="C757" s="72">
        <v>92</v>
      </c>
    </row>
    <row r="758" s="66" customFormat="1" customHeight="1" spans="1:3">
      <c r="A758" s="28">
        <v>21102</v>
      </c>
      <c r="B758" s="129" t="s">
        <v>1356</v>
      </c>
      <c r="C758" s="30">
        <f>SUM(C759:C761)</f>
        <v>79</v>
      </c>
    </row>
    <row r="759" s="66" customFormat="1" hidden="1" customHeight="1" spans="1:3">
      <c r="A759" s="28">
        <v>2110203</v>
      </c>
      <c r="B759" s="28" t="s">
        <v>1357</v>
      </c>
      <c r="C759" s="72">
        <v>0</v>
      </c>
    </row>
    <row r="760" s="66" customFormat="1" hidden="1" customHeight="1" spans="1:3">
      <c r="A760" s="28">
        <v>2110204</v>
      </c>
      <c r="B760" s="28" t="s">
        <v>1358</v>
      </c>
      <c r="C760" s="72">
        <v>0</v>
      </c>
    </row>
    <row r="761" s="66" customFormat="1" customHeight="1" spans="1:3">
      <c r="A761" s="28">
        <v>2110299</v>
      </c>
      <c r="B761" s="28" t="s">
        <v>1359</v>
      </c>
      <c r="C761" s="72">
        <v>79</v>
      </c>
    </row>
    <row r="762" s="66" customFormat="1" customHeight="1" spans="1:3">
      <c r="A762" s="28">
        <v>21103</v>
      </c>
      <c r="B762" s="129" t="s">
        <v>1360</v>
      </c>
      <c r="C762" s="30">
        <f>SUM(C763:C770)</f>
        <v>3394</v>
      </c>
    </row>
    <row r="763" s="66" customFormat="1" customHeight="1" spans="1:3">
      <c r="A763" s="28">
        <v>2110301</v>
      </c>
      <c r="B763" s="28" t="s">
        <v>1361</v>
      </c>
      <c r="C763" s="72">
        <v>3195</v>
      </c>
    </row>
    <row r="764" s="66" customFormat="1" customHeight="1" spans="1:3">
      <c r="A764" s="28">
        <v>2110302</v>
      </c>
      <c r="B764" s="28" t="s">
        <v>1362</v>
      </c>
      <c r="C764" s="72">
        <v>26</v>
      </c>
    </row>
    <row r="765" s="66" customFormat="1" hidden="1" customHeight="1" spans="1:3">
      <c r="A765" s="28">
        <v>2110303</v>
      </c>
      <c r="B765" s="28" t="s">
        <v>1363</v>
      </c>
      <c r="C765" s="72">
        <v>0</v>
      </c>
    </row>
    <row r="766" s="66" customFormat="1" hidden="1" customHeight="1" spans="1:3">
      <c r="A766" s="28">
        <v>2110304</v>
      </c>
      <c r="B766" s="28" t="s">
        <v>1364</v>
      </c>
      <c r="C766" s="72">
        <v>0</v>
      </c>
    </row>
    <row r="767" s="66" customFormat="1" hidden="1" customHeight="1" spans="1:3">
      <c r="A767" s="28">
        <v>2110305</v>
      </c>
      <c r="B767" s="28" t="s">
        <v>1365</v>
      </c>
      <c r="C767" s="72">
        <v>0</v>
      </c>
    </row>
    <row r="768" s="66" customFormat="1" hidden="1" customHeight="1" spans="1:3">
      <c r="A768" s="28">
        <v>2110306</v>
      </c>
      <c r="B768" s="28" t="s">
        <v>1366</v>
      </c>
      <c r="C768" s="72">
        <v>0</v>
      </c>
    </row>
    <row r="769" s="66" customFormat="1" hidden="1" customHeight="1" spans="1:3">
      <c r="A769" s="28">
        <v>2110307</v>
      </c>
      <c r="B769" s="28" t="s">
        <v>1367</v>
      </c>
      <c r="C769" s="72">
        <v>0</v>
      </c>
    </row>
    <row r="770" s="66" customFormat="1" customHeight="1" spans="1:3">
      <c r="A770" s="28">
        <v>2110399</v>
      </c>
      <c r="B770" s="28" t="s">
        <v>1368</v>
      </c>
      <c r="C770" s="72">
        <v>173</v>
      </c>
    </row>
    <row r="771" s="66" customFormat="1" customHeight="1" spans="1:3">
      <c r="A771" s="28">
        <v>21104</v>
      </c>
      <c r="B771" s="129" t="s">
        <v>1369</v>
      </c>
      <c r="C771" s="30">
        <f>SUM(C772:C775)</f>
        <v>2</v>
      </c>
    </row>
    <row r="772" s="66" customFormat="1" hidden="1" customHeight="1" spans="1:3">
      <c r="A772" s="28">
        <v>2110401</v>
      </c>
      <c r="B772" s="28" t="s">
        <v>1370</v>
      </c>
      <c r="C772" s="72">
        <v>0</v>
      </c>
    </row>
    <row r="773" s="66" customFormat="1" customHeight="1" spans="1:3">
      <c r="A773" s="28">
        <v>2110402</v>
      </c>
      <c r="B773" s="28" t="s">
        <v>1371</v>
      </c>
      <c r="C773" s="72">
        <v>2</v>
      </c>
    </row>
    <row r="774" s="66" customFormat="1" hidden="1" customHeight="1" spans="1:3">
      <c r="A774" s="28">
        <v>2110404</v>
      </c>
      <c r="B774" s="28" t="s">
        <v>1372</v>
      </c>
      <c r="C774" s="72">
        <v>0</v>
      </c>
    </row>
    <row r="775" s="66" customFormat="1" hidden="1" customHeight="1" spans="1:3">
      <c r="A775" s="28">
        <v>2110499</v>
      </c>
      <c r="B775" s="28" t="s">
        <v>1373</v>
      </c>
      <c r="C775" s="72">
        <v>0</v>
      </c>
    </row>
    <row r="776" s="66" customFormat="1" hidden="1" customHeight="1" spans="1:3">
      <c r="A776" s="28">
        <v>21105</v>
      </c>
      <c r="B776" s="129" t="s">
        <v>1374</v>
      </c>
      <c r="C776" s="30">
        <f>SUM(C777:C782)</f>
        <v>0</v>
      </c>
    </row>
    <row r="777" s="66" customFormat="1" hidden="1" customHeight="1" spans="1:3">
      <c r="A777" s="28">
        <v>2110501</v>
      </c>
      <c r="B777" s="28" t="s">
        <v>1375</v>
      </c>
      <c r="C777" s="72">
        <v>0</v>
      </c>
    </row>
    <row r="778" s="66" customFormat="1" hidden="1" customHeight="1" spans="1:3">
      <c r="A778" s="28">
        <v>2110502</v>
      </c>
      <c r="B778" s="28" t="s">
        <v>1376</v>
      </c>
      <c r="C778" s="72">
        <v>0</v>
      </c>
    </row>
    <row r="779" s="66" customFormat="1" hidden="1" customHeight="1" spans="1:3">
      <c r="A779" s="28">
        <v>2110503</v>
      </c>
      <c r="B779" s="28" t="s">
        <v>1377</v>
      </c>
      <c r="C779" s="72">
        <v>0</v>
      </c>
    </row>
    <row r="780" s="66" customFormat="1" hidden="1" customHeight="1" spans="1:3">
      <c r="A780" s="28">
        <v>2110506</v>
      </c>
      <c r="B780" s="28" t="s">
        <v>1378</v>
      </c>
      <c r="C780" s="72">
        <v>0</v>
      </c>
    </row>
    <row r="781" s="66" customFormat="1" hidden="1" customHeight="1" spans="1:3">
      <c r="A781" s="28">
        <v>2110507</v>
      </c>
      <c r="B781" s="28" t="s">
        <v>1379</v>
      </c>
      <c r="C781" s="72">
        <v>0</v>
      </c>
    </row>
    <row r="782" s="66" customFormat="1" hidden="1" customHeight="1" spans="1:3">
      <c r="A782" s="28">
        <v>2110599</v>
      </c>
      <c r="B782" s="28" t="s">
        <v>1380</v>
      </c>
      <c r="C782" s="72">
        <v>0</v>
      </c>
    </row>
    <row r="783" s="66" customFormat="1" hidden="1" customHeight="1" spans="1:3">
      <c r="A783" s="28">
        <v>21106</v>
      </c>
      <c r="B783" s="129" t="s">
        <v>1381</v>
      </c>
      <c r="C783" s="30">
        <f>SUM(C784:C788)</f>
        <v>0</v>
      </c>
    </row>
    <row r="784" s="66" customFormat="1" hidden="1" customHeight="1" spans="1:3">
      <c r="A784" s="28">
        <v>2110602</v>
      </c>
      <c r="B784" s="28" t="s">
        <v>1382</v>
      </c>
      <c r="C784" s="72">
        <v>0</v>
      </c>
    </row>
    <row r="785" s="66" customFormat="1" hidden="1" customHeight="1" spans="1:3">
      <c r="A785" s="28">
        <v>2110603</v>
      </c>
      <c r="B785" s="28" t="s">
        <v>1383</v>
      </c>
      <c r="C785" s="72">
        <v>0</v>
      </c>
    </row>
    <row r="786" s="66" customFormat="1" hidden="1" customHeight="1" spans="1:3">
      <c r="A786" s="28">
        <v>2110604</v>
      </c>
      <c r="B786" s="28" t="s">
        <v>1384</v>
      </c>
      <c r="C786" s="72">
        <v>0</v>
      </c>
    </row>
    <row r="787" s="66" customFormat="1" hidden="1" customHeight="1" spans="1:3">
      <c r="A787" s="28">
        <v>2110605</v>
      </c>
      <c r="B787" s="28" t="s">
        <v>1385</v>
      </c>
      <c r="C787" s="72">
        <v>0</v>
      </c>
    </row>
    <row r="788" s="66" customFormat="1" hidden="1" customHeight="1" spans="1:3">
      <c r="A788" s="28">
        <v>2110699</v>
      </c>
      <c r="B788" s="28" t="s">
        <v>1386</v>
      </c>
      <c r="C788" s="72">
        <v>0</v>
      </c>
    </row>
    <row r="789" s="66" customFormat="1" hidden="1" customHeight="1" spans="1:3">
      <c r="A789" s="28">
        <v>21107</v>
      </c>
      <c r="B789" s="129" t="s">
        <v>1387</v>
      </c>
      <c r="C789" s="30">
        <f>SUM(C790:C791)</f>
        <v>0</v>
      </c>
    </row>
    <row r="790" s="66" customFormat="1" hidden="1" customHeight="1" spans="1:3">
      <c r="A790" s="28">
        <v>2110704</v>
      </c>
      <c r="B790" s="28" t="s">
        <v>1388</v>
      </c>
      <c r="C790" s="72">
        <v>0</v>
      </c>
    </row>
    <row r="791" s="66" customFormat="1" hidden="1" customHeight="1" spans="1:3">
      <c r="A791" s="28">
        <v>2110799</v>
      </c>
      <c r="B791" s="28" t="s">
        <v>1389</v>
      </c>
      <c r="C791" s="72">
        <v>0</v>
      </c>
    </row>
    <row r="792" s="66" customFormat="1" hidden="1" customHeight="1" spans="1:3">
      <c r="A792" s="28">
        <v>21108</v>
      </c>
      <c r="B792" s="129" t="s">
        <v>1390</v>
      </c>
      <c r="C792" s="30">
        <f>SUM(C793:C794)</f>
        <v>0</v>
      </c>
    </row>
    <row r="793" s="66" customFormat="1" hidden="1" customHeight="1" spans="1:3">
      <c r="A793" s="28">
        <v>2110804</v>
      </c>
      <c r="B793" s="28" t="s">
        <v>1391</v>
      </c>
      <c r="C793" s="72">
        <v>0</v>
      </c>
    </row>
    <row r="794" s="66" customFormat="1" hidden="1" customHeight="1" spans="1:3">
      <c r="A794" s="28">
        <v>2110899</v>
      </c>
      <c r="B794" s="28" t="s">
        <v>1392</v>
      </c>
      <c r="C794" s="72">
        <v>0</v>
      </c>
    </row>
    <row r="795" s="66" customFormat="1" hidden="1" customHeight="1" spans="1:3">
      <c r="A795" s="28">
        <v>21109</v>
      </c>
      <c r="B795" s="129" t="s">
        <v>1393</v>
      </c>
      <c r="C795" s="30">
        <f>C796</f>
        <v>0</v>
      </c>
    </row>
    <row r="796" s="66" customFormat="1" hidden="1" customHeight="1" spans="1:3">
      <c r="A796" s="28">
        <v>2110901</v>
      </c>
      <c r="B796" s="28" t="s">
        <v>1394</v>
      </c>
      <c r="C796" s="72">
        <v>0</v>
      </c>
    </row>
    <row r="797" s="66" customFormat="1" customHeight="1" spans="1:3">
      <c r="A797" s="28">
        <v>21110</v>
      </c>
      <c r="B797" s="129" t="s">
        <v>1395</v>
      </c>
      <c r="C797" s="30">
        <f>C798</f>
        <v>353</v>
      </c>
    </row>
    <row r="798" s="66" customFormat="1" customHeight="1" spans="1:3">
      <c r="A798" s="28">
        <v>2111001</v>
      </c>
      <c r="B798" s="28" t="s">
        <v>1396</v>
      </c>
      <c r="C798" s="72">
        <v>353</v>
      </c>
    </row>
    <row r="799" s="66" customFormat="1" hidden="1" customHeight="1" spans="1:3">
      <c r="A799" s="28">
        <v>21111</v>
      </c>
      <c r="B799" s="129" t="s">
        <v>1397</v>
      </c>
      <c r="C799" s="30">
        <f>SUM(C800:C804)</f>
        <v>0</v>
      </c>
    </row>
    <row r="800" s="66" customFormat="1" hidden="1" customHeight="1" spans="1:3">
      <c r="A800" s="28">
        <v>2111101</v>
      </c>
      <c r="B800" s="28" t="s">
        <v>1398</v>
      </c>
      <c r="C800" s="72">
        <v>0</v>
      </c>
    </row>
    <row r="801" s="66" customFormat="1" hidden="1" customHeight="1" spans="1:3">
      <c r="A801" s="28">
        <v>2111102</v>
      </c>
      <c r="B801" s="28" t="s">
        <v>1399</v>
      </c>
      <c r="C801" s="72">
        <v>0</v>
      </c>
    </row>
    <row r="802" s="66" customFormat="1" hidden="1" customHeight="1" spans="1:3">
      <c r="A802" s="28">
        <v>2111103</v>
      </c>
      <c r="B802" s="28" t="s">
        <v>1400</v>
      </c>
      <c r="C802" s="72">
        <v>0</v>
      </c>
    </row>
    <row r="803" s="66" customFormat="1" hidden="1" customHeight="1" spans="1:3">
      <c r="A803" s="28">
        <v>2111104</v>
      </c>
      <c r="B803" s="28" t="s">
        <v>1401</v>
      </c>
      <c r="C803" s="72">
        <v>0</v>
      </c>
    </row>
    <row r="804" s="66" customFormat="1" hidden="1" customHeight="1" spans="1:3">
      <c r="A804" s="28">
        <v>2111199</v>
      </c>
      <c r="B804" s="28" t="s">
        <v>1402</v>
      </c>
      <c r="C804" s="72">
        <v>0</v>
      </c>
    </row>
    <row r="805" s="66" customFormat="1" hidden="1" customHeight="1" spans="1:3">
      <c r="A805" s="28">
        <v>21112</v>
      </c>
      <c r="B805" s="129" t="s">
        <v>1403</v>
      </c>
      <c r="C805" s="30">
        <f>C806</f>
        <v>0</v>
      </c>
    </row>
    <row r="806" s="66" customFormat="1" hidden="1" customHeight="1" spans="1:3">
      <c r="A806" s="28">
        <v>2111201</v>
      </c>
      <c r="B806" s="28" t="s">
        <v>1404</v>
      </c>
      <c r="C806" s="72">
        <v>0</v>
      </c>
    </row>
    <row r="807" s="66" customFormat="1" hidden="1" customHeight="1" spans="1:3">
      <c r="A807" s="28">
        <v>21113</v>
      </c>
      <c r="B807" s="129" t="s">
        <v>1405</v>
      </c>
      <c r="C807" s="30">
        <f>C808</f>
        <v>0</v>
      </c>
    </row>
    <row r="808" s="66" customFormat="1" hidden="1" customHeight="1" spans="1:3">
      <c r="A808" s="28">
        <v>2111301</v>
      </c>
      <c r="B808" s="28" t="s">
        <v>1406</v>
      </c>
      <c r="C808" s="72">
        <v>0</v>
      </c>
    </row>
    <row r="809" s="66" customFormat="1" hidden="1" customHeight="1" spans="1:3">
      <c r="A809" s="28">
        <v>21114</v>
      </c>
      <c r="B809" s="129" t="s">
        <v>1407</v>
      </c>
      <c r="C809" s="30">
        <f>SUM(C810:C823)</f>
        <v>0</v>
      </c>
    </row>
    <row r="810" s="66" customFormat="1" hidden="1" customHeight="1" spans="1:3">
      <c r="A810" s="28">
        <v>2111401</v>
      </c>
      <c r="B810" s="28" t="s">
        <v>808</v>
      </c>
      <c r="C810" s="72">
        <v>0</v>
      </c>
    </row>
    <row r="811" s="66" customFormat="1" hidden="1" customHeight="1" spans="1:3">
      <c r="A811" s="28">
        <v>2111402</v>
      </c>
      <c r="B811" s="28" t="s">
        <v>809</v>
      </c>
      <c r="C811" s="72">
        <v>0</v>
      </c>
    </row>
    <row r="812" s="66" customFormat="1" hidden="1" customHeight="1" spans="1:3">
      <c r="A812" s="28">
        <v>2111403</v>
      </c>
      <c r="B812" s="28" t="s">
        <v>810</v>
      </c>
      <c r="C812" s="72">
        <v>0</v>
      </c>
    </row>
    <row r="813" s="66" customFormat="1" hidden="1" customHeight="1" spans="1:3">
      <c r="A813" s="28">
        <v>2111404</v>
      </c>
      <c r="B813" s="28" t="s">
        <v>1408</v>
      </c>
      <c r="C813" s="72">
        <v>0</v>
      </c>
    </row>
    <row r="814" s="66" customFormat="1" hidden="1" customHeight="1" spans="1:3">
      <c r="A814" s="28">
        <v>2111405</v>
      </c>
      <c r="B814" s="28" t="s">
        <v>1409</v>
      </c>
      <c r="C814" s="72">
        <v>0</v>
      </c>
    </row>
    <row r="815" s="66" customFormat="1" hidden="1" customHeight="1" spans="1:3">
      <c r="A815" s="28">
        <v>2111406</v>
      </c>
      <c r="B815" s="28" t="s">
        <v>1410</v>
      </c>
      <c r="C815" s="72">
        <v>0</v>
      </c>
    </row>
    <row r="816" s="66" customFormat="1" hidden="1" customHeight="1" spans="1:3">
      <c r="A816" s="28">
        <v>2111407</v>
      </c>
      <c r="B816" s="28" t="s">
        <v>1411</v>
      </c>
      <c r="C816" s="72">
        <v>0</v>
      </c>
    </row>
    <row r="817" s="66" customFormat="1" hidden="1" customHeight="1" spans="1:3">
      <c r="A817" s="28">
        <v>2111408</v>
      </c>
      <c r="B817" s="28" t="s">
        <v>1412</v>
      </c>
      <c r="C817" s="72">
        <v>0</v>
      </c>
    </row>
    <row r="818" s="66" customFormat="1" hidden="1" customHeight="1" spans="1:3">
      <c r="A818" s="28">
        <v>2111409</v>
      </c>
      <c r="B818" s="28" t="s">
        <v>1413</v>
      </c>
      <c r="C818" s="72">
        <v>0</v>
      </c>
    </row>
    <row r="819" s="66" customFormat="1" hidden="1" customHeight="1" spans="1:3">
      <c r="A819" s="28">
        <v>2111410</v>
      </c>
      <c r="B819" s="28" t="s">
        <v>1414</v>
      </c>
      <c r="C819" s="72">
        <v>0</v>
      </c>
    </row>
    <row r="820" s="66" customFormat="1" hidden="1" customHeight="1" spans="1:3">
      <c r="A820" s="28">
        <v>2111411</v>
      </c>
      <c r="B820" s="28" t="s">
        <v>849</v>
      </c>
      <c r="C820" s="72">
        <v>0</v>
      </c>
    </row>
    <row r="821" s="66" customFormat="1" hidden="1" customHeight="1" spans="1:3">
      <c r="A821" s="28">
        <v>2111413</v>
      </c>
      <c r="B821" s="28" t="s">
        <v>1415</v>
      </c>
      <c r="C821" s="72">
        <v>0</v>
      </c>
    </row>
    <row r="822" s="66" customFormat="1" hidden="1" customHeight="1" spans="1:3">
      <c r="A822" s="28">
        <v>2111450</v>
      </c>
      <c r="B822" s="28" t="s">
        <v>817</v>
      </c>
      <c r="C822" s="72">
        <v>0</v>
      </c>
    </row>
    <row r="823" s="66" customFormat="1" hidden="1" customHeight="1" spans="1:3">
      <c r="A823" s="28">
        <v>2111499</v>
      </c>
      <c r="B823" s="28" t="s">
        <v>1416</v>
      </c>
      <c r="C823" s="72">
        <v>0</v>
      </c>
    </row>
    <row r="824" s="66" customFormat="1" customHeight="1" spans="1:3">
      <c r="A824" s="28">
        <v>21199</v>
      </c>
      <c r="B824" s="129" t="s">
        <v>1417</v>
      </c>
      <c r="C824" s="30">
        <f>C825</f>
        <v>152</v>
      </c>
    </row>
    <row r="825" s="66" customFormat="1" customHeight="1" spans="1:3">
      <c r="A825" s="28">
        <v>2119999</v>
      </c>
      <c r="B825" s="28" t="s">
        <v>1418</v>
      </c>
      <c r="C825" s="72">
        <v>152</v>
      </c>
    </row>
    <row r="826" s="66" customFormat="1" customHeight="1" spans="1:3">
      <c r="A826" s="28">
        <v>212</v>
      </c>
      <c r="B826" s="129" t="s">
        <v>1419</v>
      </c>
      <c r="C826" s="30">
        <f>SUM(C827,C838,C840,C843,C845,C847)</f>
        <v>5237</v>
      </c>
    </row>
    <row r="827" s="66" customFormat="1" customHeight="1" spans="1:3">
      <c r="A827" s="28">
        <v>21201</v>
      </c>
      <c r="B827" s="129" t="s">
        <v>1420</v>
      </c>
      <c r="C827" s="30">
        <f>SUM(C828:C837)</f>
        <v>1149</v>
      </c>
    </row>
    <row r="828" s="66" customFormat="1" customHeight="1" spans="1:3">
      <c r="A828" s="28">
        <v>2120101</v>
      </c>
      <c r="B828" s="28" t="s">
        <v>808</v>
      </c>
      <c r="C828" s="72">
        <v>40</v>
      </c>
    </row>
    <row r="829" s="66" customFormat="1" hidden="1" customHeight="1" spans="1:3">
      <c r="A829" s="28">
        <v>2120102</v>
      </c>
      <c r="B829" s="28" t="s">
        <v>809</v>
      </c>
      <c r="C829" s="72">
        <v>0</v>
      </c>
    </row>
    <row r="830" s="66" customFormat="1" hidden="1" customHeight="1" spans="1:3">
      <c r="A830" s="28">
        <v>2120103</v>
      </c>
      <c r="B830" s="28" t="s">
        <v>810</v>
      </c>
      <c r="C830" s="72">
        <v>0</v>
      </c>
    </row>
    <row r="831" s="66" customFormat="1" customHeight="1" spans="1:3">
      <c r="A831" s="28">
        <v>2120104</v>
      </c>
      <c r="B831" s="28" t="s">
        <v>1421</v>
      </c>
      <c r="C831" s="72">
        <v>80</v>
      </c>
    </row>
    <row r="832" s="66" customFormat="1" hidden="1" customHeight="1" spans="1:3">
      <c r="A832" s="28">
        <v>2120105</v>
      </c>
      <c r="B832" s="28" t="s">
        <v>1422</v>
      </c>
      <c r="C832" s="72">
        <v>0</v>
      </c>
    </row>
    <row r="833" s="66" customFormat="1" hidden="1" customHeight="1" spans="1:3">
      <c r="A833" s="28">
        <v>2120106</v>
      </c>
      <c r="B833" s="28" t="s">
        <v>1423</v>
      </c>
      <c r="C833" s="72">
        <v>0</v>
      </c>
    </row>
    <row r="834" s="66" customFormat="1" hidden="1" customHeight="1" spans="1:3">
      <c r="A834" s="28">
        <v>2120107</v>
      </c>
      <c r="B834" s="28" t="s">
        <v>1424</v>
      </c>
      <c r="C834" s="72">
        <v>0</v>
      </c>
    </row>
    <row r="835" s="66" customFormat="1" hidden="1" customHeight="1" spans="1:3">
      <c r="A835" s="28">
        <v>2120109</v>
      </c>
      <c r="B835" s="28" t="s">
        <v>1425</v>
      </c>
      <c r="C835" s="72">
        <v>0</v>
      </c>
    </row>
    <row r="836" s="66" customFormat="1" hidden="1" customHeight="1" spans="1:3">
      <c r="A836" s="28">
        <v>2120110</v>
      </c>
      <c r="B836" s="28" t="s">
        <v>1426</v>
      </c>
      <c r="C836" s="72">
        <v>0</v>
      </c>
    </row>
    <row r="837" s="66" customFormat="1" customHeight="1" spans="1:3">
      <c r="A837" s="28">
        <v>2120199</v>
      </c>
      <c r="B837" s="28" t="s">
        <v>1427</v>
      </c>
      <c r="C837" s="72">
        <v>1029</v>
      </c>
    </row>
    <row r="838" s="66" customFormat="1" hidden="1" customHeight="1" spans="1:3">
      <c r="A838" s="28">
        <v>21202</v>
      </c>
      <c r="B838" s="129" t="s">
        <v>1428</v>
      </c>
      <c r="C838" s="30">
        <f>C839</f>
        <v>0</v>
      </c>
    </row>
    <row r="839" s="66" customFormat="1" hidden="1" customHeight="1" spans="1:3">
      <c r="A839" s="28">
        <v>2120201</v>
      </c>
      <c r="B839" s="28" t="s">
        <v>1429</v>
      </c>
      <c r="C839" s="72">
        <v>0</v>
      </c>
    </row>
    <row r="840" s="66" customFormat="1" customHeight="1" spans="1:3">
      <c r="A840" s="28">
        <v>21203</v>
      </c>
      <c r="B840" s="129" t="s">
        <v>1430</v>
      </c>
      <c r="C840" s="30">
        <f>SUM(C841:C842)</f>
        <v>46</v>
      </c>
    </row>
    <row r="841" s="66" customFormat="1" customHeight="1" spans="1:3">
      <c r="A841" s="28">
        <v>2120303</v>
      </c>
      <c r="B841" s="28" t="s">
        <v>1431</v>
      </c>
      <c r="C841" s="72">
        <v>23</v>
      </c>
    </row>
    <row r="842" s="66" customFormat="1" customHeight="1" spans="1:3">
      <c r="A842" s="28">
        <v>2120399</v>
      </c>
      <c r="B842" s="28" t="s">
        <v>1432</v>
      </c>
      <c r="C842" s="72">
        <v>23</v>
      </c>
    </row>
    <row r="843" s="66" customFormat="1" customHeight="1" spans="1:3">
      <c r="A843" s="28">
        <v>21205</v>
      </c>
      <c r="B843" s="129" t="s">
        <v>1433</v>
      </c>
      <c r="C843" s="30">
        <f t="shared" ref="C843:C847" si="1">C844</f>
        <v>4021</v>
      </c>
    </row>
    <row r="844" s="66" customFormat="1" customHeight="1" spans="1:3">
      <c r="A844" s="28">
        <v>2120501</v>
      </c>
      <c r="B844" s="28" t="s">
        <v>1434</v>
      </c>
      <c r="C844" s="72">
        <v>4021</v>
      </c>
    </row>
    <row r="845" s="66" customFormat="1" hidden="1" customHeight="1" spans="1:3">
      <c r="A845" s="28">
        <v>21206</v>
      </c>
      <c r="B845" s="129" t="s">
        <v>1435</v>
      </c>
      <c r="C845" s="30">
        <f t="shared" si="1"/>
        <v>0</v>
      </c>
    </row>
    <row r="846" s="66" customFormat="1" hidden="1" customHeight="1" spans="1:3">
      <c r="A846" s="28">
        <v>2120601</v>
      </c>
      <c r="B846" s="28" t="s">
        <v>1436</v>
      </c>
      <c r="C846" s="72">
        <v>0</v>
      </c>
    </row>
    <row r="847" s="66" customFormat="1" customHeight="1" spans="1:3">
      <c r="A847" s="28">
        <v>21299</v>
      </c>
      <c r="B847" s="129" t="s">
        <v>1437</v>
      </c>
      <c r="C847" s="30">
        <f t="shared" si="1"/>
        <v>21</v>
      </c>
    </row>
    <row r="848" s="66" customFormat="1" customHeight="1" spans="1:3">
      <c r="A848" s="28">
        <v>2129999</v>
      </c>
      <c r="B848" s="28" t="s">
        <v>1438</v>
      </c>
      <c r="C848" s="72">
        <v>21</v>
      </c>
    </row>
    <row r="849" s="66" customFormat="1" customHeight="1" spans="1:3">
      <c r="A849" s="28">
        <v>213</v>
      </c>
      <c r="B849" s="129" t="s">
        <v>1439</v>
      </c>
      <c r="C849" s="30">
        <f>SUM(C850,C876,C901,C929,C940,C947,C954,C957)</f>
        <v>22428</v>
      </c>
    </row>
    <row r="850" s="66" customFormat="1" customHeight="1" spans="1:3">
      <c r="A850" s="28">
        <v>21301</v>
      </c>
      <c r="B850" s="129" t="s">
        <v>1440</v>
      </c>
      <c r="C850" s="30">
        <f>SUM(C851:C875)</f>
        <v>11035</v>
      </c>
    </row>
    <row r="851" s="66" customFormat="1" customHeight="1" spans="1:3">
      <c r="A851" s="28">
        <v>2130101</v>
      </c>
      <c r="B851" s="28" t="s">
        <v>808</v>
      </c>
      <c r="C851" s="72">
        <v>2014</v>
      </c>
    </row>
    <row r="852" s="66" customFormat="1" hidden="1" customHeight="1" spans="1:3">
      <c r="A852" s="28">
        <v>2130102</v>
      </c>
      <c r="B852" s="28" t="s">
        <v>809</v>
      </c>
      <c r="C852" s="72">
        <v>0</v>
      </c>
    </row>
    <row r="853" s="66" customFormat="1" hidden="1" customHeight="1" spans="1:3">
      <c r="A853" s="28">
        <v>2130103</v>
      </c>
      <c r="B853" s="28" t="s">
        <v>810</v>
      </c>
      <c r="C853" s="72">
        <v>0</v>
      </c>
    </row>
    <row r="854" s="66" customFormat="1" hidden="1" customHeight="1" spans="1:3">
      <c r="A854" s="28">
        <v>2130104</v>
      </c>
      <c r="B854" s="28" t="s">
        <v>817</v>
      </c>
      <c r="C854" s="72">
        <v>0</v>
      </c>
    </row>
    <row r="855" s="66" customFormat="1" hidden="1" customHeight="1" spans="1:3">
      <c r="A855" s="28">
        <v>2130105</v>
      </c>
      <c r="B855" s="28" t="s">
        <v>1441</v>
      </c>
      <c r="C855" s="72">
        <v>0</v>
      </c>
    </row>
    <row r="856" s="66" customFormat="1" customHeight="1" spans="1:3">
      <c r="A856" s="28">
        <v>2130106</v>
      </c>
      <c r="B856" s="28" t="s">
        <v>1442</v>
      </c>
      <c r="C856" s="72">
        <v>1</v>
      </c>
    </row>
    <row r="857" s="66" customFormat="1" customHeight="1" spans="1:3">
      <c r="A857" s="28">
        <v>2130108</v>
      </c>
      <c r="B857" s="28" t="s">
        <v>1443</v>
      </c>
      <c r="C857" s="72">
        <v>218</v>
      </c>
    </row>
    <row r="858" s="66" customFormat="1" customHeight="1" spans="1:3">
      <c r="A858" s="28">
        <v>2130109</v>
      </c>
      <c r="B858" s="28" t="s">
        <v>1444</v>
      </c>
      <c r="C858" s="72">
        <v>3</v>
      </c>
    </row>
    <row r="859" s="66" customFormat="1" customHeight="1" spans="1:3">
      <c r="A859" s="28">
        <v>2130110</v>
      </c>
      <c r="B859" s="28" t="s">
        <v>1445</v>
      </c>
      <c r="C859" s="72">
        <v>2</v>
      </c>
    </row>
    <row r="860" s="66" customFormat="1" hidden="1" customHeight="1" spans="1:3">
      <c r="A860" s="28">
        <v>2130111</v>
      </c>
      <c r="B860" s="28" t="s">
        <v>1446</v>
      </c>
      <c r="C860" s="72">
        <v>0</v>
      </c>
    </row>
    <row r="861" s="66" customFormat="1" hidden="1" customHeight="1" spans="1:3">
      <c r="A861" s="28">
        <v>2130112</v>
      </c>
      <c r="B861" s="28" t="s">
        <v>1447</v>
      </c>
      <c r="C861" s="72">
        <v>0</v>
      </c>
    </row>
    <row r="862" s="66" customFormat="1" hidden="1" customHeight="1" spans="1:3">
      <c r="A862" s="28">
        <v>2130114</v>
      </c>
      <c r="B862" s="28" t="s">
        <v>1448</v>
      </c>
      <c r="C862" s="72">
        <v>0</v>
      </c>
    </row>
    <row r="863" s="66" customFormat="1" customHeight="1" spans="1:3">
      <c r="A863" s="28">
        <v>2130119</v>
      </c>
      <c r="B863" s="28" t="s">
        <v>1449</v>
      </c>
      <c r="C863" s="72">
        <v>745</v>
      </c>
    </row>
    <row r="864" s="66" customFormat="1" hidden="1" customHeight="1" spans="1:3">
      <c r="A864" s="28">
        <v>2130120</v>
      </c>
      <c r="B864" s="28" t="s">
        <v>1450</v>
      </c>
      <c r="C864" s="72">
        <v>0</v>
      </c>
    </row>
    <row r="865" s="66" customFormat="1" hidden="1" customHeight="1" spans="1:3">
      <c r="A865" s="28">
        <v>2130121</v>
      </c>
      <c r="B865" s="28" t="s">
        <v>1451</v>
      </c>
      <c r="C865" s="72">
        <v>0</v>
      </c>
    </row>
    <row r="866" s="66" customFormat="1" customHeight="1" spans="1:3">
      <c r="A866" s="28">
        <v>2130122</v>
      </c>
      <c r="B866" s="28" t="s">
        <v>1452</v>
      </c>
      <c r="C866" s="72">
        <v>5610</v>
      </c>
    </row>
    <row r="867" s="66" customFormat="1" customHeight="1" spans="1:3">
      <c r="A867" s="28">
        <v>2130124</v>
      </c>
      <c r="B867" s="28" t="s">
        <v>1453</v>
      </c>
      <c r="C867" s="72">
        <v>93</v>
      </c>
    </row>
    <row r="868" s="66" customFormat="1" hidden="1" customHeight="1" spans="1:3">
      <c r="A868" s="28">
        <v>2130125</v>
      </c>
      <c r="B868" s="28" t="s">
        <v>1454</v>
      </c>
      <c r="C868" s="72">
        <v>0</v>
      </c>
    </row>
    <row r="869" s="66" customFormat="1" customHeight="1" spans="1:3">
      <c r="A869" s="28">
        <v>2130126</v>
      </c>
      <c r="B869" s="28" t="s">
        <v>1455</v>
      </c>
      <c r="C869" s="72">
        <v>262</v>
      </c>
    </row>
    <row r="870" s="66" customFormat="1" hidden="1" customHeight="1" spans="1:3">
      <c r="A870" s="28">
        <v>2130135</v>
      </c>
      <c r="B870" s="28" t="s">
        <v>1456</v>
      </c>
      <c r="C870" s="72">
        <v>0</v>
      </c>
    </row>
    <row r="871" s="66" customFormat="1" hidden="1" customHeight="1" spans="1:3">
      <c r="A871" s="28">
        <v>2130142</v>
      </c>
      <c r="B871" s="28" t="s">
        <v>1457</v>
      </c>
      <c r="C871" s="72">
        <v>0</v>
      </c>
    </row>
    <row r="872" s="66" customFormat="1" hidden="1" customHeight="1" spans="1:3">
      <c r="A872" s="28">
        <v>2130148</v>
      </c>
      <c r="B872" s="28" t="s">
        <v>1458</v>
      </c>
      <c r="C872" s="72">
        <v>0</v>
      </c>
    </row>
    <row r="873" s="66" customFormat="1" hidden="1" customHeight="1" spans="1:3">
      <c r="A873" s="28">
        <v>2130152</v>
      </c>
      <c r="B873" s="28" t="s">
        <v>1459</v>
      </c>
      <c r="C873" s="72">
        <v>0</v>
      </c>
    </row>
    <row r="874" s="66" customFormat="1" customHeight="1" spans="1:3">
      <c r="A874" s="28">
        <v>2130153</v>
      </c>
      <c r="B874" s="28" t="s">
        <v>1460</v>
      </c>
      <c r="C874" s="72">
        <v>1137</v>
      </c>
    </row>
    <row r="875" s="66" customFormat="1" customHeight="1" spans="1:3">
      <c r="A875" s="28">
        <v>2130199</v>
      </c>
      <c r="B875" s="28" t="s">
        <v>1461</v>
      </c>
      <c r="C875" s="72">
        <v>950</v>
      </c>
    </row>
    <row r="876" s="66" customFormat="1" customHeight="1" spans="1:3">
      <c r="A876" s="28">
        <v>21302</v>
      </c>
      <c r="B876" s="129" t="s">
        <v>1462</v>
      </c>
      <c r="C876" s="30">
        <f>SUM(C877:C900)</f>
        <v>245</v>
      </c>
    </row>
    <row r="877" s="66" customFormat="1" hidden="1" customHeight="1" spans="1:3">
      <c r="A877" s="28">
        <v>2130201</v>
      </c>
      <c r="B877" s="28" t="s">
        <v>808</v>
      </c>
      <c r="C877" s="72">
        <v>0</v>
      </c>
    </row>
    <row r="878" s="66" customFormat="1" hidden="1" customHeight="1" spans="1:3">
      <c r="A878" s="28">
        <v>2130202</v>
      </c>
      <c r="B878" s="28" t="s">
        <v>809</v>
      </c>
      <c r="C878" s="72">
        <v>0</v>
      </c>
    </row>
    <row r="879" s="66" customFormat="1" hidden="1" customHeight="1" spans="1:3">
      <c r="A879" s="28">
        <v>2130203</v>
      </c>
      <c r="B879" s="28" t="s">
        <v>810</v>
      </c>
      <c r="C879" s="72">
        <v>0</v>
      </c>
    </row>
    <row r="880" s="66" customFormat="1" customHeight="1" spans="1:3">
      <c r="A880" s="28">
        <v>2130204</v>
      </c>
      <c r="B880" s="28" t="s">
        <v>1463</v>
      </c>
      <c r="C880" s="72">
        <v>190</v>
      </c>
    </row>
    <row r="881" s="66" customFormat="1" hidden="1" customHeight="1" spans="1:3">
      <c r="A881" s="28">
        <v>2130205</v>
      </c>
      <c r="B881" s="28" t="s">
        <v>1464</v>
      </c>
      <c r="C881" s="72">
        <v>0</v>
      </c>
    </row>
    <row r="882" s="66" customFormat="1" hidden="1" customHeight="1" spans="1:3">
      <c r="A882" s="28">
        <v>2130206</v>
      </c>
      <c r="B882" s="28" t="s">
        <v>1465</v>
      </c>
      <c r="C882" s="72">
        <v>0</v>
      </c>
    </row>
    <row r="883" s="66" customFormat="1" hidden="1" customHeight="1" spans="1:3">
      <c r="A883" s="28">
        <v>2130207</v>
      </c>
      <c r="B883" s="28" t="s">
        <v>1466</v>
      </c>
      <c r="C883" s="72">
        <v>0</v>
      </c>
    </row>
    <row r="884" s="66" customFormat="1" hidden="1" customHeight="1" spans="1:3">
      <c r="A884" s="28">
        <v>2130209</v>
      </c>
      <c r="B884" s="28" t="s">
        <v>1467</v>
      </c>
      <c r="C884" s="72">
        <v>0</v>
      </c>
    </row>
    <row r="885" s="66" customFormat="1" hidden="1" customHeight="1" spans="1:3">
      <c r="A885" s="28">
        <v>2130210</v>
      </c>
      <c r="B885" s="28" t="s">
        <v>1468</v>
      </c>
      <c r="C885" s="72">
        <v>0</v>
      </c>
    </row>
    <row r="886" s="66" customFormat="1" hidden="1" customHeight="1" spans="1:3">
      <c r="A886" s="28">
        <v>2130211</v>
      </c>
      <c r="B886" s="28" t="s">
        <v>1469</v>
      </c>
      <c r="C886" s="72">
        <v>0</v>
      </c>
    </row>
    <row r="887" s="66" customFormat="1" hidden="1" customHeight="1" spans="1:3">
      <c r="A887" s="28">
        <v>2130212</v>
      </c>
      <c r="B887" s="28" t="s">
        <v>1470</v>
      </c>
      <c r="C887" s="72">
        <v>0</v>
      </c>
    </row>
    <row r="888" s="66" customFormat="1" hidden="1" customHeight="1" spans="1:3">
      <c r="A888" s="28">
        <v>2130213</v>
      </c>
      <c r="B888" s="28" t="s">
        <v>1471</v>
      </c>
      <c r="C888" s="72">
        <v>0</v>
      </c>
    </row>
    <row r="889" s="66" customFormat="1" hidden="1" customHeight="1" spans="1:3">
      <c r="A889" s="28">
        <v>2130217</v>
      </c>
      <c r="B889" s="28" t="s">
        <v>1472</v>
      </c>
      <c r="C889" s="72">
        <v>0</v>
      </c>
    </row>
    <row r="890" s="66" customFormat="1" hidden="1" customHeight="1" spans="1:3">
      <c r="A890" s="28">
        <v>2130220</v>
      </c>
      <c r="B890" s="28" t="s">
        <v>1473</v>
      </c>
      <c r="C890" s="72">
        <v>0</v>
      </c>
    </row>
    <row r="891" s="66" customFormat="1" hidden="1" customHeight="1" spans="1:3">
      <c r="A891" s="28">
        <v>2130221</v>
      </c>
      <c r="B891" s="28" t="s">
        <v>1474</v>
      </c>
      <c r="C891" s="72">
        <v>0</v>
      </c>
    </row>
    <row r="892" s="66" customFormat="1" hidden="1" customHeight="1" spans="1:3">
      <c r="A892" s="28">
        <v>2130223</v>
      </c>
      <c r="B892" s="28" t="s">
        <v>1475</v>
      </c>
      <c r="C892" s="72">
        <v>0</v>
      </c>
    </row>
    <row r="893" s="66" customFormat="1" hidden="1" customHeight="1" spans="1:3">
      <c r="A893" s="28">
        <v>2130226</v>
      </c>
      <c r="B893" s="28" t="s">
        <v>1476</v>
      </c>
      <c r="C893" s="72">
        <v>0</v>
      </c>
    </row>
    <row r="894" s="66" customFormat="1" hidden="1" customHeight="1" spans="1:3">
      <c r="A894" s="28">
        <v>2130227</v>
      </c>
      <c r="B894" s="28" t="s">
        <v>1477</v>
      </c>
      <c r="C894" s="72">
        <v>0</v>
      </c>
    </row>
    <row r="895" s="66" customFormat="1" hidden="1" customHeight="1" spans="1:3">
      <c r="A895" s="28">
        <v>2130232</v>
      </c>
      <c r="B895" s="28" t="s">
        <v>1478</v>
      </c>
      <c r="C895" s="72">
        <v>0</v>
      </c>
    </row>
    <row r="896" s="66" customFormat="1" customHeight="1" spans="1:3">
      <c r="A896" s="28">
        <v>2130234</v>
      </c>
      <c r="B896" s="28" t="s">
        <v>1479</v>
      </c>
      <c r="C896" s="72">
        <v>7</v>
      </c>
    </row>
    <row r="897" s="66" customFormat="1" hidden="1" customHeight="1" spans="1:3">
      <c r="A897" s="28">
        <v>2130235</v>
      </c>
      <c r="B897" s="28" t="s">
        <v>1480</v>
      </c>
      <c r="C897" s="72">
        <v>0</v>
      </c>
    </row>
    <row r="898" s="66" customFormat="1" hidden="1" customHeight="1" spans="1:3">
      <c r="A898" s="28">
        <v>2130236</v>
      </c>
      <c r="B898" s="28" t="s">
        <v>1481</v>
      </c>
      <c r="C898" s="72">
        <v>0</v>
      </c>
    </row>
    <row r="899" s="66" customFormat="1" hidden="1" customHeight="1" spans="1:3">
      <c r="A899" s="28">
        <v>2130237</v>
      </c>
      <c r="B899" s="28" t="s">
        <v>1447</v>
      </c>
      <c r="C899" s="72">
        <v>0</v>
      </c>
    </row>
    <row r="900" s="66" customFormat="1" customHeight="1" spans="1:3">
      <c r="A900" s="28">
        <v>2130299</v>
      </c>
      <c r="B900" s="28" t="s">
        <v>1482</v>
      </c>
      <c r="C900" s="72">
        <v>48</v>
      </c>
    </row>
    <row r="901" s="66" customFormat="1" customHeight="1" spans="1:3">
      <c r="A901" s="28">
        <v>21303</v>
      </c>
      <c r="B901" s="129" t="s">
        <v>1483</v>
      </c>
      <c r="C901" s="30">
        <f>SUM(C902:C928)</f>
        <v>1178</v>
      </c>
    </row>
    <row r="902" s="66" customFormat="1" customHeight="1" spans="1:3">
      <c r="A902" s="28">
        <v>2130301</v>
      </c>
      <c r="B902" s="28" t="s">
        <v>808</v>
      </c>
      <c r="C902" s="72">
        <v>822</v>
      </c>
    </row>
    <row r="903" s="66" customFormat="1" hidden="1" customHeight="1" spans="1:3">
      <c r="A903" s="28">
        <v>2130302</v>
      </c>
      <c r="B903" s="28" t="s">
        <v>809</v>
      </c>
      <c r="C903" s="72">
        <v>0</v>
      </c>
    </row>
    <row r="904" s="66" customFormat="1" hidden="1" customHeight="1" spans="1:3">
      <c r="A904" s="28">
        <v>2130303</v>
      </c>
      <c r="B904" s="28" t="s">
        <v>810</v>
      </c>
      <c r="C904" s="72">
        <v>0</v>
      </c>
    </row>
    <row r="905" s="66" customFormat="1" hidden="1" customHeight="1" spans="1:3">
      <c r="A905" s="28">
        <v>2130304</v>
      </c>
      <c r="B905" s="28" t="s">
        <v>1484</v>
      </c>
      <c r="C905" s="72">
        <v>0</v>
      </c>
    </row>
    <row r="906" s="66" customFormat="1" customHeight="1" spans="1:3">
      <c r="A906" s="28">
        <v>2130305</v>
      </c>
      <c r="B906" s="28" t="s">
        <v>1485</v>
      </c>
      <c r="C906" s="72">
        <v>14</v>
      </c>
    </row>
    <row r="907" s="66" customFormat="1" hidden="1" customHeight="1" spans="1:3">
      <c r="A907" s="28">
        <v>2130306</v>
      </c>
      <c r="B907" s="28" t="s">
        <v>1486</v>
      </c>
      <c r="C907" s="72">
        <v>0</v>
      </c>
    </row>
    <row r="908" s="66" customFormat="1" hidden="1" customHeight="1" spans="1:3">
      <c r="A908" s="28">
        <v>2130307</v>
      </c>
      <c r="B908" s="28" t="s">
        <v>1487</v>
      </c>
      <c r="C908" s="72">
        <v>0</v>
      </c>
    </row>
    <row r="909" s="66" customFormat="1" hidden="1" customHeight="1" spans="1:3">
      <c r="A909" s="28">
        <v>2130308</v>
      </c>
      <c r="B909" s="28" t="s">
        <v>1488</v>
      </c>
      <c r="C909" s="72">
        <v>0</v>
      </c>
    </row>
    <row r="910" s="66" customFormat="1" hidden="1" customHeight="1" spans="1:3">
      <c r="A910" s="28">
        <v>2130309</v>
      </c>
      <c r="B910" s="28" t="s">
        <v>1489</v>
      </c>
      <c r="C910" s="72">
        <v>0</v>
      </c>
    </row>
    <row r="911" s="66" customFormat="1" hidden="1" customHeight="1" spans="1:3">
      <c r="A911" s="28">
        <v>2130310</v>
      </c>
      <c r="B911" s="28" t="s">
        <v>1490</v>
      </c>
      <c r="C911" s="72">
        <v>0</v>
      </c>
    </row>
    <row r="912" s="66" customFormat="1" hidden="1" customHeight="1" spans="1:3">
      <c r="A912" s="28">
        <v>2130311</v>
      </c>
      <c r="B912" s="28" t="s">
        <v>1491</v>
      </c>
      <c r="C912" s="72">
        <v>0</v>
      </c>
    </row>
    <row r="913" s="66" customFormat="1" hidden="1" customHeight="1" spans="1:3">
      <c r="A913" s="28">
        <v>2130312</v>
      </c>
      <c r="B913" s="28" t="s">
        <v>1492</v>
      </c>
      <c r="C913" s="72">
        <v>0</v>
      </c>
    </row>
    <row r="914" s="66" customFormat="1" hidden="1" customHeight="1" spans="1:3">
      <c r="A914" s="28">
        <v>2130313</v>
      </c>
      <c r="B914" s="28" t="s">
        <v>1493</v>
      </c>
      <c r="C914" s="72">
        <v>0</v>
      </c>
    </row>
    <row r="915" s="66" customFormat="1" customHeight="1" spans="1:3">
      <c r="A915" s="28">
        <v>2130314</v>
      </c>
      <c r="B915" s="28" t="s">
        <v>1494</v>
      </c>
      <c r="C915" s="72">
        <v>215</v>
      </c>
    </row>
    <row r="916" s="66" customFormat="1" hidden="1" customHeight="1" spans="1:3">
      <c r="A916" s="28">
        <v>2130315</v>
      </c>
      <c r="B916" s="28" t="s">
        <v>1495</v>
      </c>
      <c r="C916" s="72">
        <v>0</v>
      </c>
    </row>
    <row r="917" s="66" customFormat="1" hidden="1" customHeight="1" spans="1:3">
      <c r="A917" s="28">
        <v>2130316</v>
      </c>
      <c r="B917" s="28" t="s">
        <v>1496</v>
      </c>
      <c r="C917" s="72">
        <v>0</v>
      </c>
    </row>
    <row r="918" s="66" customFormat="1" hidden="1" customHeight="1" spans="1:3">
      <c r="A918" s="28">
        <v>2130317</v>
      </c>
      <c r="B918" s="28" t="s">
        <v>1497</v>
      </c>
      <c r="C918" s="72">
        <v>0</v>
      </c>
    </row>
    <row r="919" s="66" customFormat="1" hidden="1" customHeight="1" spans="1:3">
      <c r="A919" s="28">
        <v>2130318</v>
      </c>
      <c r="B919" s="28" t="s">
        <v>1498</v>
      </c>
      <c r="C919" s="72">
        <v>0</v>
      </c>
    </row>
    <row r="920" s="66" customFormat="1" hidden="1" customHeight="1" spans="1:3">
      <c r="A920" s="28">
        <v>2130319</v>
      </c>
      <c r="B920" s="28" t="s">
        <v>1499</v>
      </c>
      <c r="C920" s="72">
        <v>0</v>
      </c>
    </row>
    <row r="921" s="66" customFormat="1" hidden="1" customHeight="1" spans="1:3">
      <c r="A921" s="28">
        <v>2130321</v>
      </c>
      <c r="B921" s="28" t="s">
        <v>1500</v>
      </c>
      <c r="C921" s="72">
        <v>0</v>
      </c>
    </row>
    <row r="922" s="66" customFormat="1" hidden="1" customHeight="1" spans="1:3">
      <c r="A922" s="28">
        <v>2130322</v>
      </c>
      <c r="B922" s="28" t="s">
        <v>1501</v>
      </c>
      <c r="C922" s="72">
        <v>0</v>
      </c>
    </row>
    <row r="923" s="66" customFormat="1" hidden="1" customHeight="1" spans="1:3">
      <c r="A923" s="28">
        <v>2130333</v>
      </c>
      <c r="B923" s="28" t="s">
        <v>1475</v>
      </c>
      <c r="C923" s="72">
        <v>0</v>
      </c>
    </row>
    <row r="924" s="66" customFormat="1" hidden="1" customHeight="1" spans="1:3">
      <c r="A924" s="28">
        <v>2130334</v>
      </c>
      <c r="B924" s="28" t="s">
        <v>1502</v>
      </c>
      <c r="C924" s="72">
        <v>0</v>
      </c>
    </row>
    <row r="925" s="66" customFormat="1" hidden="1" customHeight="1" spans="1:3">
      <c r="A925" s="28">
        <v>2130335</v>
      </c>
      <c r="B925" s="28" t="s">
        <v>1503</v>
      </c>
      <c r="C925" s="72">
        <v>0</v>
      </c>
    </row>
    <row r="926" s="66" customFormat="1" hidden="1" customHeight="1" spans="1:3">
      <c r="A926" s="28">
        <v>2130336</v>
      </c>
      <c r="B926" s="28" t="s">
        <v>1504</v>
      </c>
      <c r="C926" s="72">
        <v>0</v>
      </c>
    </row>
    <row r="927" s="66" customFormat="1" hidden="1" customHeight="1" spans="1:3">
      <c r="A927" s="28">
        <v>2130337</v>
      </c>
      <c r="B927" s="28" t="s">
        <v>1505</v>
      </c>
      <c r="C927" s="72">
        <v>0</v>
      </c>
    </row>
    <row r="928" s="66" customFormat="1" customHeight="1" spans="1:3">
      <c r="A928" s="28">
        <v>2130399</v>
      </c>
      <c r="B928" s="28" t="s">
        <v>1506</v>
      </c>
      <c r="C928" s="72">
        <v>127</v>
      </c>
    </row>
    <row r="929" s="66" customFormat="1" customHeight="1" spans="1:3">
      <c r="A929" s="28">
        <v>21305</v>
      </c>
      <c r="B929" s="129" t="s">
        <v>1507</v>
      </c>
      <c r="C929" s="30">
        <f>SUM(C930:C939)</f>
        <v>6090</v>
      </c>
    </row>
    <row r="930" s="66" customFormat="1" customHeight="1" spans="1:3">
      <c r="A930" s="28">
        <v>2130501</v>
      </c>
      <c r="B930" s="28" t="s">
        <v>808</v>
      </c>
      <c r="C930" s="72">
        <v>356</v>
      </c>
    </row>
    <row r="931" s="66" customFormat="1" hidden="1" customHeight="1" spans="1:3">
      <c r="A931" s="28">
        <v>2130502</v>
      </c>
      <c r="B931" s="28" t="s">
        <v>809</v>
      </c>
      <c r="C931" s="72">
        <v>0</v>
      </c>
    </row>
    <row r="932" s="66" customFormat="1" hidden="1" customHeight="1" spans="1:3">
      <c r="A932" s="28">
        <v>2130503</v>
      </c>
      <c r="B932" s="28" t="s">
        <v>810</v>
      </c>
      <c r="C932" s="72">
        <v>0</v>
      </c>
    </row>
    <row r="933" s="66" customFormat="1" hidden="1" customHeight="1" spans="1:3">
      <c r="A933" s="28">
        <v>2130504</v>
      </c>
      <c r="B933" s="28" t="s">
        <v>1508</v>
      </c>
      <c r="C933" s="72">
        <v>0</v>
      </c>
    </row>
    <row r="934" s="66" customFormat="1" hidden="1" customHeight="1" spans="1:3">
      <c r="A934" s="28">
        <v>2130505</v>
      </c>
      <c r="B934" s="28" t="s">
        <v>1509</v>
      </c>
      <c r="C934" s="72">
        <v>0</v>
      </c>
    </row>
    <row r="935" s="66" customFormat="1" hidden="1" customHeight="1" spans="1:3">
      <c r="A935" s="28">
        <v>2130506</v>
      </c>
      <c r="B935" s="28" t="s">
        <v>1510</v>
      </c>
      <c r="C935" s="72">
        <v>0</v>
      </c>
    </row>
    <row r="936" s="66" customFormat="1" hidden="1" customHeight="1" spans="1:3">
      <c r="A936" s="28">
        <v>2130507</v>
      </c>
      <c r="B936" s="28" t="s">
        <v>1511</v>
      </c>
      <c r="C936" s="72">
        <v>0</v>
      </c>
    </row>
    <row r="937" s="66" customFormat="1" hidden="1" customHeight="1" spans="1:3">
      <c r="A937" s="28">
        <v>2130508</v>
      </c>
      <c r="B937" s="28" t="s">
        <v>1512</v>
      </c>
      <c r="C937" s="72">
        <v>0</v>
      </c>
    </row>
    <row r="938" s="66" customFormat="1" hidden="1" customHeight="1" spans="1:3">
      <c r="A938" s="28">
        <v>2130550</v>
      </c>
      <c r="B938" s="28" t="s">
        <v>1513</v>
      </c>
      <c r="C938" s="72">
        <v>0</v>
      </c>
    </row>
    <row r="939" s="66" customFormat="1" customHeight="1" spans="1:3">
      <c r="A939" s="28">
        <v>2130599</v>
      </c>
      <c r="B939" s="28" t="s">
        <v>1514</v>
      </c>
      <c r="C939" s="72">
        <v>5734</v>
      </c>
    </row>
    <row r="940" s="66" customFormat="1" customHeight="1" spans="1:3">
      <c r="A940" s="28">
        <v>21307</v>
      </c>
      <c r="B940" s="129" t="s">
        <v>1515</v>
      </c>
      <c r="C940" s="30">
        <f>SUM(C941:C946)</f>
        <v>3277</v>
      </c>
    </row>
    <row r="941" s="66" customFormat="1" customHeight="1" spans="1:3">
      <c r="A941" s="28">
        <v>2130701</v>
      </c>
      <c r="B941" s="28" t="s">
        <v>1516</v>
      </c>
      <c r="C941" s="72">
        <v>1206</v>
      </c>
    </row>
    <row r="942" s="66" customFormat="1" hidden="1" customHeight="1" spans="1:3">
      <c r="A942" s="28">
        <v>2130704</v>
      </c>
      <c r="B942" s="28" t="s">
        <v>1517</v>
      </c>
      <c r="C942" s="72">
        <v>0</v>
      </c>
    </row>
    <row r="943" s="66" customFormat="1" customHeight="1" spans="1:3">
      <c r="A943" s="28">
        <v>2130705</v>
      </c>
      <c r="B943" s="28" t="s">
        <v>1518</v>
      </c>
      <c r="C943" s="72">
        <v>2071</v>
      </c>
    </row>
    <row r="944" s="66" customFormat="1" hidden="1" customHeight="1" spans="1:3">
      <c r="A944" s="28">
        <v>2130706</v>
      </c>
      <c r="B944" s="28" t="s">
        <v>1519</v>
      </c>
      <c r="C944" s="72">
        <v>0</v>
      </c>
    </row>
    <row r="945" s="66" customFormat="1" hidden="1" customHeight="1" spans="1:3">
      <c r="A945" s="28">
        <v>2130707</v>
      </c>
      <c r="B945" s="28" t="s">
        <v>1520</v>
      </c>
      <c r="C945" s="72">
        <v>0</v>
      </c>
    </row>
    <row r="946" s="66" customFormat="1" hidden="1" customHeight="1" spans="1:3">
      <c r="A946" s="28">
        <v>2130799</v>
      </c>
      <c r="B946" s="28" t="s">
        <v>1521</v>
      </c>
      <c r="C946" s="72">
        <v>0</v>
      </c>
    </row>
    <row r="947" s="66" customFormat="1" customHeight="1" spans="1:3">
      <c r="A947" s="28">
        <v>21308</v>
      </c>
      <c r="B947" s="129" t="s">
        <v>1522</v>
      </c>
      <c r="C947" s="30">
        <f>SUM(C948:C953)</f>
        <v>551</v>
      </c>
    </row>
    <row r="948" s="66" customFormat="1" hidden="1" customHeight="1" spans="1:3">
      <c r="A948" s="28">
        <v>2130801</v>
      </c>
      <c r="B948" s="28" t="s">
        <v>1523</v>
      </c>
      <c r="C948" s="72">
        <v>0</v>
      </c>
    </row>
    <row r="949" s="66" customFormat="1" hidden="1" customHeight="1" spans="1:3">
      <c r="A949" s="28">
        <v>2130802</v>
      </c>
      <c r="B949" s="28" t="s">
        <v>1524</v>
      </c>
      <c r="C949" s="72">
        <v>0</v>
      </c>
    </row>
    <row r="950" s="66" customFormat="1" customHeight="1" spans="1:3">
      <c r="A950" s="28">
        <v>2130803</v>
      </c>
      <c r="B950" s="28" t="s">
        <v>1525</v>
      </c>
      <c r="C950" s="72">
        <v>143</v>
      </c>
    </row>
    <row r="951" s="66" customFormat="1" customHeight="1" spans="1:3">
      <c r="A951" s="28">
        <v>2130804</v>
      </c>
      <c r="B951" s="28" t="s">
        <v>1526</v>
      </c>
      <c r="C951" s="72">
        <v>245</v>
      </c>
    </row>
    <row r="952" s="66" customFormat="1" hidden="1" customHeight="1" spans="1:3">
      <c r="A952" s="28">
        <v>2130805</v>
      </c>
      <c r="B952" s="28" t="s">
        <v>1527</v>
      </c>
      <c r="C952" s="72">
        <v>0</v>
      </c>
    </row>
    <row r="953" s="66" customFormat="1" customHeight="1" spans="1:3">
      <c r="A953" s="28">
        <v>2130899</v>
      </c>
      <c r="B953" s="28" t="s">
        <v>1528</v>
      </c>
      <c r="C953" s="72">
        <v>163</v>
      </c>
    </row>
    <row r="954" s="66" customFormat="1" customHeight="1" spans="1:3">
      <c r="A954" s="28">
        <v>21309</v>
      </c>
      <c r="B954" s="129" t="s">
        <v>1529</v>
      </c>
      <c r="C954" s="30">
        <f>SUM(C955:C956)</f>
        <v>52</v>
      </c>
    </row>
    <row r="955" s="66" customFormat="1" customHeight="1" spans="1:3">
      <c r="A955" s="28">
        <v>2130901</v>
      </c>
      <c r="B955" s="28" t="s">
        <v>1530</v>
      </c>
      <c r="C955" s="72">
        <v>52</v>
      </c>
    </row>
    <row r="956" s="66" customFormat="1" hidden="1" customHeight="1" spans="1:3">
      <c r="A956" s="28">
        <v>2130999</v>
      </c>
      <c r="B956" s="28" t="s">
        <v>1531</v>
      </c>
      <c r="C956" s="72">
        <v>0</v>
      </c>
    </row>
    <row r="957" s="66" customFormat="1" hidden="1" customHeight="1" spans="1:3">
      <c r="A957" s="28">
        <v>21399</v>
      </c>
      <c r="B957" s="129" t="s">
        <v>1532</v>
      </c>
      <c r="C957" s="30">
        <f>C958+C959</f>
        <v>0</v>
      </c>
    </row>
    <row r="958" s="66" customFormat="1" hidden="1" customHeight="1" spans="1:3">
      <c r="A958" s="28">
        <v>2139901</v>
      </c>
      <c r="B958" s="28" t="s">
        <v>1533</v>
      </c>
      <c r="C958" s="72">
        <v>0</v>
      </c>
    </row>
    <row r="959" s="66" customFormat="1" hidden="1" customHeight="1" spans="1:3">
      <c r="A959" s="28">
        <v>2139999</v>
      </c>
      <c r="B959" s="28" t="s">
        <v>1534</v>
      </c>
      <c r="C959" s="72">
        <v>0</v>
      </c>
    </row>
    <row r="960" s="66" customFormat="1" customHeight="1" spans="1:3">
      <c r="A960" s="28">
        <v>214</v>
      </c>
      <c r="B960" s="129" t="s">
        <v>1535</v>
      </c>
      <c r="C960" s="30">
        <f>SUM(C961,C984,C994,C1004,C1009,C1016,C1021)</f>
        <v>6732</v>
      </c>
    </row>
    <row r="961" s="66" customFormat="1" customHeight="1" spans="1:3">
      <c r="A961" s="28">
        <v>21401</v>
      </c>
      <c r="B961" s="129" t="s">
        <v>1536</v>
      </c>
      <c r="C961" s="30">
        <f>SUM(C962:C983)</f>
        <v>5321</v>
      </c>
    </row>
    <row r="962" s="66" customFormat="1" customHeight="1" spans="1:3">
      <c r="A962" s="28">
        <v>2140101</v>
      </c>
      <c r="B962" s="28" t="s">
        <v>808</v>
      </c>
      <c r="C962" s="72">
        <v>765</v>
      </c>
    </row>
    <row r="963" s="66" customFormat="1" customHeight="1" spans="1:3">
      <c r="A963" s="28">
        <v>2140102</v>
      </c>
      <c r="B963" s="28" t="s">
        <v>809</v>
      </c>
      <c r="C963" s="72">
        <v>10</v>
      </c>
    </row>
    <row r="964" s="66" customFormat="1" hidden="1" customHeight="1" spans="1:3">
      <c r="A964" s="28">
        <v>2140103</v>
      </c>
      <c r="B964" s="28" t="s">
        <v>810</v>
      </c>
      <c r="C964" s="72">
        <v>0</v>
      </c>
    </row>
    <row r="965" s="66" customFormat="1" customHeight="1" spans="1:3">
      <c r="A965" s="28">
        <v>2140104</v>
      </c>
      <c r="B965" s="28" t="s">
        <v>1537</v>
      </c>
      <c r="C965" s="72">
        <v>3779</v>
      </c>
    </row>
    <row r="966" s="66" customFormat="1" customHeight="1" spans="1:3">
      <c r="A966" s="28">
        <v>2140106</v>
      </c>
      <c r="B966" s="28" t="s">
        <v>1538</v>
      </c>
      <c r="C966" s="72">
        <v>198</v>
      </c>
    </row>
    <row r="967" s="66" customFormat="1" hidden="1" customHeight="1" spans="1:3">
      <c r="A967" s="28">
        <v>2140109</v>
      </c>
      <c r="B967" s="28" t="s">
        <v>1539</v>
      </c>
      <c r="C967" s="72">
        <v>0</v>
      </c>
    </row>
    <row r="968" s="66" customFormat="1" hidden="1" customHeight="1" spans="1:3">
      <c r="A968" s="28">
        <v>2140110</v>
      </c>
      <c r="B968" s="28" t="s">
        <v>1540</v>
      </c>
      <c r="C968" s="72">
        <v>0</v>
      </c>
    </row>
    <row r="969" s="66" customFormat="1" hidden="1" customHeight="1" spans="1:3">
      <c r="A969" s="28">
        <v>2140111</v>
      </c>
      <c r="B969" s="28" t="s">
        <v>1541</v>
      </c>
      <c r="C969" s="72">
        <v>0</v>
      </c>
    </row>
    <row r="970" s="66" customFormat="1" customHeight="1" spans="1:3">
      <c r="A970" s="28">
        <v>2140112</v>
      </c>
      <c r="B970" s="28" t="s">
        <v>1542</v>
      </c>
      <c r="C970" s="72">
        <v>50</v>
      </c>
    </row>
    <row r="971" s="66" customFormat="1" hidden="1" customHeight="1" spans="1:3">
      <c r="A971" s="28">
        <v>2140114</v>
      </c>
      <c r="B971" s="28" t="s">
        <v>1543</v>
      </c>
      <c r="C971" s="72">
        <v>0</v>
      </c>
    </row>
    <row r="972" s="66" customFormat="1" hidden="1" customHeight="1" spans="1:3">
      <c r="A972" s="28">
        <v>2140122</v>
      </c>
      <c r="B972" s="28" t="s">
        <v>1544</v>
      </c>
      <c r="C972" s="72">
        <v>0</v>
      </c>
    </row>
    <row r="973" s="66" customFormat="1" hidden="1" customHeight="1" spans="1:3">
      <c r="A973" s="28">
        <v>2140123</v>
      </c>
      <c r="B973" s="28" t="s">
        <v>1545</v>
      </c>
      <c r="C973" s="72">
        <v>0</v>
      </c>
    </row>
    <row r="974" s="66" customFormat="1" hidden="1" customHeight="1" spans="1:3">
      <c r="A974" s="28">
        <v>2140127</v>
      </c>
      <c r="B974" s="28" t="s">
        <v>1546</v>
      </c>
      <c r="C974" s="72">
        <v>0</v>
      </c>
    </row>
    <row r="975" s="66" customFormat="1" hidden="1" customHeight="1" spans="1:3">
      <c r="A975" s="28">
        <v>2140128</v>
      </c>
      <c r="B975" s="28" t="s">
        <v>1547</v>
      </c>
      <c r="C975" s="72">
        <v>0</v>
      </c>
    </row>
    <row r="976" s="66" customFormat="1" hidden="1" customHeight="1" spans="1:3">
      <c r="A976" s="28">
        <v>2140129</v>
      </c>
      <c r="B976" s="28" t="s">
        <v>1548</v>
      </c>
      <c r="C976" s="72">
        <v>0</v>
      </c>
    </row>
    <row r="977" s="66" customFormat="1" hidden="1" customHeight="1" spans="1:3">
      <c r="A977" s="28">
        <v>2140130</v>
      </c>
      <c r="B977" s="28" t="s">
        <v>1549</v>
      </c>
      <c r="C977" s="72">
        <v>0</v>
      </c>
    </row>
    <row r="978" s="66" customFormat="1" hidden="1" customHeight="1" spans="1:3">
      <c r="A978" s="28">
        <v>2140131</v>
      </c>
      <c r="B978" s="28" t="s">
        <v>1550</v>
      </c>
      <c r="C978" s="72">
        <v>0</v>
      </c>
    </row>
    <row r="979" s="66" customFormat="1" hidden="1" customHeight="1" spans="1:3">
      <c r="A979" s="28">
        <v>2140133</v>
      </c>
      <c r="B979" s="28" t="s">
        <v>1551</v>
      </c>
      <c r="C979" s="72">
        <v>0</v>
      </c>
    </row>
    <row r="980" s="66" customFormat="1" hidden="1" customHeight="1" spans="1:3">
      <c r="A980" s="28">
        <v>2140136</v>
      </c>
      <c r="B980" s="28" t="s">
        <v>1552</v>
      </c>
      <c r="C980" s="72">
        <v>0</v>
      </c>
    </row>
    <row r="981" s="66" customFormat="1" hidden="1" customHeight="1" spans="1:3">
      <c r="A981" s="28">
        <v>2140138</v>
      </c>
      <c r="B981" s="28" t="s">
        <v>1553</v>
      </c>
      <c r="C981" s="72">
        <v>0</v>
      </c>
    </row>
    <row r="982" s="66" customFormat="1" hidden="1" customHeight="1" spans="1:3">
      <c r="A982" s="28">
        <v>2140139</v>
      </c>
      <c r="B982" s="28" t="s">
        <v>1554</v>
      </c>
      <c r="C982" s="72">
        <v>0</v>
      </c>
    </row>
    <row r="983" s="66" customFormat="1" customHeight="1" spans="1:3">
      <c r="A983" s="28">
        <v>2140199</v>
      </c>
      <c r="B983" s="28" t="s">
        <v>1555</v>
      </c>
      <c r="C983" s="72">
        <v>519</v>
      </c>
    </row>
    <row r="984" s="66" customFormat="1" hidden="1" customHeight="1" spans="1:3">
      <c r="A984" s="28">
        <v>21402</v>
      </c>
      <c r="B984" s="129" t="s">
        <v>1556</v>
      </c>
      <c r="C984" s="30">
        <f>SUM(C985:C993)</f>
        <v>0</v>
      </c>
    </row>
    <row r="985" s="66" customFormat="1" hidden="1" customHeight="1" spans="1:3">
      <c r="A985" s="28">
        <v>2140201</v>
      </c>
      <c r="B985" s="28" t="s">
        <v>808</v>
      </c>
      <c r="C985" s="72">
        <v>0</v>
      </c>
    </row>
    <row r="986" s="66" customFormat="1" hidden="1" customHeight="1" spans="1:3">
      <c r="A986" s="28">
        <v>2140202</v>
      </c>
      <c r="B986" s="28" t="s">
        <v>809</v>
      </c>
      <c r="C986" s="72">
        <v>0</v>
      </c>
    </row>
    <row r="987" s="66" customFormat="1" hidden="1" customHeight="1" spans="1:3">
      <c r="A987" s="28">
        <v>2140203</v>
      </c>
      <c r="B987" s="28" t="s">
        <v>810</v>
      </c>
      <c r="C987" s="72">
        <v>0</v>
      </c>
    </row>
    <row r="988" s="66" customFormat="1" hidden="1" customHeight="1" spans="1:3">
      <c r="A988" s="28">
        <v>2140204</v>
      </c>
      <c r="B988" s="28" t="s">
        <v>1557</v>
      </c>
      <c r="C988" s="72">
        <v>0</v>
      </c>
    </row>
    <row r="989" s="66" customFormat="1" hidden="1" customHeight="1" spans="1:3">
      <c r="A989" s="28">
        <v>2140205</v>
      </c>
      <c r="B989" s="28" t="s">
        <v>1558</v>
      </c>
      <c r="C989" s="72">
        <v>0</v>
      </c>
    </row>
    <row r="990" s="66" customFormat="1" hidden="1" customHeight="1" spans="1:3">
      <c r="A990" s="28">
        <v>2140206</v>
      </c>
      <c r="B990" s="28" t="s">
        <v>1559</v>
      </c>
      <c r="C990" s="72">
        <v>0</v>
      </c>
    </row>
    <row r="991" s="66" customFormat="1" hidden="1" customHeight="1" spans="1:3">
      <c r="A991" s="28">
        <v>2140207</v>
      </c>
      <c r="B991" s="28" t="s">
        <v>1560</v>
      </c>
      <c r="C991" s="72">
        <v>0</v>
      </c>
    </row>
    <row r="992" s="66" customFormat="1" hidden="1" customHeight="1" spans="1:3">
      <c r="A992" s="28">
        <v>2140208</v>
      </c>
      <c r="B992" s="28" t="s">
        <v>1561</v>
      </c>
      <c r="C992" s="72">
        <v>0</v>
      </c>
    </row>
    <row r="993" s="66" customFormat="1" hidden="1" customHeight="1" spans="1:3">
      <c r="A993" s="28">
        <v>2140299</v>
      </c>
      <c r="B993" s="28" t="s">
        <v>1562</v>
      </c>
      <c r="C993" s="72">
        <v>0</v>
      </c>
    </row>
    <row r="994" s="66" customFormat="1" hidden="1" customHeight="1" spans="1:3">
      <c r="A994" s="28">
        <v>21403</v>
      </c>
      <c r="B994" s="129" t="s">
        <v>1563</v>
      </c>
      <c r="C994" s="30">
        <f>SUM(C995:C1003)</f>
        <v>0</v>
      </c>
    </row>
    <row r="995" s="66" customFormat="1" hidden="1" customHeight="1" spans="1:3">
      <c r="A995" s="28">
        <v>2140301</v>
      </c>
      <c r="B995" s="28" t="s">
        <v>808</v>
      </c>
      <c r="C995" s="72">
        <v>0</v>
      </c>
    </row>
    <row r="996" s="66" customFormat="1" hidden="1" customHeight="1" spans="1:3">
      <c r="A996" s="28">
        <v>2140302</v>
      </c>
      <c r="B996" s="28" t="s">
        <v>809</v>
      </c>
      <c r="C996" s="72">
        <v>0</v>
      </c>
    </row>
    <row r="997" s="66" customFormat="1" hidden="1" customHeight="1" spans="1:3">
      <c r="A997" s="28">
        <v>2140303</v>
      </c>
      <c r="B997" s="28" t="s">
        <v>810</v>
      </c>
      <c r="C997" s="72">
        <v>0</v>
      </c>
    </row>
    <row r="998" s="66" customFormat="1" hidden="1" customHeight="1" spans="1:3">
      <c r="A998" s="28">
        <v>2140304</v>
      </c>
      <c r="B998" s="28" t="s">
        <v>1564</v>
      </c>
      <c r="C998" s="72">
        <v>0</v>
      </c>
    </row>
    <row r="999" s="66" customFormat="1" hidden="1" customHeight="1" spans="1:3">
      <c r="A999" s="28">
        <v>2140305</v>
      </c>
      <c r="B999" s="28" t="s">
        <v>1565</v>
      </c>
      <c r="C999" s="72">
        <v>0</v>
      </c>
    </row>
    <row r="1000" s="66" customFormat="1" hidden="1" customHeight="1" spans="1:3">
      <c r="A1000" s="28">
        <v>2140306</v>
      </c>
      <c r="B1000" s="28" t="s">
        <v>1566</v>
      </c>
      <c r="C1000" s="72">
        <v>0</v>
      </c>
    </row>
    <row r="1001" s="66" customFormat="1" hidden="1" customHeight="1" spans="1:3">
      <c r="A1001" s="28">
        <v>2140307</v>
      </c>
      <c r="B1001" s="28" t="s">
        <v>1567</v>
      </c>
      <c r="C1001" s="72">
        <v>0</v>
      </c>
    </row>
    <row r="1002" s="66" customFormat="1" hidden="1" customHeight="1" spans="1:3">
      <c r="A1002" s="28">
        <v>2140308</v>
      </c>
      <c r="B1002" s="28" t="s">
        <v>1568</v>
      </c>
      <c r="C1002" s="72">
        <v>0</v>
      </c>
    </row>
    <row r="1003" s="66" customFormat="1" hidden="1" customHeight="1" spans="1:3">
      <c r="A1003" s="28">
        <v>2140399</v>
      </c>
      <c r="B1003" s="28" t="s">
        <v>1569</v>
      </c>
      <c r="C1003" s="72">
        <v>0</v>
      </c>
    </row>
    <row r="1004" s="66" customFormat="1" hidden="1" customHeight="1" spans="1:3">
      <c r="A1004" s="28">
        <v>21404</v>
      </c>
      <c r="B1004" s="129" t="s">
        <v>1570</v>
      </c>
      <c r="C1004" s="30">
        <f>SUM(C1005:C1008)</f>
        <v>0</v>
      </c>
    </row>
    <row r="1005" s="66" customFormat="1" hidden="1" customHeight="1" spans="1:3">
      <c r="A1005" s="28">
        <v>2140401</v>
      </c>
      <c r="B1005" s="28" t="s">
        <v>1571</v>
      </c>
      <c r="C1005" s="72">
        <v>0</v>
      </c>
    </row>
    <row r="1006" s="66" customFormat="1" hidden="1" customHeight="1" spans="1:3">
      <c r="A1006" s="28">
        <v>2140402</v>
      </c>
      <c r="B1006" s="28" t="s">
        <v>1572</v>
      </c>
      <c r="C1006" s="72">
        <v>0</v>
      </c>
    </row>
    <row r="1007" s="66" customFormat="1" hidden="1" customHeight="1" spans="1:3">
      <c r="A1007" s="28">
        <v>2140403</v>
      </c>
      <c r="B1007" s="28" t="s">
        <v>1573</v>
      </c>
      <c r="C1007" s="72">
        <v>0</v>
      </c>
    </row>
    <row r="1008" s="66" customFormat="1" hidden="1" customHeight="1" spans="1:3">
      <c r="A1008" s="28">
        <v>2140499</v>
      </c>
      <c r="B1008" s="28" t="s">
        <v>1574</v>
      </c>
      <c r="C1008" s="72">
        <v>0</v>
      </c>
    </row>
    <row r="1009" s="66" customFormat="1" hidden="1" customHeight="1" spans="1:3">
      <c r="A1009" s="28">
        <v>21405</v>
      </c>
      <c r="B1009" s="129" t="s">
        <v>1575</v>
      </c>
      <c r="C1009" s="30">
        <f>SUM(C1010:C1015)</f>
        <v>0</v>
      </c>
    </row>
    <row r="1010" s="66" customFormat="1" hidden="1" customHeight="1" spans="1:3">
      <c r="A1010" s="28">
        <v>2140501</v>
      </c>
      <c r="B1010" s="28" t="s">
        <v>808</v>
      </c>
      <c r="C1010" s="72">
        <v>0</v>
      </c>
    </row>
    <row r="1011" s="66" customFormat="1" hidden="1" customHeight="1" spans="1:3">
      <c r="A1011" s="28">
        <v>2140502</v>
      </c>
      <c r="B1011" s="28" t="s">
        <v>809</v>
      </c>
      <c r="C1011" s="72">
        <v>0</v>
      </c>
    </row>
    <row r="1012" s="66" customFormat="1" hidden="1" customHeight="1" spans="1:3">
      <c r="A1012" s="28">
        <v>2140503</v>
      </c>
      <c r="B1012" s="28" t="s">
        <v>810</v>
      </c>
      <c r="C1012" s="72">
        <v>0</v>
      </c>
    </row>
    <row r="1013" s="66" customFormat="1" hidden="1" customHeight="1" spans="1:3">
      <c r="A1013" s="28">
        <v>2140504</v>
      </c>
      <c r="B1013" s="28" t="s">
        <v>1561</v>
      </c>
      <c r="C1013" s="72">
        <v>0</v>
      </c>
    </row>
    <row r="1014" s="66" customFormat="1" hidden="1" customHeight="1" spans="1:3">
      <c r="A1014" s="28">
        <v>2140505</v>
      </c>
      <c r="B1014" s="28" t="s">
        <v>1576</v>
      </c>
      <c r="C1014" s="72">
        <v>0</v>
      </c>
    </row>
    <row r="1015" s="66" customFormat="1" hidden="1" customHeight="1" spans="1:3">
      <c r="A1015" s="28">
        <v>2140599</v>
      </c>
      <c r="B1015" s="28" t="s">
        <v>1577</v>
      </c>
      <c r="C1015" s="72">
        <v>0</v>
      </c>
    </row>
    <row r="1016" s="66" customFormat="1" customHeight="1" spans="1:3">
      <c r="A1016" s="28">
        <v>21406</v>
      </c>
      <c r="B1016" s="129" t="s">
        <v>1578</v>
      </c>
      <c r="C1016" s="30">
        <f>SUM(C1017:C1020)</f>
        <v>1411</v>
      </c>
    </row>
    <row r="1017" s="66" customFormat="1" customHeight="1" spans="1:3">
      <c r="A1017" s="28">
        <v>2140601</v>
      </c>
      <c r="B1017" s="28" t="s">
        <v>1579</v>
      </c>
      <c r="C1017" s="72">
        <v>1411</v>
      </c>
    </row>
    <row r="1018" s="66" customFormat="1" hidden="1" customHeight="1" spans="1:3">
      <c r="A1018" s="28">
        <v>2140602</v>
      </c>
      <c r="B1018" s="28" t="s">
        <v>1580</v>
      </c>
      <c r="C1018" s="72">
        <v>0</v>
      </c>
    </row>
    <row r="1019" s="66" customFormat="1" hidden="1" customHeight="1" spans="1:3">
      <c r="A1019" s="28">
        <v>2140603</v>
      </c>
      <c r="B1019" s="28" t="s">
        <v>1581</v>
      </c>
      <c r="C1019" s="72">
        <v>0</v>
      </c>
    </row>
    <row r="1020" s="66" customFormat="1" hidden="1" customHeight="1" spans="1:3">
      <c r="A1020" s="28">
        <v>2140699</v>
      </c>
      <c r="B1020" s="28" t="s">
        <v>1582</v>
      </c>
      <c r="C1020" s="72">
        <v>0</v>
      </c>
    </row>
    <row r="1021" s="66" customFormat="1" hidden="1" customHeight="1" spans="1:3">
      <c r="A1021" s="28">
        <v>21499</v>
      </c>
      <c r="B1021" s="129" t="s">
        <v>1583</v>
      </c>
      <c r="C1021" s="30">
        <f>SUM(C1022:C1023)</f>
        <v>0</v>
      </c>
    </row>
    <row r="1022" s="66" customFormat="1" hidden="1" customHeight="1" spans="1:3">
      <c r="A1022" s="28">
        <v>2149901</v>
      </c>
      <c r="B1022" s="28" t="s">
        <v>1584</v>
      </c>
      <c r="C1022" s="72">
        <v>0</v>
      </c>
    </row>
    <row r="1023" s="66" customFormat="1" hidden="1" customHeight="1" spans="1:3">
      <c r="A1023" s="28">
        <v>2149999</v>
      </c>
      <c r="B1023" s="28" t="s">
        <v>1585</v>
      </c>
      <c r="C1023" s="72">
        <v>0</v>
      </c>
    </row>
    <row r="1024" s="66" customFormat="1" customHeight="1" spans="1:3">
      <c r="A1024" s="28">
        <v>215</v>
      </c>
      <c r="B1024" s="129" t="s">
        <v>1586</v>
      </c>
      <c r="C1024" s="30">
        <f>SUM(C1025,C1035,C1051,C1056,C1067,C1074,C1082)</f>
        <v>811</v>
      </c>
    </row>
    <row r="1025" s="66" customFormat="1" hidden="1" customHeight="1" spans="1:3">
      <c r="A1025" s="28">
        <v>21501</v>
      </c>
      <c r="B1025" s="129" t="s">
        <v>1587</v>
      </c>
      <c r="C1025" s="30">
        <f>SUM(C1026:C1034)</f>
        <v>0</v>
      </c>
    </row>
    <row r="1026" s="66" customFormat="1" hidden="1" customHeight="1" spans="1:3">
      <c r="A1026" s="28">
        <v>2150101</v>
      </c>
      <c r="B1026" s="28" t="s">
        <v>808</v>
      </c>
      <c r="C1026" s="72">
        <v>0</v>
      </c>
    </row>
    <row r="1027" s="66" customFormat="1" hidden="1" customHeight="1" spans="1:3">
      <c r="A1027" s="28">
        <v>2150102</v>
      </c>
      <c r="B1027" s="28" t="s">
        <v>809</v>
      </c>
      <c r="C1027" s="72">
        <v>0</v>
      </c>
    </row>
    <row r="1028" s="66" customFormat="1" hidden="1" customHeight="1" spans="1:3">
      <c r="A1028" s="28">
        <v>2150103</v>
      </c>
      <c r="B1028" s="28" t="s">
        <v>810</v>
      </c>
      <c r="C1028" s="72">
        <v>0</v>
      </c>
    </row>
    <row r="1029" s="66" customFormat="1" hidden="1" customHeight="1" spans="1:3">
      <c r="A1029" s="28">
        <v>2150104</v>
      </c>
      <c r="B1029" s="28" t="s">
        <v>1588</v>
      </c>
      <c r="C1029" s="72">
        <v>0</v>
      </c>
    </row>
    <row r="1030" s="66" customFormat="1" hidden="1" customHeight="1" spans="1:3">
      <c r="A1030" s="28">
        <v>2150105</v>
      </c>
      <c r="B1030" s="28" t="s">
        <v>1589</v>
      </c>
      <c r="C1030" s="72">
        <v>0</v>
      </c>
    </row>
    <row r="1031" s="66" customFormat="1" hidden="1" customHeight="1" spans="1:3">
      <c r="A1031" s="28">
        <v>2150106</v>
      </c>
      <c r="B1031" s="28" t="s">
        <v>1590</v>
      </c>
      <c r="C1031" s="72">
        <v>0</v>
      </c>
    </row>
    <row r="1032" s="66" customFormat="1" hidden="1" customHeight="1" spans="1:3">
      <c r="A1032" s="28">
        <v>2150107</v>
      </c>
      <c r="B1032" s="28" t="s">
        <v>1591</v>
      </c>
      <c r="C1032" s="72">
        <v>0</v>
      </c>
    </row>
    <row r="1033" s="66" customFormat="1" hidden="1" customHeight="1" spans="1:3">
      <c r="A1033" s="28">
        <v>2150108</v>
      </c>
      <c r="B1033" s="28" t="s">
        <v>1592</v>
      </c>
      <c r="C1033" s="72">
        <v>0</v>
      </c>
    </row>
    <row r="1034" s="66" customFormat="1" hidden="1" customHeight="1" spans="1:3">
      <c r="A1034" s="28">
        <v>2150199</v>
      </c>
      <c r="B1034" s="28" t="s">
        <v>1593</v>
      </c>
      <c r="C1034" s="72">
        <v>0</v>
      </c>
    </row>
    <row r="1035" s="66" customFormat="1" hidden="1" customHeight="1" spans="1:3">
      <c r="A1035" s="28">
        <v>21502</v>
      </c>
      <c r="B1035" s="129" t="s">
        <v>1594</v>
      </c>
      <c r="C1035" s="30">
        <f>SUM(C1036:C1050)</f>
        <v>0</v>
      </c>
    </row>
    <row r="1036" s="66" customFormat="1" hidden="1" customHeight="1" spans="1:3">
      <c r="A1036" s="28">
        <v>2150201</v>
      </c>
      <c r="B1036" s="28" t="s">
        <v>808</v>
      </c>
      <c r="C1036" s="72">
        <v>0</v>
      </c>
    </row>
    <row r="1037" s="66" customFormat="1" hidden="1" customHeight="1" spans="1:3">
      <c r="A1037" s="28">
        <v>2150202</v>
      </c>
      <c r="B1037" s="28" t="s">
        <v>809</v>
      </c>
      <c r="C1037" s="72">
        <v>0</v>
      </c>
    </row>
    <row r="1038" s="66" customFormat="1" hidden="1" customHeight="1" spans="1:3">
      <c r="A1038" s="28">
        <v>2150203</v>
      </c>
      <c r="B1038" s="28" t="s">
        <v>810</v>
      </c>
      <c r="C1038" s="72">
        <v>0</v>
      </c>
    </row>
    <row r="1039" s="66" customFormat="1" hidden="1" customHeight="1" spans="1:3">
      <c r="A1039" s="28">
        <v>2150204</v>
      </c>
      <c r="B1039" s="28" t="s">
        <v>1595</v>
      </c>
      <c r="C1039" s="72">
        <v>0</v>
      </c>
    </row>
    <row r="1040" s="66" customFormat="1" hidden="1" customHeight="1" spans="1:3">
      <c r="A1040" s="28">
        <v>2150205</v>
      </c>
      <c r="B1040" s="28" t="s">
        <v>1596</v>
      </c>
      <c r="C1040" s="72">
        <v>0</v>
      </c>
    </row>
    <row r="1041" s="66" customFormat="1" hidden="1" customHeight="1" spans="1:3">
      <c r="A1041" s="28">
        <v>2150206</v>
      </c>
      <c r="B1041" s="28" t="s">
        <v>1597</v>
      </c>
      <c r="C1041" s="72">
        <v>0</v>
      </c>
    </row>
    <row r="1042" s="66" customFormat="1" hidden="1" customHeight="1" spans="1:3">
      <c r="A1042" s="28">
        <v>2150207</v>
      </c>
      <c r="B1042" s="28" t="s">
        <v>1598</v>
      </c>
      <c r="C1042" s="72">
        <v>0</v>
      </c>
    </row>
    <row r="1043" s="66" customFormat="1" hidden="1" customHeight="1" spans="1:3">
      <c r="A1043" s="28">
        <v>2150208</v>
      </c>
      <c r="B1043" s="28" t="s">
        <v>1599</v>
      </c>
      <c r="C1043" s="72">
        <v>0</v>
      </c>
    </row>
    <row r="1044" s="66" customFormat="1" hidden="1" customHeight="1" spans="1:3">
      <c r="A1044" s="28">
        <v>2150209</v>
      </c>
      <c r="B1044" s="28" t="s">
        <v>1600</v>
      </c>
      <c r="C1044" s="72">
        <v>0</v>
      </c>
    </row>
    <row r="1045" s="66" customFormat="1" hidden="1" customHeight="1" spans="1:3">
      <c r="A1045" s="28">
        <v>2150210</v>
      </c>
      <c r="B1045" s="28" t="s">
        <v>1601</v>
      </c>
      <c r="C1045" s="72">
        <v>0</v>
      </c>
    </row>
    <row r="1046" s="66" customFormat="1" hidden="1" customHeight="1" spans="1:3">
      <c r="A1046" s="28">
        <v>2150212</v>
      </c>
      <c r="B1046" s="28" t="s">
        <v>1602</v>
      </c>
      <c r="C1046" s="72">
        <v>0</v>
      </c>
    </row>
    <row r="1047" s="66" customFormat="1" hidden="1" customHeight="1" spans="1:3">
      <c r="A1047" s="28">
        <v>2150213</v>
      </c>
      <c r="B1047" s="28" t="s">
        <v>1603</v>
      </c>
      <c r="C1047" s="72">
        <v>0</v>
      </c>
    </row>
    <row r="1048" s="66" customFormat="1" hidden="1" customHeight="1" spans="1:3">
      <c r="A1048" s="28">
        <v>2150214</v>
      </c>
      <c r="B1048" s="28" t="s">
        <v>1604</v>
      </c>
      <c r="C1048" s="72">
        <v>0</v>
      </c>
    </row>
    <row r="1049" s="66" customFormat="1" hidden="1" customHeight="1" spans="1:3">
      <c r="A1049" s="28">
        <v>2150215</v>
      </c>
      <c r="B1049" s="28" t="s">
        <v>1605</v>
      </c>
      <c r="C1049" s="72">
        <v>0</v>
      </c>
    </row>
    <row r="1050" s="66" customFormat="1" hidden="1" customHeight="1" spans="1:3">
      <c r="A1050" s="28">
        <v>2150299</v>
      </c>
      <c r="B1050" s="28" t="s">
        <v>1606</v>
      </c>
      <c r="C1050" s="72">
        <v>0</v>
      </c>
    </row>
    <row r="1051" s="66" customFormat="1" customHeight="1" spans="1:3">
      <c r="A1051" s="28">
        <v>21503</v>
      </c>
      <c r="B1051" s="129" t="s">
        <v>1607</v>
      </c>
      <c r="C1051" s="30">
        <f>SUM(C1052:C1055)</f>
        <v>500</v>
      </c>
    </row>
    <row r="1052" s="66" customFormat="1" hidden="1" customHeight="1" spans="1:3">
      <c r="A1052" s="28">
        <v>2150301</v>
      </c>
      <c r="B1052" s="28" t="s">
        <v>808</v>
      </c>
      <c r="C1052" s="72">
        <v>0</v>
      </c>
    </row>
    <row r="1053" s="66" customFormat="1" hidden="1" customHeight="1" spans="1:3">
      <c r="A1053" s="28">
        <v>2150302</v>
      </c>
      <c r="B1053" s="28" t="s">
        <v>809</v>
      </c>
      <c r="C1053" s="72">
        <v>0</v>
      </c>
    </row>
    <row r="1054" s="66" customFormat="1" hidden="1" customHeight="1" spans="1:3">
      <c r="A1054" s="28">
        <v>2150303</v>
      </c>
      <c r="B1054" s="28" t="s">
        <v>810</v>
      </c>
      <c r="C1054" s="72">
        <v>0</v>
      </c>
    </row>
    <row r="1055" s="66" customFormat="1" customHeight="1" spans="1:3">
      <c r="A1055" s="28">
        <v>2150399</v>
      </c>
      <c r="B1055" s="28" t="s">
        <v>1608</v>
      </c>
      <c r="C1055" s="72">
        <v>500</v>
      </c>
    </row>
    <row r="1056" s="66" customFormat="1" customHeight="1" spans="1:3">
      <c r="A1056" s="28">
        <v>21505</v>
      </c>
      <c r="B1056" s="129" t="s">
        <v>1609</v>
      </c>
      <c r="C1056" s="30">
        <f>SUM(C1057:C1066)</f>
        <v>311</v>
      </c>
    </row>
    <row r="1057" s="66" customFormat="1" customHeight="1" spans="1:3">
      <c r="A1057" s="28">
        <v>2150501</v>
      </c>
      <c r="B1057" s="28" t="s">
        <v>808</v>
      </c>
      <c r="C1057" s="72">
        <v>279</v>
      </c>
    </row>
    <row r="1058" s="66" customFormat="1" hidden="1" customHeight="1" spans="1:3">
      <c r="A1058" s="28">
        <v>2150502</v>
      </c>
      <c r="B1058" s="28" t="s">
        <v>809</v>
      </c>
      <c r="C1058" s="72">
        <v>0</v>
      </c>
    </row>
    <row r="1059" s="66" customFormat="1" hidden="1" customHeight="1" spans="1:3">
      <c r="A1059" s="28">
        <v>2150503</v>
      </c>
      <c r="B1059" s="28" t="s">
        <v>810</v>
      </c>
      <c r="C1059" s="72">
        <v>0</v>
      </c>
    </row>
    <row r="1060" s="66" customFormat="1" hidden="1" customHeight="1" spans="1:3">
      <c r="A1060" s="28">
        <v>2150505</v>
      </c>
      <c r="B1060" s="28" t="s">
        <v>1610</v>
      </c>
      <c r="C1060" s="72">
        <v>0</v>
      </c>
    </row>
    <row r="1061" s="66" customFormat="1" hidden="1" customHeight="1" spans="1:3">
      <c r="A1061" s="28">
        <v>2150507</v>
      </c>
      <c r="B1061" s="28" t="s">
        <v>1611</v>
      </c>
      <c r="C1061" s="72">
        <v>0</v>
      </c>
    </row>
    <row r="1062" s="66" customFormat="1" hidden="1" customHeight="1" spans="1:3">
      <c r="A1062" s="28">
        <v>2150508</v>
      </c>
      <c r="B1062" s="28" t="s">
        <v>1612</v>
      </c>
      <c r="C1062" s="72">
        <v>0</v>
      </c>
    </row>
    <row r="1063" s="66" customFormat="1" hidden="1" customHeight="1" spans="1:3">
      <c r="A1063" s="28">
        <v>2150516</v>
      </c>
      <c r="B1063" s="28" t="s">
        <v>1613</v>
      </c>
      <c r="C1063" s="72">
        <v>0</v>
      </c>
    </row>
    <row r="1064" s="66" customFormat="1" hidden="1" customHeight="1" spans="1:3">
      <c r="A1064" s="28">
        <v>2150517</v>
      </c>
      <c r="B1064" s="28" t="s">
        <v>1614</v>
      </c>
      <c r="C1064" s="72">
        <v>0</v>
      </c>
    </row>
    <row r="1065" s="66" customFormat="1" hidden="1" customHeight="1" spans="1:3">
      <c r="A1065" s="28">
        <v>2150550</v>
      </c>
      <c r="B1065" s="28" t="s">
        <v>817</v>
      </c>
      <c r="C1065" s="72">
        <v>0</v>
      </c>
    </row>
    <row r="1066" s="66" customFormat="1" customHeight="1" spans="1:3">
      <c r="A1066" s="28">
        <v>2150599</v>
      </c>
      <c r="B1066" s="28" t="s">
        <v>1615</v>
      </c>
      <c r="C1066" s="72">
        <v>32</v>
      </c>
    </row>
    <row r="1067" s="66" customFormat="1" hidden="1" customHeight="1" spans="1:3">
      <c r="A1067" s="28">
        <v>21507</v>
      </c>
      <c r="B1067" s="129" t="s">
        <v>1616</v>
      </c>
      <c r="C1067" s="30">
        <f>SUM(C1068:C1073)</f>
        <v>0</v>
      </c>
    </row>
    <row r="1068" s="66" customFormat="1" hidden="1" customHeight="1" spans="1:3">
      <c r="A1068" s="28">
        <v>2150701</v>
      </c>
      <c r="B1068" s="28" t="s">
        <v>808</v>
      </c>
      <c r="C1068" s="72">
        <v>0</v>
      </c>
    </row>
    <row r="1069" s="66" customFormat="1" hidden="1" customHeight="1" spans="1:3">
      <c r="A1069" s="28">
        <v>2150702</v>
      </c>
      <c r="B1069" s="28" t="s">
        <v>809</v>
      </c>
      <c r="C1069" s="72">
        <v>0</v>
      </c>
    </row>
    <row r="1070" s="66" customFormat="1" hidden="1" customHeight="1" spans="1:3">
      <c r="A1070" s="28">
        <v>2150703</v>
      </c>
      <c r="B1070" s="28" t="s">
        <v>810</v>
      </c>
      <c r="C1070" s="72">
        <v>0</v>
      </c>
    </row>
    <row r="1071" s="66" customFormat="1" hidden="1" customHeight="1" spans="1:3">
      <c r="A1071" s="28">
        <v>2150704</v>
      </c>
      <c r="B1071" s="28" t="s">
        <v>1617</v>
      </c>
      <c r="C1071" s="72">
        <v>0</v>
      </c>
    </row>
    <row r="1072" s="66" customFormat="1" hidden="1" customHeight="1" spans="1:3">
      <c r="A1072" s="28">
        <v>2150705</v>
      </c>
      <c r="B1072" s="28" t="s">
        <v>1618</v>
      </c>
      <c r="C1072" s="72">
        <v>0</v>
      </c>
    </row>
    <row r="1073" s="66" customFormat="1" hidden="1" customHeight="1" spans="1:3">
      <c r="A1073" s="28">
        <v>2150799</v>
      </c>
      <c r="B1073" s="28" t="s">
        <v>1619</v>
      </c>
      <c r="C1073" s="72">
        <v>0</v>
      </c>
    </row>
    <row r="1074" s="66" customFormat="1" hidden="1" customHeight="1" spans="1:3">
      <c r="A1074" s="28">
        <v>21508</v>
      </c>
      <c r="B1074" s="129" t="s">
        <v>1620</v>
      </c>
      <c r="C1074" s="30">
        <f>SUM(C1075:C1081)</f>
        <v>0</v>
      </c>
    </row>
    <row r="1075" s="66" customFormat="1" hidden="1" customHeight="1" spans="1:3">
      <c r="A1075" s="28">
        <v>2150801</v>
      </c>
      <c r="B1075" s="28" t="s">
        <v>808</v>
      </c>
      <c r="C1075" s="72">
        <v>0</v>
      </c>
    </row>
    <row r="1076" s="66" customFormat="1" hidden="1" customHeight="1" spans="1:3">
      <c r="A1076" s="28">
        <v>2150802</v>
      </c>
      <c r="B1076" s="28" t="s">
        <v>809</v>
      </c>
      <c r="C1076" s="72">
        <v>0</v>
      </c>
    </row>
    <row r="1077" s="66" customFormat="1" hidden="1" customHeight="1" spans="1:3">
      <c r="A1077" s="28">
        <v>2150803</v>
      </c>
      <c r="B1077" s="28" t="s">
        <v>810</v>
      </c>
      <c r="C1077" s="72">
        <v>0</v>
      </c>
    </row>
    <row r="1078" s="66" customFormat="1" hidden="1" customHeight="1" spans="1:3">
      <c r="A1078" s="28">
        <v>2150804</v>
      </c>
      <c r="B1078" s="28" t="s">
        <v>1621</v>
      </c>
      <c r="C1078" s="72">
        <v>0</v>
      </c>
    </row>
    <row r="1079" s="66" customFormat="1" hidden="1" customHeight="1" spans="1:3">
      <c r="A1079" s="28">
        <v>2150805</v>
      </c>
      <c r="B1079" s="28" t="s">
        <v>1622</v>
      </c>
      <c r="C1079" s="72">
        <v>0</v>
      </c>
    </row>
    <row r="1080" s="66" customFormat="1" hidden="1" customHeight="1" spans="1:3">
      <c r="A1080" s="28">
        <v>2150806</v>
      </c>
      <c r="B1080" s="28" t="s">
        <v>1623</v>
      </c>
      <c r="C1080" s="72">
        <v>0</v>
      </c>
    </row>
    <row r="1081" s="66" customFormat="1" hidden="1" customHeight="1" spans="1:3">
      <c r="A1081" s="28">
        <v>2150899</v>
      </c>
      <c r="B1081" s="28" t="s">
        <v>1624</v>
      </c>
      <c r="C1081" s="72">
        <v>0</v>
      </c>
    </row>
    <row r="1082" s="66" customFormat="1" hidden="1" customHeight="1" spans="1:3">
      <c r="A1082" s="28">
        <v>21599</v>
      </c>
      <c r="B1082" s="129" t="s">
        <v>1625</v>
      </c>
      <c r="C1082" s="30">
        <f>SUM(C1083:C1087)</f>
        <v>0</v>
      </c>
    </row>
    <row r="1083" s="66" customFormat="1" hidden="1" customHeight="1" spans="1:3">
      <c r="A1083" s="28">
        <v>2159901</v>
      </c>
      <c r="B1083" s="28" t="s">
        <v>1626</v>
      </c>
      <c r="C1083" s="72">
        <v>0</v>
      </c>
    </row>
    <row r="1084" s="66" customFormat="1" hidden="1" customHeight="1" spans="1:3">
      <c r="A1084" s="28">
        <v>2159904</v>
      </c>
      <c r="B1084" s="28" t="s">
        <v>1627</v>
      </c>
      <c r="C1084" s="72">
        <v>0</v>
      </c>
    </row>
    <row r="1085" s="66" customFormat="1" hidden="1" customHeight="1" spans="1:3">
      <c r="A1085" s="28">
        <v>2159905</v>
      </c>
      <c r="B1085" s="28" t="s">
        <v>1628</v>
      </c>
      <c r="C1085" s="72">
        <v>0</v>
      </c>
    </row>
    <row r="1086" s="66" customFormat="1" hidden="1" customHeight="1" spans="1:3">
      <c r="A1086" s="28">
        <v>2159906</v>
      </c>
      <c r="B1086" s="28" t="s">
        <v>1629</v>
      </c>
      <c r="C1086" s="72">
        <v>0</v>
      </c>
    </row>
    <row r="1087" s="66" customFormat="1" hidden="1" customHeight="1" spans="1:3">
      <c r="A1087" s="28">
        <v>2159999</v>
      </c>
      <c r="B1087" s="28" t="s">
        <v>1630</v>
      </c>
      <c r="C1087" s="72">
        <v>0</v>
      </c>
    </row>
    <row r="1088" s="66" customFormat="1" customHeight="1" spans="1:3">
      <c r="A1088" s="28">
        <v>216</v>
      </c>
      <c r="B1088" s="129" t="s">
        <v>1631</v>
      </c>
      <c r="C1088" s="30">
        <f>SUM(C1089,C1099,C1105)</f>
        <v>608</v>
      </c>
    </row>
    <row r="1089" s="66" customFormat="1" customHeight="1" spans="1:3">
      <c r="A1089" s="28">
        <v>21602</v>
      </c>
      <c r="B1089" s="129" t="s">
        <v>1632</v>
      </c>
      <c r="C1089" s="30">
        <f>SUM(C1090:C1098)</f>
        <v>436</v>
      </c>
    </row>
    <row r="1090" s="66" customFormat="1" customHeight="1" spans="1:3">
      <c r="A1090" s="28">
        <v>2160201</v>
      </c>
      <c r="B1090" s="28" t="s">
        <v>808</v>
      </c>
      <c r="C1090" s="72">
        <v>236</v>
      </c>
    </row>
    <row r="1091" s="66" customFormat="1" hidden="1" customHeight="1" spans="1:3">
      <c r="A1091" s="28">
        <v>2160202</v>
      </c>
      <c r="B1091" s="28" t="s">
        <v>809</v>
      </c>
      <c r="C1091" s="72">
        <v>0</v>
      </c>
    </row>
    <row r="1092" s="66" customFormat="1" hidden="1" customHeight="1" spans="1:3">
      <c r="A1092" s="28">
        <v>2160203</v>
      </c>
      <c r="B1092" s="28" t="s">
        <v>810</v>
      </c>
      <c r="C1092" s="72">
        <v>0</v>
      </c>
    </row>
    <row r="1093" s="66" customFormat="1" hidden="1" customHeight="1" spans="1:3">
      <c r="A1093" s="28">
        <v>2160216</v>
      </c>
      <c r="B1093" s="28" t="s">
        <v>1633</v>
      </c>
      <c r="C1093" s="72">
        <v>0</v>
      </c>
    </row>
    <row r="1094" s="66" customFormat="1" hidden="1" customHeight="1" spans="1:3">
      <c r="A1094" s="28">
        <v>2160217</v>
      </c>
      <c r="B1094" s="28" t="s">
        <v>1634</v>
      </c>
      <c r="C1094" s="72">
        <v>0</v>
      </c>
    </row>
    <row r="1095" s="66" customFormat="1" hidden="1" customHeight="1" spans="1:3">
      <c r="A1095" s="28">
        <v>2160218</v>
      </c>
      <c r="B1095" s="28" t="s">
        <v>1635</v>
      </c>
      <c r="C1095" s="72">
        <v>0</v>
      </c>
    </row>
    <row r="1096" s="66" customFormat="1" hidden="1" customHeight="1" spans="1:3">
      <c r="A1096" s="28">
        <v>2160219</v>
      </c>
      <c r="B1096" s="28" t="s">
        <v>1636</v>
      </c>
      <c r="C1096" s="72">
        <v>0</v>
      </c>
    </row>
    <row r="1097" s="66" customFormat="1" hidden="1" customHeight="1" spans="1:3">
      <c r="A1097" s="28">
        <v>2160250</v>
      </c>
      <c r="B1097" s="28" t="s">
        <v>817</v>
      </c>
      <c r="C1097" s="72">
        <v>0</v>
      </c>
    </row>
    <row r="1098" s="66" customFormat="1" customHeight="1" spans="1:3">
      <c r="A1098" s="28">
        <v>2160299</v>
      </c>
      <c r="B1098" s="28" t="s">
        <v>1637</v>
      </c>
      <c r="C1098" s="72">
        <v>200</v>
      </c>
    </row>
    <row r="1099" s="66" customFormat="1" customHeight="1" spans="1:3">
      <c r="A1099" s="28">
        <v>21606</v>
      </c>
      <c r="B1099" s="129" t="s">
        <v>1638</v>
      </c>
      <c r="C1099" s="30">
        <f>SUM(C1100:C1104)</f>
        <v>2</v>
      </c>
    </row>
    <row r="1100" s="66" customFormat="1" hidden="1" customHeight="1" spans="1:3">
      <c r="A1100" s="28">
        <v>2160601</v>
      </c>
      <c r="B1100" s="28" t="s">
        <v>808</v>
      </c>
      <c r="C1100" s="72">
        <v>0</v>
      </c>
    </row>
    <row r="1101" s="66" customFormat="1" hidden="1" customHeight="1" spans="1:3">
      <c r="A1101" s="28">
        <v>2160602</v>
      </c>
      <c r="B1101" s="28" t="s">
        <v>809</v>
      </c>
      <c r="C1101" s="72">
        <v>0</v>
      </c>
    </row>
    <row r="1102" s="66" customFormat="1" hidden="1" customHeight="1" spans="1:3">
      <c r="A1102" s="28">
        <v>2160603</v>
      </c>
      <c r="B1102" s="28" t="s">
        <v>810</v>
      </c>
      <c r="C1102" s="72">
        <v>0</v>
      </c>
    </row>
    <row r="1103" s="66" customFormat="1" hidden="1" customHeight="1" spans="1:3">
      <c r="A1103" s="28">
        <v>2160607</v>
      </c>
      <c r="B1103" s="28" t="s">
        <v>1639</v>
      </c>
      <c r="C1103" s="72">
        <v>0</v>
      </c>
    </row>
    <row r="1104" s="66" customFormat="1" customHeight="1" spans="1:3">
      <c r="A1104" s="28">
        <v>2160699</v>
      </c>
      <c r="B1104" s="28" t="s">
        <v>1640</v>
      </c>
      <c r="C1104" s="72">
        <v>2</v>
      </c>
    </row>
    <row r="1105" s="66" customFormat="1" customHeight="1" spans="1:3">
      <c r="A1105" s="28">
        <v>21699</v>
      </c>
      <c r="B1105" s="129" t="s">
        <v>1641</v>
      </c>
      <c r="C1105" s="30">
        <f>SUM(C1106:C1107)</f>
        <v>170</v>
      </c>
    </row>
    <row r="1106" s="66" customFormat="1" hidden="1" customHeight="1" spans="1:3">
      <c r="A1106" s="28">
        <v>2169901</v>
      </c>
      <c r="B1106" s="28" t="s">
        <v>1642</v>
      </c>
      <c r="C1106" s="72">
        <v>0</v>
      </c>
    </row>
    <row r="1107" s="66" customFormat="1" customHeight="1" spans="1:3">
      <c r="A1107" s="28">
        <v>2169999</v>
      </c>
      <c r="B1107" s="28" t="s">
        <v>1643</v>
      </c>
      <c r="C1107" s="72">
        <v>170</v>
      </c>
    </row>
    <row r="1108" s="66" customFormat="1" hidden="1" customHeight="1" spans="1:3">
      <c r="A1108" s="28">
        <v>217</v>
      </c>
      <c r="B1108" s="129" t="s">
        <v>1644</v>
      </c>
      <c r="C1108" s="30">
        <f>SUM(C1109,C1116,C1126,C1132,C1135)</f>
        <v>0</v>
      </c>
    </row>
    <row r="1109" s="66" customFormat="1" hidden="1" customHeight="1" spans="1:3">
      <c r="A1109" s="28">
        <v>21701</v>
      </c>
      <c r="B1109" s="129" t="s">
        <v>1645</v>
      </c>
      <c r="C1109" s="30">
        <f>SUM(C1110:C1115)</f>
        <v>0</v>
      </c>
    </row>
    <row r="1110" s="66" customFormat="1" hidden="1" customHeight="1" spans="1:3">
      <c r="A1110" s="28">
        <v>2170101</v>
      </c>
      <c r="B1110" s="28" t="s">
        <v>808</v>
      </c>
      <c r="C1110" s="72">
        <v>0</v>
      </c>
    </row>
    <row r="1111" s="66" customFormat="1" hidden="1" customHeight="1" spans="1:3">
      <c r="A1111" s="28">
        <v>2170102</v>
      </c>
      <c r="B1111" s="28" t="s">
        <v>809</v>
      </c>
      <c r="C1111" s="72">
        <v>0</v>
      </c>
    </row>
    <row r="1112" s="66" customFormat="1" hidden="1" customHeight="1" spans="1:3">
      <c r="A1112" s="28">
        <v>2170103</v>
      </c>
      <c r="B1112" s="28" t="s">
        <v>810</v>
      </c>
      <c r="C1112" s="72">
        <v>0</v>
      </c>
    </row>
    <row r="1113" s="66" customFormat="1" hidden="1" customHeight="1" spans="1:3">
      <c r="A1113" s="28">
        <v>2170104</v>
      </c>
      <c r="B1113" s="28" t="s">
        <v>1646</v>
      </c>
      <c r="C1113" s="72">
        <v>0</v>
      </c>
    </row>
    <row r="1114" s="66" customFormat="1" hidden="1" customHeight="1" spans="1:3">
      <c r="A1114" s="28">
        <v>2170150</v>
      </c>
      <c r="B1114" s="28" t="s">
        <v>817</v>
      </c>
      <c r="C1114" s="72">
        <v>0</v>
      </c>
    </row>
    <row r="1115" s="66" customFormat="1" hidden="1" customHeight="1" spans="1:3">
      <c r="A1115" s="28">
        <v>2170199</v>
      </c>
      <c r="B1115" s="28" t="s">
        <v>1647</v>
      </c>
      <c r="C1115" s="72">
        <v>0</v>
      </c>
    </row>
    <row r="1116" s="66" customFormat="1" hidden="1" customHeight="1" spans="1:3">
      <c r="A1116" s="28">
        <v>21702</v>
      </c>
      <c r="B1116" s="129" t="s">
        <v>1648</v>
      </c>
      <c r="C1116" s="30">
        <f>SUM(C1117:C1125)</f>
        <v>0</v>
      </c>
    </row>
    <row r="1117" s="66" customFormat="1" hidden="1" customHeight="1" spans="1:3">
      <c r="A1117" s="28">
        <v>2170201</v>
      </c>
      <c r="B1117" s="28" t="s">
        <v>1649</v>
      </c>
      <c r="C1117" s="72">
        <v>0</v>
      </c>
    </row>
    <row r="1118" s="66" customFormat="1" hidden="1" customHeight="1" spans="1:3">
      <c r="A1118" s="28">
        <v>2170202</v>
      </c>
      <c r="B1118" s="28" t="s">
        <v>1650</v>
      </c>
      <c r="C1118" s="72">
        <v>0</v>
      </c>
    </row>
    <row r="1119" s="66" customFormat="1" hidden="1" customHeight="1" spans="1:3">
      <c r="A1119" s="28">
        <v>2170203</v>
      </c>
      <c r="B1119" s="28" t="s">
        <v>1651</v>
      </c>
      <c r="C1119" s="72">
        <v>0</v>
      </c>
    </row>
    <row r="1120" s="66" customFormat="1" hidden="1" customHeight="1" spans="1:3">
      <c r="A1120" s="28">
        <v>2170204</v>
      </c>
      <c r="B1120" s="28" t="s">
        <v>1652</v>
      </c>
      <c r="C1120" s="72">
        <v>0</v>
      </c>
    </row>
    <row r="1121" s="66" customFormat="1" hidden="1" customHeight="1" spans="1:3">
      <c r="A1121" s="28">
        <v>2170205</v>
      </c>
      <c r="B1121" s="28" t="s">
        <v>1653</v>
      </c>
      <c r="C1121" s="72">
        <v>0</v>
      </c>
    </row>
    <row r="1122" s="66" customFormat="1" hidden="1" customHeight="1" spans="1:3">
      <c r="A1122" s="28">
        <v>2170206</v>
      </c>
      <c r="B1122" s="28" t="s">
        <v>1654</v>
      </c>
      <c r="C1122" s="72">
        <v>0</v>
      </c>
    </row>
    <row r="1123" s="66" customFormat="1" hidden="1" customHeight="1" spans="1:3">
      <c r="A1123" s="28">
        <v>2170207</v>
      </c>
      <c r="B1123" s="28" t="s">
        <v>1655</v>
      </c>
      <c r="C1123" s="72">
        <v>0</v>
      </c>
    </row>
    <row r="1124" s="66" customFormat="1" hidden="1" customHeight="1" spans="1:3">
      <c r="A1124" s="28">
        <v>2170208</v>
      </c>
      <c r="B1124" s="28" t="s">
        <v>1656</v>
      </c>
      <c r="C1124" s="72">
        <v>0</v>
      </c>
    </row>
    <row r="1125" s="66" customFormat="1" hidden="1" customHeight="1" spans="1:3">
      <c r="A1125" s="28">
        <v>2170299</v>
      </c>
      <c r="B1125" s="28" t="s">
        <v>1657</v>
      </c>
      <c r="C1125" s="72">
        <v>0</v>
      </c>
    </row>
    <row r="1126" s="66" customFormat="1" hidden="1" customHeight="1" spans="1:3">
      <c r="A1126" s="28">
        <v>21703</v>
      </c>
      <c r="B1126" s="129" t="s">
        <v>1658</v>
      </c>
      <c r="C1126" s="30">
        <f>SUM(C1127:C1131)</f>
        <v>0</v>
      </c>
    </row>
    <row r="1127" s="66" customFormat="1" hidden="1" customHeight="1" spans="1:3">
      <c r="A1127" s="28">
        <v>2170301</v>
      </c>
      <c r="B1127" s="28" t="s">
        <v>1659</v>
      </c>
      <c r="C1127" s="72">
        <v>0</v>
      </c>
    </row>
    <row r="1128" s="66" customFormat="1" hidden="1" customHeight="1" spans="1:3">
      <c r="A1128" s="28">
        <v>2170302</v>
      </c>
      <c r="B1128" s="28" t="s">
        <v>1660</v>
      </c>
      <c r="C1128" s="72">
        <v>0</v>
      </c>
    </row>
    <row r="1129" s="66" customFormat="1" hidden="1" customHeight="1" spans="1:3">
      <c r="A1129" s="28">
        <v>2170303</v>
      </c>
      <c r="B1129" s="28" t="s">
        <v>1661</v>
      </c>
      <c r="C1129" s="72">
        <v>0</v>
      </c>
    </row>
    <row r="1130" s="66" customFormat="1" hidden="1" customHeight="1" spans="1:3">
      <c r="A1130" s="28">
        <v>2170304</v>
      </c>
      <c r="B1130" s="28" t="s">
        <v>1662</v>
      </c>
      <c r="C1130" s="72">
        <v>0</v>
      </c>
    </row>
    <row r="1131" s="66" customFormat="1" hidden="1" customHeight="1" spans="1:3">
      <c r="A1131" s="28">
        <v>2170399</v>
      </c>
      <c r="B1131" s="28" t="s">
        <v>1663</v>
      </c>
      <c r="C1131" s="72">
        <v>0</v>
      </c>
    </row>
    <row r="1132" s="66" customFormat="1" hidden="1" customHeight="1" spans="1:3">
      <c r="A1132" s="28">
        <v>21704</v>
      </c>
      <c r="B1132" s="129" t="s">
        <v>1664</v>
      </c>
      <c r="C1132" s="30">
        <f>SUM(C1133:C1134)</f>
        <v>0</v>
      </c>
    </row>
    <row r="1133" s="66" customFormat="1" hidden="1" customHeight="1" spans="1:3">
      <c r="A1133" s="28">
        <v>2170401</v>
      </c>
      <c r="B1133" s="28" t="s">
        <v>1665</v>
      </c>
      <c r="C1133" s="72">
        <v>0</v>
      </c>
    </row>
    <row r="1134" s="66" customFormat="1" hidden="1" customHeight="1" spans="1:3">
      <c r="A1134" s="28">
        <v>2170499</v>
      </c>
      <c r="B1134" s="28" t="s">
        <v>1666</v>
      </c>
      <c r="C1134" s="72">
        <v>0</v>
      </c>
    </row>
    <row r="1135" s="66" customFormat="1" hidden="1" customHeight="1" spans="1:3">
      <c r="A1135" s="28">
        <v>21799</v>
      </c>
      <c r="B1135" s="129" t="s">
        <v>1667</v>
      </c>
      <c r="C1135" s="30">
        <f>SUM(C1136:C1137)</f>
        <v>0</v>
      </c>
    </row>
    <row r="1136" s="66" customFormat="1" hidden="1" customHeight="1" spans="1:3">
      <c r="A1136" s="28">
        <v>2179902</v>
      </c>
      <c r="B1136" s="28" t="s">
        <v>1668</v>
      </c>
      <c r="C1136" s="72">
        <v>0</v>
      </c>
    </row>
    <row r="1137" s="66" customFormat="1" hidden="1" customHeight="1" spans="1:3">
      <c r="A1137" s="28">
        <v>2179999</v>
      </c>
      <c r="B1137" s="28" t="s">
        <v>1669</v>
      </c>
      <c r="C1137" s="72">
        <v>0</v>
      </c>
    </row>
    <row r="1138" s="66" customFormat="1" customHeight="1" spans="1:3">
      <c r="A1138" s="28">
        <v>219</v>
      </c>
      <c r="B1138" s="129" t="s">
        <v>1670</v>
      </c>
      <c r="C1138" s="30">
        <f>SUM(C1139:C1147)</f>
        <v>134</v>
      </c>
    </row>
    <row r="1139" s="66" customFormat="1" hidden="1" customHeight="1" spans="1:3">
      <c r="A1139" s="28">
        <v>21901</v>
      </c>
      <c r="B1139" s="129" t="s">
        <v>1671</v>
      </c>
      <c r="C1139" s="72">
        <v>0</v>
      </c>
    </row>
    <row r="1140" s="66" customFormat="1" hidden="1" customHeight="1" spans="1:3">
      <c r="A1140" s="28">
        <v>21902</v>
      </c>
      <c r="B1140" s="129" t="s">
        <v>1672</v>
      </c>
      <c r="C1140" s="72">
        <v>0</v>
      </c>
    </row>
    <row r="1141" s="66" customFormat="1" hidden="1" customHeight="1" spans="1:3">
      <c r="A1141" s="28">
        <v>21903</v>
      </c>
      <c r="B1141" s="129" t="s">
        <v>1673</v>
      </c>
      <c r="C1141" s="72">
        <v>0</v>
      </c>
    </row>
    <row r="1142" s="66" customFormat="1" hidden="1" customHeight="1" spans="1:3">
      <c r="A1142" s="28">
        <v>21904</v>
      </c>
      <c r="B1142" s="129" t="s">
        <v>1674</v>
      </c>
      <c r="C1142" s="72">
        <v>0</v>
      </c>
    </row>
    <row r="1143" s="66" customFormat="1" hidden="1" customHeight="1" spans="1:3">
      <c r="A1143" s="28">
        <v>21905</v>
      </c>
      <c r="B1143" s="129" t="s">
        <v>1675</v>
      </c>
      <c r="C1143" s="72">
        <v>0</v>
      </c>
    </row>
    <row r="1144" s="66" customFormat="1" hidden="1" customHeight="1" spans="1:3">
      <c r="A1144" s="28">
        <v>21906</v>
      </c>
      <c r="B1144" s="129" t="s">
        <v>1676</v>
      </c>
      <c r="C1144" s="72">
        <v>0</v>
      </c>
    </row>
    <row r="1145" s="66" customFormat="1" hidden="1" customHeight="1" spans="1:3">
      <c r="A1145" s="28">
        <v>21907</v>
      </c>
      <c r="B1145" s="129" t="s">
        <v>1677</v>
      </c>
      <c r="C1145" s="72">
        <v>0</v>
      </c>
    </row>
    <row r="1146" s="66" customFormat="1" hidden="1" customHeight="1" spans="1:3">
      <c r="A1146" s="28">
        <v>21908</v>
      </c>
      <c r="B1146" s="129" t="s">
        <v>1678</v>
      </c>
      <c r="C1146" s="72">
        <v>0</v>
      </c>
    </row>
    <row r="1147" s="66" customFormat="1" customHeight="1" spans="1:3">
      <c r="A1147" s="28">
        <v>21999</v>
      </c>
      <c r="B1147" s="129" t="s">
        <v>1679</v>
      </c>
      <c r="C1147" s="72">
        <v>134</v>
      </c>
    </row>
    <row r="1148" s="66" customFormat="1" customHeight="1" spans="1:3">
      <c r="A1148" s="28">
        <v>220</v>
      </c>
      <c r="B1148" s="129" t="s">
        <v>1680</v>
      </c>
      <c r="C1148" s="30">
        <f>SUM(C1149,C1176,C1191)</f>
        <v>1578</v>
      </c>
    </row>
    <row r="1149" s="66" customFormat="1" customHeight="1" spans="1:3">
      <c r="A1149" s="28">
        <v>22001</v>
      </c>
      <c r="B1149" s="129" t="s">
        <v>1681</v>
      </c>
      <c r="C1149" s="30">
        <f>SUM(C1150:C1175)</f>
        <v>1542</v>
      </c>
    </row>
    <row r="1150" s="66" customFormat="1" customHeight="1" spans="1:3">
      <c r="A1150" s="28">
        <v>2200101</v>
      </c>
      <c r="B1150" s="28" t="s">
        <v>808</v>
      </c>
      <c r="C1150" s="72">
        <v>1302</v>
      </c>
    </row>
    <row r="1151" s="66" customFormat="1" hidden="1" customHeight="1" spans="1:3">
      <c r="A1151" s="28">
        <v>2200102</v>
      </c>
      <c r="B1151" s="28" t="s">
        <v>809</v>
      </c>
      <c r="C1151" s="72">
        <v>0</v>
      </c>
    </row>
    <row r="1152" s="66" customFormat="1" hidden="1" customHeight="1" spans="1:3">
      <c r="A1152" s="28">
        <v>2200103</v>
      </c>
      <c r="B1152" s="28" t="s">
        <v>810</v>
      </c>
      <c r="C1152" s="72">
        <v>0</v>
      </c>
    </row>
    <row r="1153" s="66" customFormat="1" hidden="1" customHeight="1" spans="1:3">
      <c r="A1153" s="28">
        <v>2200104</v>
      </c>
      <c r="B1153" s="28" t="s">
        <v>1682</v>
      </c>
      <c r="C1153" s="72">
        <v>0</v>
      </c>
    </row>
    <row r="1154" s="66" customFormat="1" hidden="1" customHeight="1" spans="1:3">
      <c r="A1154" s="28">
        <v>2200106</v>
      </c>
      <c r="B1154" s="28" t="s">
        <v>1683</v>
      </c>
      <c r="C1154" s="72">
        <v>0</v>
      </c>
    </row>
    <row r="1155" s="66" customFormat="1" hidden="1" customHeight="1" spans="1:3">
      <c r="A1155" s="28">
        <v>2200107</v>
      </c>
      <c r="B1155" s="28" t="s">
        <v>1684</v>
      </c>
      <c r="C1155" s="72">
        <v>0</v>
      </c>
    </row>
    <row r="1156" s="66" customFormat="1" hidden="1" customHeight="1" spans="1:3">
      <c r="A1156" s="28">
        <v>2200108</v>
      </c>
      <c r="B1156" s="28" t="s">
        <v>1685</v>
      </c>
      <c r="C1156" s="72">
        <v>0</v>
      </c>
    </row>
    <row r="1157" s="66" customFormat="1" hidden="1" customHeight="1" spans="1:3">
      <c r="A1157" s="28">
        <v>2200109</v>
      </c>
      <c r="B1157" s="28" t="s">
        <v>1686</v>
      </c>
      <c r="C1157" s="72">
        <v>0</v>
      </c>
    </row>
    <row r="1158" s="66" customFormat="1" customHeight="1" spans="1:3">
      <c r="A1158" s="28">
        <v>2200112</v>
      </c>
      <c r="B1158" s="28" t="s">
        <v>1687</v>
      </c>
      <c r="C1158" s="72">
        <v>240</v>
      </c>
    </row>
    <row r="1159" s="66" customFormat="1" hidden="1" customHeight="1" spans="1:3">
      <c r="A1159" s="28">
        <v>2200113</v>
      </c>
      <c r="B1159" s="28" t="s">
        <v>1688</v>
      </c>
      <c r="C1159" s="72">
        <v>0</v>
      </c>
    </row>
    <row r="1160" s="66" customFormat="1" hidden="1" customHeight="1" spans="1:3">
      <c r="A1160" s="28">
        <v>2200114</v>
      </c>
      <c r="B1160" s="28" t="s">
        <v>1689</v>
      </c>
      <c r="C1160" s="72">
        <v>0</v>
      </c>
    </row>
    <row r="1161" s="66" customFormat="1" hidden="1" customHeight="1" spans="1:3">
      <c r="A1161" s="28">
        <v>2200115</v>
      </c>
      <c r="B1161" s="28" t="s">
        <v>1690</v>
      </c>
      <c r="C1161" s="72">
        <v>0</v>
      </c>
    </row>
    <row r="1162" s="66" customFormat="1" hidden="1" customHeight="1" spans="1:3">
      <c r="A1162" s="28">
        <v>2200116</v>
      </c>
      <c r="B1162" s="28" t="s">
        <v>1691</v>
      </c>
      <c r="C1162" s="72">
        <v>0</v>
      </c>
    </row>
    <row r="1163" s="66" customFormat="1" hidden="1" customHeight="1" spans="1:3">
      <c r="A1163" s="28">
        <v>2200119</v>
      </c>
      <c r="B1163" s="28" t="s">
        <v>1692</v>
      </c>
      <c r="C1163" s="72">
        <v>0</v>
      </c>
    </row>
    <row r="1164" s="66" customFormat="1" hidden="1" customHeight="1" spans="1:3">
      <c r="A1164" s="28">
        <v>2200120</v>
      </c>
      <c r="B1164" s="28" t="s">
        <v>1693</v>
      </c>
      <c r="C1164" s="72">
        <v>0</v>
      </c>
    </row>
    <row r="1165" s="66" customFormat="1" hidden="1" customHeight="1" spans="1:3">
      <c r="A1165" s="28">
        <v>2200121</v>
      </c>
      <c r="B1165" s="28" t="s">
        <v>1694</v>
      </c>
      <c r="C1165" s="72">
        <v>0</v>
      </c>
    </row>
    <row r="1166" s="66" customFormat="1" hidden="1" customHeight="1" spans="1:3">
      <c r="A1166" s="28">
        <v>2200122</v>
      </c>
      <c r="B1166" s="28" t="s">
        <v>1695</v>
      </c>
      <c r="C1166" s="72">
        <v>0</v>
      </c>
    </row>
    <row r="1167" s="66" customFormat="1" hidden="1" customHeight="1" spans="1:3">
      <c r="A1167" s="28">
        <v>2200123</v>
      </c>
      <c r="B1167" s="28" t="s">
        <v>1696</v>
      </c>
      <c r="C1167" s="72">
        <v>0</v>
      </c>
    </row>
    <row r="1168" s="66" customFormat="1" hidden="1" customHeight="1" spans="1:3">
      <c r="A1168" s="28">
        <v>2200124</v>
      </c>
      <c r="B1168" s="28" t="s">
        <v>1697</v>
      </c>
      <c r="C1168" s="72">
        <v>0</v>
      </c>
    </row>
    <row r="1169" s="66" customFormat="1" hidden="1" customHeight="1" spans="1:3">
      <c r="A1169" s="28">
        <v>2200125</v>
      </c>
      <c r="B1169" s="28" t="s">
        <v>1698</v>
      </c>
      <c r="C1169" s="72">
        <v>0</v>
      </c>
    </row>
    <row r="1170" s="66" customFormat="1" hidden="1" customHeight="1" spans="1:3">
      <c r="A1170" s="28">
        <v>2200126</v>
      </c>
      <c r="B1170" s="28" t="s">
        <v>1699</v>
      </c>
      <c r="C1170" s="72">
        <v>0</v>
      </c>
    </row>
    <row r="1171" s="66" customFormat="1" hidden="1" customHeight="1" spans="1:3">
      <c r="A1171" s="28">
        <v>2200127</v>
      </c>
      <c r="B1171" s="28" t="s">
        <v>1700</v>
      </c>
      <c r="C1171" s="72">
        <v>0</v>
      </c>
    </row>
    <row r="1172" s="66" customFormat="1" hidden="1" customHeight="1" spans="1:3">
      <c r="A1172" s="28">
        <v>2200128</v>
      </c>
      <c r="B1172" s="28" t="s">
        <v>1701</v>
      </c>
      <c r="C1172" s="72">
        <v>0</v>
      </c>
    </row>
    <row r="1173" s="66" customFormat="1" hidden="1" customHeight="1" spans="1:3">
      <c r="A1173" s="28">
        <v>2200129</v>
      </c>
      <c r="B1173" s="28" t="s">
        <v>1702</v>
      </c>
      <c r="C1173" s="72">
        <v>0</v>
      </c>
    </row>
    <row r="1174" s="66" customFormat="1" hidden="1" customHeight="1" spans="1:3">
      <c r="A1174" s="28">
        <v>2200150</v>
      </c>
      <c r="B1174" s="28" t="s">
        <v>817</v>
      </c>
      <c r="C1174" s="72">
        <v>0</v>
      </c>
    </row>
    <row r="1175" s="66" customFormat="1" hidden="1" customHeight="1" spans="1:3">
      <c r="A1175" s="28">
        <v>2200199</v>
      </c>
      <c r="B1175" s="28" t="s">
        <v>1703</v>
      </c>
      <c r="C1175" s="72">
        <v>0</v>
      </c>
    </row>
    <row r="1176" s="66" customFormat="1" customHeight="1" spans="1:3">
      <c r="A1176" s="28">
        <v>22005</v>
      </c>
      <c r="B1176" s="129" t="s">
        <v>1704</v>
      </c>
      <c r="C1176" s="30">
        <f>SUM(C1177:C1190)</f>
        <v>36</v>
      </c>
    </row>
    <row r="1177" s="66" customFormat="1" customHeight="1" spans="1:3">
      <c r="A1177" s="28">
        <v>2200501</v>
      </c>
      <c r="B1177" s="28" t="s">
        <v>808</v>
      </c>
      <c r="C1177" s="72">
        <v>24</v>
      </c>
    </row>
    <row r="1178" s="66" customFormat="1" hidden="1" customHeight="1" spans="1:3">
      <c r="A1178" s="28">
        <v>2200502</v>
      </c>
      <c r="B1178" s="28" t="s">
        <v>809</v>
      </c>
      <c r="C1178" s="72">
        <v>0</v>
      </c>
    </row>
    <row r="1179" s="66" customFormat="1" hidden="1" customHeight="1" spans="1:3">
      <c r="A1179" s="28">
        <v>2200503</v>
      </c>
      <c r="B1179" s="28" t="s">
        <v>810</v>
      </c>
      <c r="C1179" s="72">
        <v>0</v>
      </c>
    </row>
    <row r="1180" s="66" customFormat="1" hidden="1" customHeight="1" spans="1:3">
      <c r="A1180" s="28">
        <v>2200504</v>
      </c>
      <c r="B1180" s="28" t="s">
        <v>1705</v>
      </c>
      <c r="C1180" s="72">
        <v>0</v>
      </c>
    </row>
    <row r="1181" s="66" customFormat="1" hidden="1" customHeight="1" spans="1:3">
      <c r="A1181" s="28">
        <v>2200506</v>
      </c>
      <c r="B1181" s="28" t="s">
        <v>1706</v>
      </c>
      <c r="C1181" s="72">
        <v>0</v>
      </c>
    </row>
    <row r="1182" s="66" customFormat="1" hidden="1" customHeight="1" spans="1:3">
      <c r="A1182" s="28">
        <v>2200507</v>
      </c>
      <c r="B1182" s="28" t="s">
        <v>1707</v>
      </c>
      <c r="C1182" s="72">
        <v>0</v>
      </c>
    </row>
    <row r="1183" s="66" customFormat="1" hidden="1" customHeight="1" spans="1:3">
      <c r="A1183" s="28">
        <v>2200508</v>
      </c>
      <c r="B1183" s="28" t="s">
        <v>1708</v>
      </c>
      <c r="C1183" s="72">
        <v>0</v>
      </c>
    </row>
    <row r="1184" s="66" customFormat="1" customHeight="1" spans="1:3">
      <c r="A1184" s="28">
        <v>2200509</v>
      </c>
      <c r="B1184" s="28" t="s">
        <v>1709</v>
      </c>
      <c r="C1184" s="72">
        <v>12</v>
      </c>
    </row>
    <row r="1185" s="66" customFormat="1" hidden="1" customHeight="1" spans="1:3">
      <c r="A1185" s="28">
        <v>2200510</v>
      </c>
      <c r="B1185" s="28" t="s">
        <v>1710</v>
      </c>
      <c r="C1185" s="72">
        <v>0</v>
      </c>
    </row>
    <row r="1186" s="66" customFormat="1" hidden="1" customHeight="1" spans="1:3">
      <c r="A1186" s="28">
        <v>2200511</v>
      </c>
      <c r="B1186" s="28" t="s">
        <v>1711</v>
      </c>
      <c r="C1186" s="72">
        <v>0</v>
      </c>
    </row>
    <row r="1187" s="66" customFormat="1" hidden="1" customHeight="1" spans="1:3">
      <c r="A1187" s="28">
        <v>2200512</v>
      </c>
      <c r="B1187" s="28" t="s">
        <v>1712</v>
      </c>
      <c r="C1187" s="72">
        <v>0</v>
      </c>
    </row>
    <row r="1188" s="66" customFormat="1" hidden="1" customHeight="1" spans="1:3">
      <c r="A1188" s="28">
        <v>2200513</v>
      </c>
      <c r="B1188" s="28" t="s">
        <v>1713</v>
      </c>
      <c r="C1188" s="72">
        <v>0</v>
      </c>
    </row>
    <row r="1189" s="66" customFormat="1" hidden="1" customHeight="1" spans="1:3">
      <c r="A1189" s="28">
        <v>2200514</v>
      </c>
      <c r="B1189" s="28" t="s">
        <v>1714</v>
      </c>
      <c r="C1189" s="72">
        <v>0</v>
      </c>
    </row>
    <row r="1190" s="66" customFormat="1" hidden="1" customHeight="1" spans="1:3">
      <c r="A1190" s="28">
        <v>2200599</v>
      </c>
      <c r="B1190" s="28" t="s">
        <v>1715</v>
      </c>
      <c r="C1190" s="72">
        <v>0</v>
      </c>
    </row>
    <row r="1191" s="66" customFormat="1" hidden="1" customHeight="1" spans="1:3">
      <c r="A1191" s="28">
        <v>22099</v>
      </c>
      <c r="B1191" s="129" t="s">
        <v>1716</v>
      </c>
      <c r="C1191" s="30">
        <f>C1192</f>
        <v>0</v>
      </c>
    </row>
    <row r="1192" s="66" customFormat="1" hidden="1" customHeight="1" spans="1:3">
      <c r="A1192" s="28">
        <v>2209999</v>
      </c>
      <c r="B1192" s="28" t="s">
        <v>1717</v>
      </c>
      <c r="C1192" s="72">
        <v>0</v>
      </c>
    </row>
    <row r="1193" s="66" customFormat="1" customHeight="1" spans="1:3">
      <c r="A1193" s="28">
        <v>221</v>
      </c>
      <c r="B1193" s="129" t="s">
        <v>1718</v>
      </c>
      <c r="C1193" s="30">
        <f>SUM(C1194,C1205,C1209)</f>
        <v>8589</v>
      </c>
    </row>
    <row r="1194" s="66" customFormat="1" customHeight="1" spans="1:3">
      <c r="A1194" s="28">
        <v>22101</v>
      </c>
      <c r="B1194" s="129" t="s">
        <v>1719</v>
      </c>
      <c r="C1194" s="30">
        <f>SUM(C1195:C1204)</f>
        <v>105</v>
      </c>
    </row>
    <row r="1195" s="66" customFormat="1" hidden="1" customHeight="1" spans="1:3">
      <c r="A1195" s="28">
        <v>2210101</v>
      </c>
      <c r="B1195" s="28" t="s">
        <v>1720</v>
      </c>
      <c r="C1195" s="72">
        <v>0</v>
      </c>
    </row>
    <row r="1196" s="66" customFormat="1" hidden="1" customHeight="1" spans="1:3">
      <c r="A1196" s="28">
        <v>2210102</v>
      </c>
      <c r="B1196" s="28" t="s">
        <v>1721</v>
      </c>
      <c r="C1196" s="72">
        <v>0</v>
      </c>
    </row>
    <row r="1197" s="66" customFormat="1" hidden="1" customHeight="1" spans="1:3">
      <c r="A1197" s="28">
        <v>2210103</v>
      </c>
      <c r="B1197" s="28" t="s">
        <v>1722</v>
      </c>
      <c r="C1197" s="72">
        <v>0</v>
      </c>
    </row>
    <row r="1198" s="66" customFormat="1" hidden="1" customHeight="1" spans="1:3">
      <c r="A1198" s="28">
        <v>2210104</v>
      </c>
      <c r="B1198" s="28" t="s">
        <v>1723</v>
      </c>
      <c r="C1198" s="72">
        <v>0</v>
      </c>
    </row>
    <row r="1199" s="66" customFormat="1" customHeight="1" spans="1:3">
      <c r="A1199" s="28">
        <v>2210105</v>
      </c>
      <c r="B1199" s="28" t="s">
        <v>1724</v>
      </c>
      <c r="C1199" s="72">
        <v>55</v>
      </c>
    </row>
    <row r="1200" s="66" customFormat="1" hidden="1" customHeight="1" spans="1:3">
      <c r="A1200" s="28">
        <v>2210106</v>
      </c>
      <c r="B1200" s="28" t="s">
        <v>1725</v>
      </c>
      <c r="C1200" s="72">
        <v>0</v>
      </c>
    </row>
    <row r="1201" s="66" customFormat="1" hidden="1" customHeight="1" spans="1:3">
      <c r="A1201" s="28">
        <v>2210107</v>
      </c>
      <c r="B1201" s="28" t="s">
        <v>1726</v>
      </c>
      <c r="C1201" s="72">
        <v>0</v>
      </c>
    </row>
    <row r="1202" s="66" customFormat="1" hidden="1" customHeight="1" spans="1:3">
      <c r="A1202" s="28">
        <v>2210108</v>
      </c>
      <c r="B1202" s="28" t="s">
        <v>1727</v>
      </c>
      <c r="C1202" s="72">
        <v>0</v>
      </c>
    </row>
    <row r="1203" s="66" customFormat="1" hidden="1" customHeight="1" spans="1:3">
      <c r="A1203" s="28">
        <v>2210109</v>
      </c>
      <c r="B1203" s="28" t="s">
        <v>1728</v>
      </c>
      <c r="C1203" s="72">
        <v>0</v>
      </c>
    </row>
    <row r="1204" s="66" customFormat="1" customHeight="1" spans="1:3">
      <c r="A1204" s="28">
        <v>2210199</v>
      </c>
      <c r="B1204" s="28" t="s">
        <v>1729</v>
      </c>
      <c r="C1204" s="72">
        <v>50</v>
      </c>
    </row>
    <row r="1205" s="66" customFormat="1" customHeight="1" spans="1:3">
      <c r="A1205" s="28">
        <v>22102</v>
      </c>
      <c r="B1205" s="129" t="s">
        <v>1730</v>
      </c>
      <c r="C1205" s="30">
        <f>SUM(C1206:C1208)</f>
        <v>8398</v>
      </c>
    </row>
    <row r="1206" s="66" customFormat="1" customHeight="1" spans="1:3">
      <c r="A1206" s="28">
        <v>2210201</v>
      </c>
      <c r="B1206" s="28" t="s">
        <v>1731</v>
      </c>
      <c r="C1206" s="72">
        <v>8398</v>
      </c>
    </row>
    <row r="1207" s="66" customFormat="1" hidden="1" customHeight="1" spans="1:3">
      <c r="A1207" s="28">
        <v>2210202</v>
      </c>
      <c r="B1207" s="28" t="s">
        <v>1732</v>
      </c>
      <c r="C1207" s="72">
        <v>0</v>
      </c>
    </row>
    <row r="1208" s="66" customFormat="1" hidden="1" customHeight="1" spans="1:3">
      <c r="A1208" s="28">
        <v>2210203</v>
      </c>
      <c r="B1208" s="28" t="s">
        <v>1733</v>
      </c>
      <c r="C1208" s="72">
        <v>0</v>
      </c>
    </row>
    <row r="1209" s="66" customFormat="1" customHeight="1" spans="1:3">
      <c r="A1209" s="28">
        <v>22103</v>
      </c>
      <c r="B1209" s="129" t="s">
        <v>1734</v>
      </c>
      <c r="C1209" s="30">
        <f>SUM(C1210:C1212)</f>
        <v>86</v>
      </c>
    </row>
    <row r="1210" s="66" customFormat="1" hidden="1" customHeight="1" spans="1:3">
      <c r="A1210" s="28">
        <v>2210301</v>
      </c>
      <c r="B1210" s="28" t="s">
        <v>1735</v>
      </c>
      <c r="C1210" s="72">
        <v>0</v>
      </c>
    </row>
    <row r="1211" s="66" customFormat="1" hidden="1" customHeight="1" spans="1:3">
      <c r="A1211" s="28">
        <v>2210302</v>
      </c>
      <c r="B1211" s="28" t="s">
        <v>1736</v>
      </c>
      <c r="C1211" s="72">
        <v>0</v>
      </c>
    </row>
    <row r="1212" s="66" customFormat="1" customHeight="1" spans="1:3">
      <c r="A1212" s="28">
        <v>2210399</v>
      </c>
      <c r="B1212" s="28" t="s">
        <v>1737</v>
      </c>
      <c r="C1212" s="72">
        <v>86</v>
      </c>
    </row>
    <row r="1213" s="66" customFormat="1" customHeight="1" spans="1:3">
      <c r="A1213" s="28">
        <v>222</v>
      </c>
      <c r="B1213" s="129" t="s">
        <v>1738</v>
      </c>
      <c r="C1213" s="30">
        <f>SUM(C1214,C1232,C1238,C1244)</f>
        <v>352</v>
      </c>
    </row>
    <row r="1214" s="66" customFormat="1" customHeight="1" spans="1:3">
      <c r="A1214" s="28">
        <v>22201</v>
      </c>
      <c r="B1214" s="129" t="s">
        <v>1739</v>
      </c>
      <c r="C1214" s="30">
        <f>SUM(C1215:C1231)</f>
        <v>316</v>
      </c>
    </row>
    <row r="1215" s="66" customFormat="1" customHeight="1" spans="1:3">
      <c r="A1215" s="28">
        <v>2220101</v>
      </c>
      <c r="B1215" s="28" t="s">
        <v>808</v>
      </c>
      <c r="C1215" s="72">
        <v>157</v>
      </c>
    </row>
    <row r="1216" s="66" customFormat="1" hidden="1" customHeight="1" spans="1:3">
      <c r="A1216" s="28">
        <v>2220102</v>
      </c>
      <c r="B1216" s="28" t="s">
        <v>809</v>
      </c>
      <c r="C1216" s="72">
        <v>0</v>
      </c>
    </row>
    <row r="1217" s="66" customFormat="1" hidden="1" customHeight="1" spans="1:3">
      <c r="A1217" s="28">
        <v>2220103</v>
      </c>
      <c r="B1217" s="28" t="s">
        <v>810</v>
      </c>
      <c r="C1217" s="72">
        <v>0</v>
      </c>
    </row>
    <row r="1218" s="66" customFormat="1" hidden="1" customHeight="1" spans="1:3">
      <c r="A1218" s="28">
        <v>2220104</v>
      </c>
      <c r="B1218" s="28" t="s">
        <v>1740</v>
      </c>
      <c r="C1218" s="72">
        <v>0</v>
      </c>
    </row>
    <row r="1219" s="66" customFormat="1" hidden="1" customHeight="1" spans="1:3">
      <c r="A1219" s="28">
        <v>2220105</v>
      </c>
      <c r="B1219" s="28" t="s">
        <v>1741</v>
      </c>
      <c r="C1219" s="72">
        <v>0</v>
      </c>
    </row>
    <row r="1220" s="66" customFormat="1" hidden="1" customHeight="1" spans="1:3">
      <c r="A1220" s="28">
        <v>2220106</v>
      </c>
      <c r="B1220" s="28" t="s">
        <v>1742</v>
      </c>
      <c r="C1220" s="72">
        <v>0</v>
      </c>
    </row>
    <row r="1221" s="66" customFormat="1" hidden="1" customHeight="1" spans="1:3">
      <c r="A1221" s="28">
        <v>2220107</v>
      </c>
      <c r="B1221" s="28" t="s">
        <v>1743</v>
      </c>
      <c r="C1221" s="72">
        <v>0</v>
      </c>
    </row>
    <row r="1222" s="66" customFormat="1" hidden="1" customHeight="1" spans="1:3">
      <c r="A1222" s="28">
        <v>2220112</v>
      </c>
      <c r="B1222" s="28" t="s">
        <v>1744</v>
      </c>
      <c r="C1222" s="72">
        <v>0</v>
      </c>
    </row>
    <row r="1223" s="66" customFormat="1" hidden="1" customHeight="1" spans="1:3">
      <c r="A1223" s="28">
        <v>2220113</v>
      </c>
      <c r="B1223" s="28" t="s">
        <v>1745</v>
      </c>
      <c r="C1223" s="72">
        <v>0</v>
      </c>
    </row>
    <row r="1224" s="66" customFormat="1" hidden="1" customHeight="1" spans="1:3">
      <c r="A1224" s="28">
        <v>2220114</v>
      </c>
      <c r="B1224" s="28" t="s">
        <v>1746</v>
      </c>
      <c r="C1224" s="72">
        <v>0</v>
      </c>
    </row>
    <row r="1225" s="66" customFormat="1" hidden="1" customHeight="1" spans="1:3">
      <c r="A1225" s="28">
        <v>2220115</v>
      </c>
      <c r="B1225" s="28" t="s">
        <v>1747</v>
      </c>
      <c r="C1225" s="72">
        <v>0</v>
      </c>
    </row>
    <row r="1226" s="66" customFormat="1" hidden="1" customHeight="1" spans="1:3">
      <c r="A1226" s="28">
        <v>2220118</v>
      </c>
      <c r="B1226" s="28" t="s">
        <v>1748</v>
      </c>
      <c r="C1226" s="72">
        <v>0</v>
      </c>
    </row>
    <row r="1227" s="66" customFormat="1" hidden="1" customHeight="1" spans="1:3">
      <c r="A1227" s="28">
        <v>2220119</v>
      </c>
      <c r="B1227" s="28" t="s">
        <v>1749</v>
      </c>
      <c r="C1227" s="72">
        <v>0</v>
      </c>
    </row>
    <row r="1228" s="66" customFormat="1" hidden="1" customHeight="1" spans="1:3">
      <c r="A1228" s="28">
        <v>2220120</v>
      </c>
      <c r="B1228" s="28" t="s">
        <v>1750</v>
      </c>
      <c r="C1228" s="72">
        <v>0</v>
      </c>
    </row>
    <row r="1229" s="66" customFormat="1" hidden="1" customHeight="1" spans="1:3">
      <c r="A1229" s="28">
        <v>2220121</v>
      </c>
      <c r="B1229" s="28" t="s">
        <v>1751</v>
      </c>
      <c r="C1229" s="72">
        <v>0</v>
      </c>
    </row>
    <row r="1230" s="66" customFormat="1" hidden="1" customHeight="1" spans="1:3">
      <c r="A1230" s="28">
        <v>2220150</v>
      </c>
      <c r="B1230" s="28" t="s">
        <v>817</v>
      </c>
      <c r="C1230" s="72">
        <v>0</v>
      </c>
    </row>
    <row r="1231" s="66" customFormat="1" customHeight="1" spans="1:3">
      <c r="A1231" s="28">
        <v>2220199</v>
      </c>
      <c r="B1231" s="28" t="s">
        <v>1752</v>
      </c>
      <c r="C1231" s="72">
        <v>159</v>
      </c>
    </row>
    <row r="1232" s="66" customFormat="1" hidden="1" customHeight="1" spans="1:3">
      <c r="A1232" s="28">
        <v>22203</v>
      </c>
      <c r="B1232" s="129" t="s">
        <v>1753</v>
      </c>
      <c r="C1232" s="30">
        <f>SUM(C1233:C1237)</f>
        <v>0</v>
      </c>
    </row>
    <row r="1233" s="66" customFormat="1" hidden="1" customHeight="1" spans="1:3">
      <c r="A1233" s="28">
        <v>2220301</v>
      </c>
      <c r="B1233" s="28" t="s">
        <v>1754</v>
      </c>
      <c r="C1233" s="72">
        <v>0</v>
      </c>
    </row>
    <row r="1234" s="66" customFormat="1" hidden="1" customHeight="1" spans="1:3">
      <c r="A1234" s="28">
        <v>2220303</v>
      </c>
      <c r="B1234" s="28" t="s">
        <v>1755</v>
      </c>
      <c r="C1234" s="72">
        <v>0</v>
      </c>
    </row>
    <row r="1235" s="66" customFormat="1" hidden="1" customHeight="1" spans="1:3">
      <c r="A1235" s="28">
        <v>2220304</v>
      </c>
      <c r="B1235" s="28" t="s">
        <v>1756</v>
      </c>
      <c r="C1235" s="72">
        <v>0</v>
      </c>
    </row>
    <row r="1236" s="66" customFormat="1" hidden="1" customHeight="1" spans="1:3">
      <c r="A1236" s="28">
        <v>2220305</v>
      </c>
      <c r="B1236" s="28" t="s">
        <v>1757</v>
      </c>
      <c r="C1236" s="72">
        <v>0</v>
      </c>
    </row>
    <row r="1237" s="66" customFormat="1" hidden="1" customHeight="1" spans="1:3">
      <c r="A1237" s="28">
        <v>2220399</v>
      </c>
      <c r="B1237" s="28" t="s">
        <v>1758</v>
      </c>
      <c r="C1237" s="72">
        <v>0</v>
      </c>
    </row>
    <row r="1238" s="66" customFormat="1" customHeight="1" spans="1:3">
      <c r="A1238" s="28">
        <v>22204</v>
      </c>
      <c r="B1238" s="129" t="s">
        <v>1759</v>
      </c>
      <c r="C1238" s="30">
        <f>SUM(C1239:C1243)</f>
        <v>36</v>
      </c>
    </row>
    <row r="1239" s="66" customFormat="1" hidden="1" customHeight="1" spans="1:3">
      <c r="A1239" s="28">
        <v>2220401</v>
      </c>
      <c r="B1239" s="28" t="s">
        <v>1760</v>
      </c>
      <c r="C1239" s="72">
        <v>0</v>
      </c>
    </row>
    <row r="1240" s="66" customFormat="1" hidden="1" customHeight="1" spans="1:3">
      <c r="A1240" s="28">
        <v>2220402</v>
      </c>
      <c r="B1240" s="28" t="s">
        <v>1761</v>
      </c>
      <c r="C1240" s="72">
        <v>0</v>
      </c>
    </row>
    <row r="1241" s="66" customFormat="1" hidden="1" customHeight="1" spans="1:3">
      <c r="A1241" s="28">
        <v>2220403</v>
      </c>
      <c r="B1241" s="28" t="s">
        <v>1762</v>
      </c>
      <c r="C1241" s="72">
        <v>0</v>
      </c>
    </row>
    <row r="1242" s="66" customFormat="1" hidden="1" customHeight="1" spans="1:3">
      <c r="A1242" s="28">
        <v>2220404</v>
      </c>
      <c r="B1242" s="28" t="s">
        <v>1763</v>
      </c>
      <c r="C1242" s="72">
        <v>0</v>
      </c>
    </row>
    <row r="1243" s="66" customFormat="1" customHeight="1" spans="1:3">
      <c r="A1243" s="28">
        <v>2220499</v>
      </c>
      <c r="B1243" s="28" t="s">
        <v>1764</v>
      </c>
      <c r="C1243" s="72">
        <v>36</v>
      </c>
    </row>
    <row r="1244" s="66" customFormat="1" hidden="1" customHeight="1" spans="1:3">
      <c r="A1244" s="28">
        <v>22205</v>
      </c>
      <c r="B1244" s="129" t="s">
        <v>1765</v>
      </c>
      <c r="C1244" s="30">
        <f>SUM(C1245:C1256)</f>
        <v>0</v>
      </c>
    </row>
    <row r="1245" s="66" customFormat="1" hidden="1" customHeight="1" spans="1:3">
      <c r="A1245" s="28">
        <v>2220501</v>
      </c>
      <c r="B1245" s="28" t="s">
        <v>1766</v>
      </c>
      <c r="C1245" s="72">
        <v>0</v>
      </c>
    </row>
    <row r="1246" s="66" customFormat="1" hidden="1" customHeight="1" spans="1:3">
      <c r="A1246" s="28">
        <v>2220502</v>
      </c>
      <c r="B1246" s="28" t="s">
        <v>1767</v>
      </c>
      <c r="C1246" s="72">
        <v>0</v>
      </c>
    </row>
    <row r="1247" s="66" customFormat="1" hidden="1" customHeight="1" spans="1:3">
      <c r="A1247" s="28">
        <v>2220503</v>
      </c>
      <c r="B1247" s="28" t="s">
        <v>1768</v>
      </c>
      <c r="C1247" s="72">
        <v>0</v>
      </c>
    </row>
    <row r="1248" s="66" customFormat="1" hidden="1" customHeight="1" spans="1:3">
      <c r="A1248" s="28">
        <v>2220504</v>
      </c>
      <c r="B1248" s="28" t="s">
        <v>1769</v>
      </c>
      <c r="C1248" s="72">
        <v>0</v>
      </c>
    </row>
    <row r="1249" s="66" customFormat="1" hidden="1" customHeight="1" spans="1:3">
      <c r="A1249" s="28">
        <v>2220505</v>
      </c>
      <c r="B1249" s="28" t="s">
        <v>1770</v>
      </c>
      <c r="C1249" s="72">
        <v>0</v>
      </c>
    </row>
    <row r="1250" s="66" customFormat="1" hidden="1" customHeight="1" spans="1:3">
      <c r="A1250" s="28">
        <v>2220506</v>
      </c>
      <c r="B1250" s="28" t="s">
        <v>1771</v>
      </c>
      <c r="C1250" s="72">
        <v>0</v>
      </c>
    </row>
    <row r="1251" s="66" customFormat="1" hidden="1" customHeight="1" spans="1:3">
      <c r="A1251" s="28">
        <v>2220507</v>
      </c>
      <c r="B1251" s="28" t="s">
        <v>1772</v>
      </c>
      <c r="C1251" s="72">
        <v>0</v>
      </c>
    </row>
    <row r="1252" s="66" customFormat="1" hidden="1" customHeight="1" spans="1:3">
      <c r="A1252" s="28">
        <v>2220508</v>
      </c>
      <c r="B1252" s="28" t="s">
        <v>1773</v>
      </c>
      <c r="C1252" s="72">
        <v>0</v>
      </c>
    </row>
    <row r="1253" s="66" customFormat="1" hidden="1" customHeight="1" spans="1:3">
      <c r="A1253" s="28">
        <v>2220509</v>
      </c>
      <c r="B1253" s="28" t="s">
        <v>1774</v>
      </c>
      <c r="C1253" s="72">
        <v>0</v>
      </c>
    </row>
    <row r="1254" s="66" customFormat="1" hidden="1" customHeight="1" spans="1:3">
      <c r="A1254" s="28">
        <v>2220510</v>
      </c>
      <c r="B1254" s="28" t="s">
        <v>1775</v>
      </c>
      <c r="C1254" s="72">
        <v>0</v>
      </c>
    </row>
    <row r="1255" s="66" customFormat="1" hidden="1" customHeight="1" spans="1:3">
      <c r="A1255" s="28">
        <v>2220511</v>
      </c>
      <c r="B1255" s="28" t="s">
        <v>1776</v>
      </c>
      <c r="C1255" s="72">
        <v>0</v>
      </c>
    </row>
    <row r="1256" s="66" customFormat="1" hidden="1" customHeight="1" spans="1:3">
      <c r="A1256" s="28">
        <v>2220599</v>
      </c>
      <c r="B1256" s="28" t="s">
        <v>1777</v>
      </c>
      <c r="C1256" s="72">
        <v>0</v>
      </c>
    </row>
    <row r="1257" s="66" customFormat="1" customHeight="1" spans="1:3">
      <c r="A1257" s="28">
        <v>224</v>
      </c>
      <c r="B1257" s="129" t="s">
        <v>1778</v>
      </c>
      <c r="C1257" s="30">
        <f>SUM(C1258,C1270,C1276,C1282,C1290,C1303,C1307,C1311)</f>
        <v>10279</v>
      </c>
    </row>
    <row r="1258" s="66" customFormat="1" customHeight="1" spans="1:3">
      <c r="A1258" s="28">
        <v>22401</v>
      </c>
      <c r="B1258" s="129" t="s">
        <v>1779</v>
      </c>
      <c r="C1258" s="30">
        <f>SUM(C1259:C1269)</f>
        <v>688</v>
      </c>
    </row>
    <row r="1259" s="66" customFormat="1" customHeight="1" spans="1:3">
      <c r="A1259" s="28">
        <v>2240101</v>
      </c>
      <c r="B1259" s="28" t="s">
        <v>808</v>
      </c>
      <c r="C1259" s="72">
        <v>233</v>
      </c>
    </row>
    <row r="1260" s="66" customFormat="1" hidden="1" customHeight="1" spans="1:3">
      <c r="A1260" s="28">
        <v>2240102</v>
      </c>
      <c r="B1260" s="28" t="s">
        <v>809</v>
      </c>
      <c r="C1260" s="72">
        <v>0</v>
      </c>
    </row>
    <row r="1261" s="66" customFormat="1" hidden="1" customHeight="1" spans="1:3">
      <c r="A1261" s="28">
        <v>2240103</v>
      </c>
      <c r="B1261" s="28" t="s">
        <v>810</v>
      </c>
      <c r="C1261" s="72">
        <v>0</v>
      </c>
    </row>
    <row r="1262" s="66" customFormat="1" customHeight="1" spans="1:3">
      <c r="A1262" s="28">
        <v>2240104</v>
      </c>
      <c r="B1262" s="28" t="s">
        <v>1780</v>
      </c>
      <c r="C1262" s="72">
        <v>16</v>
      </c>
    </row>
    <row r="1263" s="66" customFormat="1" hidden="1" customHeight="1" spans="1:3">
      <c r="A1263" s="28">
        <v>2240105</v>
      </c>
      <c r="B1263" s="28" t="s">
        <v>1781</v>
      </c>
      <c r="C1263" s="72">
        <v>0</v>
      </c>
    </row>
    <row r="1264" s="66" customFormat="1" customHeight="1" spans="1:3">
      <c r="A1264" s="28">
        <v>2240106</v>
      </c>
      <c r="B1264" s="28" t="s">
        <v>1782</v>
      </c>
      <c r="C1264" s="72">
        <v>15</v>
      </c>
    </row>
    <row r="1265" s="66" customFormat="1" customHeight="1" spans="1:3">
      <c r="A1265" s="28">
        <v>2240107</v>
      </c>
      <c r="B1265" s="28" t="s">
        <v>1783</v>
      </c>
      <c r="C1265" s="72">
        <v>5</v>
      </c>
    </row>
    <row r="1266" s="66" customFormat="1" customHeight="1" spans="1:3">
      <c r="A1266" s="28">
        <v>2240108</v>
      </c>
      <c r="B1266" s="28" t="s">
        <v>1784</v>
      </c>
      <c r="C1266" s="72">
        <v>414</v>
      </c>
    </row>
    <row r="1267" s="66" customFormat="1" hidden="1" customHeight="1" spans="1:3">
      <c r="A1267" s="28">
        <v>2240109</v>
      </c>
      <c r="B1267" s="28" t="s">
        <v>1785</v>
      </c>
      <c r="C1267" s="72">
        <v>0</v>
      </c>
    </row>
    <row r="1268" s="66" customFormat="1" hidden="1" customHeight="1" spans="1:3">
      <c r="A1268" s="28">
        <v>2240150</v>
      </c>
      <c r="B1268" s="28" t="s">
        <v>817</v>
      </c>
      <c r="C1268" s="72">
        <v>0</v>
      </c>
    </row>
    <row r="1269" s="66" customFormat="1" customHeight="1" spans="1:3">
      <c r="A1269" s="28">
        <v>2240199</v>
      </c>
      <c r="B1269" s="28" t="s">
        <v>1786</v>
      </c>
      <c r="C1269" s="72">
        <v>5</v>
      </c>
    </row>
    <row r="1270" s="66" customFormat="1" customHeight="1" spans="1:3">
      <c r="A1270" s="28">
        <v>22402</v>
      </c>
      <c r="B1270" s="129" t="s">
        <v>1787</v>
      </c>
      <c r="C1270" s="30">
        <f>SUM(C1271:C1275)</f>
        <v>798</v>
      </c>
    </row>
    <row r="1271" s="66" customFormat="1" customHeight="1" spans="1:3">
      <c r="A1271" s="28">
        <v>2240201</v>
      </c>
      <c r="B1271" s="28" t="s">
        <v>808</v>
      </c>
      <c r="C1271" s="72">
        <v>570</v>
      </c>
    </row>
    <row r="1272" s="66" customFormat="1" hidden="1" customHeight="1" spans="1:3">
      <c r="A1272" s="28">
        <v>2240202</v>
      </c>
      <c r="B1272" s="28" t="s">
        <v>809</v>
      </c>
      <c r="C1272" s="72">
        <v>0</v>
      </c>
    </row>
    <row r="1273" s="66" customFormat="1" hidden="1" customHeight="1" spans="1:3">
      <c r="A1273" s="28">
        <v>2240203</v>
      </c>
      <c r="B1273" s="28" t="s">
        <v>810</v>
      </c>
      <c r="C1273" s="72">
        <v>0</v>
      </c>
    </row>
    <row r="1274" s="66" customFormat="1" customHeight="1" spans="1:3">
      <c r="A1274" s="28">
        <v>2240204</v>
      </c>
      <c r="B1274" s="28" t="s">
        <v>1788</v>
      </c>
      <c r="C1274" s="72">
        <v>228</v>
      </c>
    </row>
    <row r="1275" s="66" customFormat="1" hidden="1" customHeight="1" spans="1:3">
      <c r="A1275" s="28">
        <v>2240299</v>
      </c>
      <c r="B1275" s="28" t="s">
        <v>1789</v>
      </c>
      <c r="C1275" s="72">
        <v>0</v>
      </c>
    </row>
    <row r="1276" s="66" customFormat="1" hidden="1" customHeight="1" spans="1:3">
      <c r="A1276" s="28">
        <v>22403</v>
      </c>
      <c r="B1276" s="129" t="s">
        <v>1790</v>
      </c>
      <c r="C1276" s="30">
        <f>SUM(C1277:C1281)</f>
        <v>0</v>
      </c>
    </row>
    <row r="1277" s="66" customFormat="1" hidden="1" customHeight="1" spans="1:3">
      <c r="A1277" s="28">
        <v>2240301</v>
      </c>
      <c r="B1277" s="28" t="s">
        <v>808</v>
      </c>
      <c r="C1277" s="72">
        <v>0</v>
      </c>
    </row>
    <row r="1278" s="66" customFormat="1" hidden="1" customHeight="1" spans="1:3">
      <c r="A1278" s="28">
        <v>2240302</v>
      </c>
      <c r="B1278" s="28" t="s">
        <v>809</v>
      </c>
      <c r="C1278" s="72">
        <v>0</v>
      </c>
    </row>
    <row r="1279" s="66" customFormat="1" hidden="1" customHeight="1" spans="1:3">
      <c r="A1279" s="28">
        <v>2240303</v>
      </c>
      <c r="B1279" s="28" t="s">
        <v>810</v>
      </c>
      <c r="C1279" s="72">
        <v>0</v>
      </c>
    </row>
    <row r="1280" s="66" customFormat="1" hidden="1" customHeight="1" spans="1:3">
      <c r="A1280" s="28">
        <v>2240304</v>
      </c>
      <c r="B1280" s="28" t="s">
        <v>1791</v>
      </c>
      <c r="C1280" s="72">
        <v>0</v>
      </c>
    </row>
    <row r="1281" s="66" customFormat="1" hidden="1" customHeight="1" spans="1:3">
      <c r="A1281" s="28">
        <v>2240399</v>
      </c>
      <c r="B1281" s="28" t="s">
        <v>1792</v>
      </c>
      <c r="C1281" s="72">
        <v>0</v>
      </c>
    </row>
    <row r="1282" s="66" customFormat="1" hidden="1" customHeight="1" spans="1:3">
      <c r="A1282" s="28">
        <v>22404</v>
      </c>
      <c r="B1282" s="129" t="s">
        <v>1793</v>
      </c>
      <c r="C1282" s="30">
        <f>SUM(C1283:C1289)</f>
        <v>0</v>
      </c>
    </row>
    <row r="1283" s="66" customFormat="1" hidden="1" customHeight="1" spans="1:3">
      <c r="A1283" s="28">
        <v>2240401</v>
      </c>
      <c r="B1283" s="28" t="s">
        <v>808</v>
      </c>
      <c r="C1283" s="72">
        <v>0</v>
      </c>
    </row>
    <row r="1284" s="66" customFormat="1" hidden="1" customHeight="1" spans="1:3">
      <c r="A1284" s="28">
        <v>2240402</v>
      </c>
      <c r="B1284" s="28" t="s">
        <v>809</v>
      </c>
      <c r="C1284" s="72">
        <v>0</v>
      </c>
    </row>
    <row r="1285" s="66" customFormat="1" hidden="1" customHeight="1" spans="1:3">
      <c r="A1285" s="28">
        <v>2240403</v>
      </c>
      <c r="B1285" s="28" t="s">
        <v>810</v>
      </c>
      <c r="C1285" s="72">
        <v>0</v>
      </c>
    </row>
    <row r="1286" s="66" customFormat="1" hidden="1" customHeight="1" spans="1:3">
      <c r="A1286" s="28">
        <v>2240404</v>
      </c>
      <c r="B1286" s="28" t="s">
        <v>1794</v>
      </c>
      <c r="C1286" s="72">
        <v>0</v>
      </c>
    </row>
    <row r="1287" s="66" customFormat="1" hidden="1" customHeight="1" spans="1:3">
      <c r="A1287" s="28">
        <v>2240405</v>
      </c>
      <c r="B1287" s="28" t="s">
        <v>1795</v>
      </c>
      <c r="C1287" s="72">
        <v>0</v>
      </c>
    </row>
    <row r="1288" s="66" customFormat="1" hidden="1" customHeight="1" spans="1:3">
      <c r="A1288" s="28">
        <v>2240450</v>
      </c>
      <c r="B1288" s="28" t="s">
        <v>817</v>
      </c>
      <c r="C1288" s="72">
        <v>0</v>
      </c>
    </row>
    <row r="1289" s="66" customFormat="1" hidden="1" customHeight="1" spans="1:3">
      <c r="A1289" s="28">
        <v>2240499</v>
      </c>
      <c r="B1289" s="28" t="s">
        <v>1796</v>
      </c>
      <c r="C1289" s="72">
        <v>0</v>
      </c>
    </row>
    <row r="1290" s="66" customFormat="1" hidden="1" customHeight="1" spans="1:3">
      <c r="A1290" s="28">
        <v>22405</v>
      </c>
      <c r="B1290" s="129" t="s">
        <v>1797</v>
      </c>
      <c r="C1290" s="30">
        <f>SUM(C1291:C1302)</f>
        <v>0</v>
      </c>
    </row>
    <row r="1291" s="66" customFormat="1" hidden="1" customHeight="1" spans="1:3">
      <c r="A1291" s="28">
        <v>2240501</v>
      </c>
      <c r="B1291" s="28" t="s">
        <v>808</v>
      </c>
      <c r="C1291" s="72">
        <v>0</v>
      </c>
    </row>
    <row r="1292" s="66" customFormat="1" hidden="1" customHeight="1" spans="1:3">
      <c r="A1292" s="28">
        <v>2240502</v>
      </c>
      <c r="B1292" s="28" t="s">
        <v>809</v>
      </c>
      <c r="C1292" s="72">
        <v>0</v>
      </c>
    </row>
    <row r="1293" s="66" customFormat="1" hidden="1" customHeight="1" spans="1:3">
      <c r="A1293" s="28">
        <v>2240503</v>
      </c>
      <c r="B1293" s="28" t="s">
        <v>810</v>
      </c>
      <c r="C1293" s="72">
        <v>0</v>
      </c>
    </row>
    <row r="1294" s="66" customFormat="1" hidden="1" customHeight="1" spans="1:3">
      <c r="A1294" s="28">
        <v>2240504</v>
      </c>
      <c r="B1294" s="28" t="s">
        <v>1798</v>
      </c>
      <c r="C1294" s="72">
        <v>0</v>
      </c>
    </row>
    <row r="1295" s="66" customFormat="1" hidden="1" customHeight="1" spans="1:3">
      <c r="A1295" s="28">
        <v>2240505</v>
      </c>
      <c r="B1295" s="28" t="s">
        <v>1799</v>
      </c>
      <c r="C1295" s="72">
        <v>0</v>
      </c>
    </row>
    <row r="1296" s="66" customFormat="1" hidden="1" customHeight="1" spans="1:3">
      <c r="A1296" s="28">
        <v>2240506</v>
      </c>
      <c r="B1296" s="28" t="s">
        <v>1800</v>
      </c>
      <c r="C1296" s="72">
        <v>0</v>
      </c>
    </row>
    <row r="1297" s="66" customFormat="1" hidden="1" customHeight="1" spans="1:3">
      <c r="A1297" s="28">
        <v>2240507</v>
      </c>
      <c r="B1297" s="28" t="s">
        <v>1801</v>
      </c>
      <c r="C1297" s="72">
        <v>0</v>
      </c>
    </row>
    <row r="1298" s="66" customFormat="1" hidden="1" customHeight="1" spans="1:3">
      <c r="A1298" s="28">
        <v>2240508</v>
      </c>
      <c r="B1298" s="28" t="s">
        <v>1802</v>
      </c>
      <c r="C1298" s="72">
        <v>0</v>
      </c>
    </row>
    <row r="1299" s="66" customFormat="1" hidden="1" customHeight="1" spans="1:3">
      <c r="A1299" s="28">
        <v>2240509</v>
      </c>
      <c r="B1299" s="28" t="s">
        <v>1803</v>
      </c>
      <c r="C1299" s="72">
        <v>0</v>
      </c>
    </row>
    <row r="1300" s="66" customFormat="1" hidden="1" customHeight="1" spans="1:3">
      <c r="A1300" s="28">
        <v>2240510</v>
      </c>
      <c r="B1300" s="28" t="s">
        <v>1804</v>
      </c>
      <c r="C1300" s="72">
        <v>0</v>
      </c>
    </row>
    <row r="1301" s="66" customFormat="1" hidden="1" customHeight="1" spans="1:3">
      <c r="A1301" s="28">
        <v>2240550</v>
      </c>
      <c r="B1301" s="28" t="s">
        <v>1805</v>
      </c>
      <c r="C1301" s="72">
        <v>0</v>
      </c>
    </row>
    <row r="1302" s="66" customFormat="1" hidden="1" customHeight="1" spans="1:3">
      <c r="A1302" s="28">
        <v>2240599</v>
      </c>
      <c r="B1302" s="28" t="s">
        <v>1806</v>
      </c>
      <c r="C1302" s="72">
        <v>0</v>
      </c>
    </row>
    <row r="1303" s="66" customFormat="1" hidden="1" customHeight="1" spans="1:3">
      <c r="A1303" s="28">
        <v>22406</v>
      </c>
      <c r="B1303" s="129" t="s">
        <v>1807</v>
      </c>
      <c r="C1303" s="30">
        <f>SUM(C1304:C1306)</f>
        <v>0</v>
      </c>
    </row>
    <row r="1304" s="66" customFormat="1" hidden="1" customHeight="1" spans="1:3">
      <c r="A1304" s="28">
        <v>2240601</v>
      </c>
      <c r="B1304" s="28" t="s">
        <v>1808</v>
      </c>
      <c r="C1304" s="72">
        <v>0</v>
      </c>
    </row>
    <row r="1305" s="66" customFormat="1" hidden="1" customHeight="1" spans="1:3">
      <c r="A1305" s="28">
        <v>2240602</v>
      </c>
      <c r="B1305" s="28" t="s">
        <v>1809</v>
      </c>
      <c r="C1305" s="72">
        <v>0</v>
      </c>
    </row>
    <row r="1306" s="66" customFormat="1" hidden="1" customHeight="1" spans="1:3">
      <c r="A1306" s="28">
        <v>2240699</v>
      </c>
      <c r="B1306" s="28" t="s">
        <v>1810</v>
      </c>
      <c r="C1306" s="72">
        <v>0</v>
      </c>
    </row>
    <row r="1307" s="66" customFormat="1" customHeight="1" spans="1:3">
      <c r="A1307" s="28">
        <v>22407</v>
      </c>
      <c r="B1307" s="129" t="s">
        <v>1811</v>
      </c>
      <c r="C1307" s="105">
        <f>SUM(C1308:C1310)</f>
        <v>8793</v>
      </c>
    </row>
    <row r="1308" s="66" customFormat="1" customHeight="1" spans="1:3">
      <c r="A1308" s="28">
        <v>2240703</v>
      </c>
      <c r="B1308" s="28" t="s">
        <v>1812</v>
      </c>
      <c r="C1308" s="72">
        <v>3795</v>
      </c>
    </row>
    <row r="1309" s="66" customFormat="1" customHeight="1" spans="1:3">
      <c r="A1309" s="28">
        <v>2240704</v>
      </c>
      <c r="B1309" s="28" t="s">
        <v>1813</v>
      </c>
      <c r="C1309" s="72">
        <v>504</v>
      </c>
    </row>
    <row r="1310" s="66" customFormat="1" customHeight="1" spans="1:3">
      <c r="A1310" s="28">
        <v>2240799</v>
      </c>
      <c r="B1310" s="28" t="s">
        <v>1814</v>
      </c>
      <c r="C1310" s="72">
        <v>4494</v>
      </c>
    </row>
    <row r="1311" s="66" customFormat="1" hidden="1" customHeight="1" spans="1:3">
      <c r="A1311" s="28">
        <v>22499</v>
      </c>
      <c r="B1311" s="129" t="s">
        <v>1815</v>
      </c>
      <c r="C1311" s="30">
        <f t="shared" ref="C1311:C1314" si="2">C1312</f>
        <v>0</v>
      </c>
    </row>
    <row r="1312" s="66" customFormat="1" hidden="1" customHeight="1" spans="1:3">
      <c r="A1312" s="28">
        <v>2249999</v>
      </c>
      <c r="B1312" s="28" t="s">
        <v>1816</v>
      </c>
      <c r="C1312" s="72">
        <v>0</v>
      </c>
    </row>
    <row r="1313" s="66" customFormat="1" customHeight="1" spans="1:3">
      <c r="A1313" s="28">
        <v>229</v>
      </c>
      <c r="B1313" s="129" t="s">
        <v>1817</v>
      </c>
      <c r="C1313" s="30">
        <f t="shared" si="2"/>
        <v>7</v>
      </c>
    </row>
    <row r="1314" s="66" customFormat="1" customHeight="1" spans="1:3">
      <c r="A1314" s="28">
        <v>22999</v>
      </c>
      <c r="B1314" s="129" t="s">
        <v>1818</v>
      </c>
      <c r="C1314" s="30">
        <f t="shared" si="2"/>
        <v>7</v>
      </c>
    </row>
    <row r="1315" s="66" customFormat="1" customHeight="1" spans="1:3">
      <c r="A1315" s="28">
        <v>2299999</v>
      </c>
      <c r="B1315" s="28" t="s">
        <v>1819</v>
      </c>
      <c r="C1315" s="72">
        <v>7</v>
      </c>
    </row>
    <row r="1316" s="66" customFormat="1" customHeight="1" spans="1:3">
      <c r="A1316" s="28">
        <v>232</v>
      </c>
      <c r="B1316" s="129" t="s">
        <v>1820</v>
      </c>
      <c r="C1316" s="30">
        <f>SUM(C1317,C1318,C1319)</f>
        <v>3228</v>
      </c>
    </row>
    <row r="1317" s="66" customFormat="1" hidden="1" customHeight="1" spans="1:3">
      <c r="A1317" s="28">
        <v>23201</v>
      </c>
      <c r="B1317" s="129" t="s">
        <v>1821</v>
      </c>
      <c r="C1317" s="72">
        <v>0</v>
      </c>
    </row>
    <row r="1318" s="66" customFormat="1" hidden="1" customHeight="1" spans="1:3">
      <c r="A1318" s="28">
        <v>23202</v>
      </c>
      <c r="B1318" s="129" t="s">
        <v>1822</v>
      </c>
      <c r="C1318" s="72">
        <v>0</v>
      </c>
    </row>
    <row r="1319" s="66" customFormat="1" customHeight="1" spans="1:3">
      <c r="A1319" s="28">
        <v>23203</v>
      </c>
      <c r="B1319" s="129" t="s">
        <v>1823</v>
      </c>
      <c r="C1319" s="30">
        <f>SUM(C1320:C1323)</f>
        <v>3228</v>
      </c>
    </row>
    <row r="1320" s="66" customFormat="1" ht="17.25" customHeight="1" spans="1:3">
      <c r="A1320" s="28">
        <v>2320301</v>
      </c>
      <c r="B1320" s="28" t="s">
        <v>1824</v>
      </c>
      <c r="C1320" s="72">
        <v>3228</v>
      </c>
    </row>
    <row r="1321" s="66" customFormat="1" hidden="1" customHeight="1" spans="1:3">
      <c r="A1321" s="28">
        <v>2320302</v>
      </c>
      <c r="B1321" s="28" t="s">
        <v>1825</v>
      </c>
      <c r="C1321" s="72">
        <v>0</v>
      </c>
    </row>
    <row r="1322" s="66" customFormat="1" hidden="1" customHeight="1" spans="1:3">
      <c r="A1322" s="28">
        <v>2320303</v>
      </c>
      <c r="B1322" s="28" t="s">
        <v>1826</v>
      </c>
      <c r="C1322" s="72">
        <v>0</v>
      </c>
    </row>
    <row r="1323" s="66" customFormat="1" hidden="1" customHeight="1" spans="1:3">
      <c r="A1323" s="28">
        <v>2320399</v>
      </c>
      <c r="B1323" s="28" t="s">
        <v>1827</v>
      </c>
      <c r="C1323" s="72">
        <v>0</v>
      </c>
    </row>
    <row r="1324" s="66" customFormat="1" hidden="1" customHeight="1" spans="1:3">
      <c r="A1324" s="28">
        <v>233</v>
      </c>
      <c r="B1324" s="129" t="s">
        <v>1828</v>
      </c>
      <c r="C1324" s="30">
        <f>C1325+C1326+C1327</f>
        <v>0</v>
      </c>
    </row>
    <row r="1325" s="66" customFormat="1" hidden="1" customHeight="1" spans="1:3">
      <c r="A1325" s="28">
        <v>23301</v>
      </c>
      <c r="B1325" s="129" t="s">
        <v>1829</v>
      </c>
      <c r="C1325" s="72">
        <v>0</v>
      </c>
    </row>
    <row r="1326" s="66" customFormat="1" hidden="1" customHeight="1" spans="1:3">
      <c r="A1326" s="28">
        <v>23302</v>
      </c>
      <c r="B1326" s="129" t="s">
        <v>1830</v>
      </c>
      <c r="C1326" s="72">
        <v>0</v>
      </c>
    </row>
    <row r="1327" s="66" customFormat="1" hidden="1" customHeight="1" spans="1:3">
      <c r="A1327" s="28">
        <v>23303</v>
      </c>
      <c r="B1327" s="129" t="s">
        <v>1831</v>
      </c>
      <c r="C1327" s="72">
        <v>0</v>
      </c>
    </row>
  </sheetData>
  <autoFilter ref="A4:C1327">
    <filterColumn colId="2">
      <filters>
        <filter val="100"/>
        <filter val="500"/>
        <filter val="1"/>
        <filter val="2"/>
        <filter val="102"/>
        <filter val="3"/>
        <filter val="4"/>
        <filter val="504"/>
        <filter val="5"/>
        <filter val="105"/>
        <filter val="11,505"/>
        <filter val="6"/>
        <filter val="7"/>
        <filter val="8"/>
        <filter val="9"/>
        <filter val="109"/>
        <filter val="110"/>
        <filter val="513"/>
        <filter val="114"/>
        <filter val="518"/>
        <filter val="519"/>
        <filter val="11,122"/>
        <filter val="123"/>
        <filter val="124"/>
        <filter val="127"/>
        <filter val="928"/>
        <filter val="7,128"/>
        <filter val="130"/>
        <filter val="131"/>
        <filter val="134"/>
        <filter val="936"/>
        <filter val="1,137"/>
        <filter val="1,940"/>
        <filter val="141"/>
        <filter val="16,941"/>
        <filter val="1,542"/>
        <filter val="143"/>
        <filter val="145"/>
        <filter val="548"/>
        <filter val="1,149"/>
        <filter val="950"/>
        <filter val="551"/>
        <filter val="152"/>
        <filter val="1,153"/>
        <filter val="1,555"/>
        <filter val="157"/>
        <filter val="557"/>
        <filter val="558"/>
        <filter val="159"/>
        <filter val="160"/>
        <filter val="30,160"/>
        <filter val="163"/>
        <filter val="2,163"/>
        <filter val="164"/>
        <filter val="7,964"/>
        <filter val="52,968"/>
        <filter val="169"/>
        <filter val="170"/>
        <filter val="570"/>
        <filter val="26,970"/>
        <filter val="173"/>
        <filter val="174"/>
        <filter val="976"/>
        <filter val="2,176"/>
        <filter val="1,178"/>
        <filter val="1,578"/>
        <filter val="3,980"/>
        <filter val="183"/>
        <filter val="1,187"/>
        <filter val="189"/>
        <filter val="8,589"/>
        <filter val="9,189"/>
        <filter val="190"/>
        <filter val="3,195"/>
        <filter val="198"/>
        <filter val="261,204"/>
        <filter val="200"/>
        <filter val="603"/>
        <filter val="1,206"/>
        <filter val="2,207"/>
        <filter val="208"/>
        <filter val="608"/>
        <filter val="5,610"/>
        <filter val="211"/>
        <filter val="212"/>
        <filter val="613"/>
        <filter val="214"/>
        <filter val="215"/>
        <filter val="218"/>
        <filter val="618"/>
        <filter val="223"/>
        <filter val="225"/>
        <filter val="626"/>
        <filter val="228"/>
        <filter val="3,228"/>
        <filter val="4,629"/>
        <filter val="230"/>
        <filter val="232"/>
        <filter val="233"/>
        <filter val="236"/>
        <filter val="5,237"/>
        <filter val="23,238"/>
        <filter val="240"/>
        <filter val="641"/>
        <filter val="245"/>
        <filter val="247"/>
        <filter val="649"/>
        <filter val="250"/>
        <filter val="650"/>
        <filter val="256"/>
        <filter val="261"/>
        <filter val="262"/>
        <filter val="269"/>
        <filter val="3,277"/>
        <filter val="279"/>
        <filter val="679"/>
        <filter val="10,279"/>
        <filter val="282"/>
        <filter val="2,685"/>
        <filter val="688"/>
        <filter val="297"/>
        <filter val="5,700"/>
        <filter val="701"/>
        <filter val="1,302"/>
        <filter val="708"/>
        <filter val="2,308"/>
        <filter val="311"/>
        <filter val="1,315"/>
        <filter val="9,315"/>
        <filter val="316"/>
        <filter val="1,318"/>
        <filter val="5,321"/>
        <filter val="324"/>
        <filter val="1,325"/>
        <filter val="3,732"/>
        <filter val="6,732"/>
        <filter val="5,734"/>
        <filter val="43,737"/>
        <filter val="338"/>
        <filter val="340"/>
        <filter val="741"/>
        <filter val="345"/>
        <filter val="745"/>
        <filter val="748"/>
        <filter val="350"/>
        <filter val="750"/>
        <filter val="751"/>
        <filter val="352"/>
        <filter val="353"/>
        <filter val="754"/>
        <filter val="356"/>
        <filter val="759"/>
        <filter val="360"/>
        <filter val="362"/>
        <filter val="363"/>
        <filter val="765"/>
        <filter val="768"/>
        <filter val="372"/>
        <filter val="1,373"/>
        <filter val="15,376"/>
        <filter val="378"/>
        <filter val="778"/>
        <filter val="3,779"/>
        <filter val="380"/>
        <filter val="2,380"/>
        <filter val="1,381"/>
        <filter val="390"/>
        <filter val="8,793"/>
        <filter val="3,394"/>
        <filter val="3,795"/>
        <filter val="798"/>
        <filter val="1,798"/>
        <filter val="8,398"/>
        <filter val="12,798"/>
        <filter val="800"/>
        <filter val="1,000"/>
        <filter val="406"/>
        <filter val="1,006"/>
        <filter val="408"/>
        <filter val="10"/>
        <filter val="11"/>
        <filter val="811"/>
        <filter val="1,411"/>
        <filter val="12"/>
        <filter val="13"/>
        <filter val="42,813"/>
        <filter val="14"/>
        <filter val="414"/>
        <filter val="2,014"/>
        <filter val="15"/>
        <filter val="16"/>
        <filter val="5,417"/>
        <filter val="18"/>
        <filter val="19"/>
        <filter val="20"/>
        <filter val="1,420"/>
        <filter val="21"/>
        <filter val="421"/>
        <filter val="4,021"/>
        <filter val="22"/>
        <filter val="822"/>
        <filter val="23"/>
        <filter val="43,823"/>
        <filter val="24"/>
        <filter val="25"/>
        <filter val="26"/>
        <filter val="22,428"/>
        <filter val="1,029"/>
        <filter val="31"/>
        <filter val="1,431"/>
        <filter val="32"/>
        <filter val="33"/>
        <filter val="35"/>
        <filter val="11,035"/>
        <filter val="36"/>
        <filter val="436"/>
        <filter val="836"/>
        <filter val="37"/>
        <filter val="438"/>
        <filter val="39"/>
        <filter val="40"/>
        <filter val="20,441"/>
        <filter val="42"/>
        <filter val="442"/>
        <filter val="46"/>
        <filter val="446"/>
        <filter val="47"/>
        <filter val="48"/>
        <filter val="50"/>
        <filter val="52"/>
        <filter val="3,453"/>
        <filter val="55"/>
        <filter val="57"/>
        <filter val="1,057"/>
        <filter val="458"/>
        <filter val="4,058"/>
        <filter val="60"/>
        <filter val="461"/>
        <filter val="62"/>
        <filter val="2,062"/>
        <filter val="65"/>
        <filter val="66"/>
        <filter val="467"/>
        <filter val="70"/>
        <filter val="47,870"/>
        <filter val="2,071"/>
        <filter val="3,073"/>
        <filter val="74"/>
        <filter val="474"/>
        <filter val="874"/>
        <filter val="77"/>
        <filter val="478"/>
        <filter val="1,878"/>
        <filter val="79"/>
        <filter val="80"/>
        <filter val="882"/>
        <filter val="83"/>
        <filter val="85"/>
        <filter val="2,485"/>
        <filter val="86"/>
        <filter val="886"/>
        <filter val="488"/>
        <filter val="90"/>
        <filter val="6,090"/>
        <filter val="91"/>
        <filter val="92"/>
        <filter val="492"/>
        <filter val="1,492"/>
        <filter val="93"/>
        <filter val="4,494"/>
        <filter val="495"/>
        <filter val="895"/>
        <filter val="96"/>
        <filter val="97"/>
        <filter val="7,899"/>
      </filters>
    </filterColumn>
    <extLst/>
  </autoFilter>
  <mergeCells count="3">
    <mergeCell ref="A1:C1"/>
    <mergeCell ref="A2:C2"/>
    <mergeCell ref="A3:C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27"/>
  <sheetViews>
    <sheetView showZeros="0" workbookViewId="0">
      <pane ySplit="4" topLeftCell="A5" activePane="bottomLeft" state="frozen"/>
      <selection/>
      <selection pane="bottomLeft" activeCell="E10" sqref="E10"/>
    </sheetView>
  </sheetViews>
  <sheetFormatPr defaultColWidth="12.1833333333333" defaultRowHeight="17" customHeight="1" outlineLevelCol="2"/>
  <cols>
    <col min="1" max="1" width="9.86666666666667" style="66" customWidth="1"/>
    <col min="2" max="2" width="54.2333333333333" style="66" customWidth="1"/>
    <col min="3" max="3" width="26" style="66" customWidth="1"/>
    <col min="4" max="251" width="12.1833333333333" style="66" customWidth="1"/>
    <col min="252" max="16384" width="12.1833333333333" style="66"/>
  </cols>
  <sheetData>
    <row r="1" s="66" customFormat="1" ht="34" customHeight="1" spans="1:3">
      <c r="A1" s="204" t="s">
        <v>14</v>
      </c>
      <c r="B1" s="67"/>
      <c r="C1" s="67"/>
    </row>
    <row r="2" s="66" customFormat="1" customHeight="1" spans="1:3">
      <c r="A2" s="205" t="s">
        <v>1832</v>
      </c>
      <c r="B2" s="26"/>
      <c r="C2" s="26"/>
    </row>
    <row r="3" s="66" customFormat="1" customHeight="1" spans="1:3">
      <c r="A3" s="205" t="s">
        <v>804</v>
      </c>
      <c r="B3" s="26"/>
      <c r="C3" s="26"/>
    </row>
    <row r="4" s="66" customFormat="1" ht="17.25" customHeight="1" spans="1:3">
      <c r="A4" s="206" t="s">
        <v>145</v>
      </c>
      <c r="B4" s="68" t="s">
        <v>146</v>
      </c>
      <c r="C4" s="68" t="s">
        <v>84</v>
      </c>
    </row>
    <row r="5" s="66" customFormat="1" customHeight="1" spans="1:3">
      <c r="A5" s="28"/>
      <c r="B5" s="68" t="s">
        <v>805</v>
      </c>
      <c r="C5" s="30">
        <f>SUM(C6,C235,C275,C294,C384,C436,C492,C549,C675,C747,C826,C849,C960,C1024,C1088,C1108,C1138,C1148,C1193,C1213,C1257,C1313,C1316,C1324)</f>
        <v>226797</v>
      </c>
    </row>
    <row r="6" s="66" customFormat="1" customHeight="1" spans="1:3">
      <c r="A6" s="207" t="s">
        <v>1833</v>
      </c>
      <c r="B6" s="129" t="s">
        <v>806</v>
      </c>
      <c r="C6" s="30">
        <f>SUM(C7+C19+C28+C39+C50+C61+C72+C80+C89+C102+C111+C122+C134+C141+C149+C155+C162+C169+C176+C183+C190+C198+C204+C210+C217+C232)</f>
        <v>19868</v>
      </c>
    </row>
    <row r="7" s="66" customFormat="1" customHeight="1" spans="1:3">
      <c r="A7" s="207" t="s">
        <v>1834</v>
      </c>
      <c r="B7" s="129" t="s">
        <v>807</v>
      </c>
      <c r="C7" s="30">
        <f>SUM(C8:C18)</f>
        <v>704</v>
      </c>
    </row>
    <row r="8" s="66" customFormat="1" customHeight="1" spans="1:3">
      <c r="A8" s="207" t="s">
        <v>1835</v>
      </c>
      <c r="B8" s="28" t="s">
        <v>808</v>
      </c>
      <c r="C8" s="72">
        <f>VLOOKUP(A8,[2]县本级支出!$A$3:$D$432,4,FALSE)</f>
        <v>563</v>
      </c>
    </row>
    <row r="9" s="66" customFormat="1" hidden="1" customHeight="1" spans="1:3">
      <c r="A9" s="207" t="s">
        <v>1836</v>
      </c>
      <c r="B9" s="28" t="s">
        <v>809</v>
      </c>
      <c r="C9" s="72"/>
    </row>
    <row r="10" s="66" customFormat="1" customHeight="1" spans="1:3">
      <c r="A10" s="207" t="s">
        <v>1837</v>
      </c>
      <c r="B10" s="100" t="s">
        <v>810</v>
      </c>
      <c r="C10" s="72">
        <f>VLOOKUP(A10,[2]县本级支出!$A$3:$D$432,4,FALSE)</f>
        <v>11</v>
      </c>
    </row>
    <row r="11" s="66" customFormat="1" customHeight="1" spans="1:3">
      <c r="A11" s="207" t="s">
        <v>1838</v>
      </c>
      <c r="B11" s="28" t="s">
        <v>811</v>
      </c>
      <c r="C11" s="72">
        <f>VLOOKUP(A11,[2]县本级支出!$A$3:$D$432,4,FALSE)</f>
        <v>42</v>
      </c>
    </row>
    <row r="12" s="66" customFormat="1" hidden="1" customHeight="1" spans="1:3">
      <c r="A12" s="207" t="s">
        <v>1839</v>
      </c>
      <c r="B12" s="28" t="s">
        <v>812</v>
      </c>
      <c r="C12" s="72"/>
    </row>
    <row r="13" s="66" customFormat="1" customHeight="1" spans="1:3">
      <c r="A13" s="207" t="s">
        <v>1840</v>
      </c>
      <c r="B13" s="28" t="s">
        <v>813</v>
      </c>
      <c r="C13" s="72">
        <f>VLOOKUP(A13,[2]县本级支出!$A$3:$D$432,4,FALSE)</f>
        <v>3</v>
      </c>
    </row>
    <row r="14" s="66" customFormat="1" hidden="1" customHeight="1" spans="1:3">
      <c r="A14" s="207" t="s">
        <v>1841</v>
      </c>
      <c r="B14" s="28" t="s">
        <v>814</v>
      </c>
      <c r="C14" s="72"/>
    </row>
    <row r="15" s="66" customFormat="1" hidden="1" customHeight="1" spans="1:3">
      <c r="A15" s="207" t="s">
        <v>1842</v>
      </c>
      <c r="B15" s="28" t="s">
        <v>815</v>
      </c>
      <c r="C15" s="72">
        <f>VLOOKUP(A15,[2]县本级支出!$A$3:$D$432,4,FALSE)</f>
        <v>0</v>
      </c>
    </row>
    <row r="16" s="66" customFormat="1" hidden="1" customHeight="1" spans="1:3">
      <c r="A16" s="207" t="s">
        <v>1843</v>
      </c>
      <c r="B16" s="28" t="s">
        <v>816</v>
      </c>
      <c r="C16" s="72"/>
    </row>
    <row r="17" s="66" customFormat="1" hidden="1" customHeight="1" spans="1:3">
      <c r="A17" s="207" t="s">
        <v>1844</v>
      </c>
      <c r="B17" s="28" t="s">
        <v>817</v>
      </c>
      <c r="C17" s="72"/>
    </row>
    <row r="18" s="66" customFormat="1" customHeight="1" spans="1:3">
      <c r="A18" s="207" t="s">
        <v>1845</v>
      </c>
      <c r="B18" s="28" t="s">
        <v>818</v>
      </c>
      <c r="C18" s="72">
        <f>VLOOKUP(A18,[2]县本级支出!$A$3:$D$432,4,FALSE)</f>
        <v>85</v>
      </c>
    </row>
    <row r="19" s="66" customFormat="1" customHeight="1" spans="1:3">
      <c r="A19" s="207" t="s">
        <v>1846</v>
      </c>
      <c r="B19" s="129" t="s">
        <v>819</v>
      </c>
      <c r="C19" s="30">
        <f>SUM(C20:C27)</f>
        <v>380</v>
      </c>
    </row>
    <row r="20" s="66" customFormat="1" customHeight="1" spans="1:3">
      <c r="A20" s="207" t="s">
        <v>1847</v>
      </c>
      <c r="B20" s="28" t="s">
        <v>808</v>
      </c>
      <c r="C20" s="72">
        <f>VLOOKUP(A20,[2]县本级支出!$A$3:$D$432,4,FALSE)</f>
        <v>345</v>
      </c>
    </row>
    <row r="21" s="66" customFormat="1" hidden="1" customHeight="1" spans="1:3">
      <c r="A21" s="207" t="s">
        <v>1848</v>
      </c>
      <c r="B21" s="28" t="s">
        <v>809</v>
      </c>
      <c r="C21" s="72"/>
    </row>
    <row r="22" s="66" customFormat="1" hidden="1" customHeight="1" spans="1:3">
      <c r="A22" s="207" t="s">
        <v>1849</v>
      </c>
      <c r="B22" s="28" t="s">
        <v>810</v>
      </c>
      <c r="C22" s="72"/>
    </row>
    <row r="23" s="66" customFormat="1" customHeight="1" spans="1:3">
      <c r="A23" s="207" t="s">
        <v>1850</v>
      </c>
      <c r="B23" s="28" t="s">
        <v>820</v>
      </c>
      <c r="C23" s="72">
        <f>VLOOKUP(A23,[2]县本级支出!$A$3:$D$432,4,FALSE)</f>
        <v>22</v>
      </c>
    </row>
    <row r="24" s="66" customFormat="1" hidden="1" customHeight="1" spans="1:3">
      <c r="A24" s="207" t="s">
        <v>1851</v>
      </c>
      <c r="B24" s="28" t="s">
        <v>821</v>
      </c>
      <c r="C24" s="72"/>
    </row>
    <row r="25" s="66" customFormat="1" hidden="1" customHeight="1" spans="1:3">
      <c r="A25" s="207" t="s">
        <v>1852</v>
      </c>
      <c r="B25" s="28" t="s">
        <v>822</v>
      </c>
      <c r="C25" s="72"/>
    </row>
    <row r="26" s="66" customFormat="1" hidden="1" customHeight="1" spans="1:3">
      <c r="A26" s="207" t="s">
        <v>1853</v>
      </c>
      <c r="B26" s="28" t="s">
        <v>817</v>
      </c>
      <c r="C26" s="72"/>
    </row>
    <row r="27" s="66" customFormat="1" customHeight="1" spans="1:3">
      <c r="A27" s="207" t="s">
        <v>1854</v>
      </c>
      <c r="B27" s="28" t="s">
        <v>823</v>
      </c>
      <c r="C27" s="72">
        <f>VLOOKUP(A27,[2]县本级支出!$A$3:$D$432,4,FALSE)</f>
        <v>13</v>
      </c>
    </row>
    <row r="28" s="66" customFormat="1" customHeight="1" spans="1:3">
      <c r="A28" s="207" t="s">
        <v>1855</v>
      </c>
      <c r="B28" s="129" t="s">
        <v>824</v>
      </c>
      <c r="C28" s="30">
        <f>SUM(C29:C38)</f>
        <v>6341</v>
      </c>
    </row>
    <row r="29" s="66" customFormat="1" customHeight="1" spans="1:3">
      <c r="A29" s="207" t="s">
        <v>1856</v>
      </c>
      <c r="B29" s="28" t="s">
        <v>808</v>
      </c>
      <c r="C29" s="72">
        <f>VLOOKUP(A29,[2]县本级支出!$A$3:$D$432,4,FALSE)</f>
        <v>2074</v>
      </c>
    </row>
    <row r="30" s="66" customFormat="1" hidden="1" customHeight="1" spans="1:3">
      <c r="A30" s="207" t="s">
        <v>1857</v>
      </c>
      <c r="B30" s="28" t="s">
        <v>809</v>
      </c>
      <c r="C30" s="72"/>
    </row>
    <row r="31" s="66" customFormat="1" hidden="1" customHeight="1" spans="1:3">
      <c r="A31" s="207" t="s">
        <v>1858</v>
      </c>
      <c r="B31" s="28" t="s">
        <v>810</v>
      </c>
      <c r="C31" s="72"/>
    </row>
    <row r="32" s="66" customFormat="1" hidden="1" customHeight="1" spans="1:3">
      <c r="A32" s="207" t="s">
        <v>1859</v>
      </c>
      <c r="B32" s="28" t="s">
        <v>825</v>
      </c>
      <c r="C32" s="72"/>
    </row>
    <row r="33" s="66" customFormat="1" hidden="1" customHeight="1" spans="1:3">
      <c r="A33" s="207" t="s">
        <v>1860</v>
      </c>
      <c r="B33" s="28" t="s">
        <v>826</v>
      </c>
      <c r="C33" s="72"/>
    </row>
    <row r="34" s="66" customFormat="1" customHeight="1" spans="1:3">
      <c r="A34" s="207" t="s">
        <v>1861</v>
      </c>
      <c r="B34" s="28" t="s">
        <v>827</v>
      </c>
      <c r="C34" s="72">
        <f>VLOOKUP(A34,[2]县本级支出!$A$3:$D$432,4,FALSE)</f>
        <v>57</v>
      </c>
    </row>
    <row r="35" s="66" customFormat="1" customHeight="1" spans="1:3">
      <c r="A35" s="207" t="s">
        <v>1862</v>
      </c>
      <c r="B35" s="28" t="s">
        <v>828</v>
      </c>
      <c r="C35" s="72">
        <f>VLOOKUP(A35,[2]县本级支出!$A$3:$D$432,4,FALSE)</f>
        <v>250</v>
      </c>
    </row>
    <row r="36" s="66" customFormat="1" hidden="1" customHeight="1" spans="1:3">
      <c r="A36" s="207" t="s">
        <v>1863</v>
      </c>
      <c r="B36" s="28" t="s">
        <v>829</v>
      </c>
      <c r="C36" s="72"/>
    </row>
    <row r="37" s="66" customFormat="1" customHeight="1" spans="1:3">
      <c r="A37" s="207" t="s">
        <v>1864</v>
      </c>
      <c r="B37" s="28" t="s">
        <v>817</v>
      </c>
      <c r="C37" s="72">
        <f>VLOOKUP(A37,[2]县本级支出!$A$3:$D$432,4,FALSE)</f>
        <v>223</v>
      </c>
    </row>
    <row r="38" s="66" customFormat="1" customHeight="1" spans="1:3">
      <c r="A38" s="207" t="s">
        <v>1865</v>
      </c>
      <c r="B38" s="28" t="s">
        <v>830</v>
      </c>
      <c r="C38" s="72">
        <f>3739-2</f>
        <v>3737</v>
      </c>
    </row>
    <row r="39" s="66" customFormat="1" customHeight="1" spans="1:3">
      <c r="A39" s="207" t="s">
        <v>1866</v>
      </c>
      <c r="B39" s="129" t="s">
        <v>831</v>
      </c>
      <c r="C39" s="30">
        <f>SUM(C40:C49)</f>
        <v>701</v>
      </c>
    </row>
    <row r="40" s="66" customFormat="1" customHeight="1" spans="1:3">
      <c r="A40" s="207" t="s">
        <v>1867</v>
      </c>
      <c r="B40" s="28" t="s">
        <v>808</v>
      </c>
      <c r="C40" s="72">
        <f>VLOOKUP(A40,[2]县本级支出!$A$3:$D$432,4,FALSE)</f>
        <v>641</v>
      </c>
    </row>
    <row r="41" s="66" customFormat="1" hidden="1" customHeight="1" spans="1:3">
      <c r="A41" s="207" t="s">
        <v>1868</v>
      </c>
      <c r="B41" s="28" t="s">
        <v>809</v>
      </c>
      <c r="C41" s="72"/>
    </row>
    <row r="42" s="66" customFormat="1" hidden="1" customHeight="1" spans="1:3">
      <c r="A42" s="207" t="s">
        <v>1869</v>
      </c>
      <c r="B42" s="28" t="s">
        <v>810</v>
      </c>
      <c r="C42" s="72"/>
    </row>
    <row r="43" s="66" customFormat="1" hidden="1" customHeight="1" spans="1:3">
      <c r="A43" s="207" t="s">
        <v>1870</v>
      </c>
      <c r="B43" s="28" t="s">
        <v>832</v>
      </c>
      <c r="C43" s="72"/>
    </row>
    <row r="44" s="66" customFormat="1" hidden="1" customHeight="1" spans="1:3">
      <c r="A44" s="207" t="s">
        <v>1871</v>
      </c>
      <c r="B44" s="28" t="s">
        <v>833</v>
      </c>
      <c r="C44" s="72"/>
    </row>
    <row r="45" s="66" customFormat="1" hidden="1" customHeight="1" spans="1:3">
      <c r="A45" s="207" t="s">
        <v>1872</v>
      </c>
      <c r="B45" s="28" t="s">
        <v>834</v>
      </c>
      <c r="C45" s="72"/>
    </row>
    <row r="46" s="66" customFormat="1" hidden="1" customHeight="1" spans="1:3">
      <c r="A46" s="207" t="s">
        <v>1873</v>
      </c>
      <c r="B46" s="28" t="s">
        <v>835</v>
      </c>
      <c r="C46" s="72"/>
    </row>
    <row r="47" s="66" customFormat="1" hidden="1" customHeight="1" spans="1:3">
      <c r="A47" s="207" t="s">
        <v>1874</v>
      </c>
      <c r="B47" s="28" t="s">
        <v>836</v>
      </c>
      <c r="C47" s="72"/>
    </row>
    <row r="48" s="66" customFormat="1" hidden="1" customHeight="1" spans="1:3">
      <c r="A48" s="207" t="s">
        <v>1875</v>
      </c>
      <c r="B48" s="28" t="s">
        <v>817</v>
      </c>
      <c r="C48" s="72"/>
    </row>
    <row r="49" s="66" customFormat="1" customHeight="1" spans="1:3">
      <c r="A49" s="207" t="s">
        <v>1876</v>
      </c>
      <c r="B49" s="28" t="s">
        <v>837</v>
      </c>
      <c r="C49" s="72">
        <f>VLOOKUP(A49,[2]县本级支出!$A$3:$D$432,4,FALSE)</f>
        <v>60</v>
      </c>
    </row>
    <row r="50" s="66" customFormat="1" customHeight="1" spans="1:3">
      <c r="A50" s="207" t="s">
        <v>1877</v>
      </c>
      <c r="B50" s="129" t="s">
        <v>838</v>
      </c>
      <c r="C50" s="30">
        <f>SUM(C51:C60)</f>
        <v>478</v>
      </c>
    </row>
    <row r="51" s="66" customFormat="1" customHeight="1" spans="1:3">
      <c r="A51" s="207" t="s">
        <v>1878</v>
      </c>
      <c r="B51" s="28" t="s">
        <v>808</v>
      </c>
      <c r="C51" s="72">
        <f>VLOOKUP(A51,[2]县本级支出!$A$3:$D$432,4,FALSE)</f>
        <v>261</v>
      </c>
    </row>
    <row r="52" s="66" customFormat="1" hidden="1" customHeight="1" spans="1:3">
      <c r="A52" s="207" t="s">
        <v>1879</v>
      </c>
      <c r="B52" s="28" t="s">
        <v>809</v>
      </c>
      <c r="C52" s="72"/>
    </row>
    <row r="53" s="66" customFormat="1" hidden="1" customHeight="1" spans="1:3">
      <c r="A53" s="207" t="s">
        <v>1880</v>
      </c>
      <c r="B53" s="28" t="s">
        <v>810</v>
      </c>
      <c r="C53" s="72"/>
    </row>
    <row r="54" s="66" customFormat="1" hidden="1" customHeight="1" spans="1:3">
      <c r="A54" s="207" t="s">
        <v>1881</v>
      </c>
      <c r="B54" s="28" t="s">
        <v>839</v>
      </c>
      <c r="C54" s="72"/>
    </row>
    <row r="55" s="66" customFormat="1" hidden="1" customHeight="1" spans="1:3">
      <c r="A55" s="207" t="s">
        <v>1882</v>
      </c>
      <c r="B55" s="28" t="s">
        <v>840</v>
      </c>
      <c r="C55" s="72"/>
    </row>
    <row r="56" s="66" customFormat="1" customHeight="1" spans="1:3">
      <c r="A56" s="207" t="s">
        <v>1883</v>
      </c>
      <c r="B56" s="28" t="s">
        <v>841</v>
      </c>
      <c r="C56" s="72">
        <f>VLOOKUP(A56,[2]县本级支出!$A$3:$D$432,4,FALSE)</f>
        <v>12</v>
      </c>
    </row>
    <row r="57" s="66" customFormat="1" customHeight="1" spans="1:3">
      <c r="A57" s="207" t="s">
        <v>1884</v>
      </c>
      <c r="B57" s="28" t="s">
        <v>842</v>
      </c>
      <c r="C57" s="72">
        <f>VLOOKUP(A57,[2]县本级支出!$A$3:$D$432,4,FALSE)</f>
        <v>141</v>
      </c>
    </row>
    <row r="58" s="66" customFormat="1" customHeight="1" spans="1:3">
      <c r="A58" s="207" t="s">
        <v>1885</v>
      </c>
      <c r="B58" s="28" t="s">
        <v>843</v>
      </c>
      <c r="C58" s="72">
        <f>VLOOKUP(A58,[2]县本级支出!$A$3:$D$432,4,FALSE)</f>
        <v>55</v>
      </c>
    </row>
    <row r="59" s="66" customFormat="1" hidden="1" customHeight="1" spans="1:3">
      <c r="A59" s="207" t="s">
        <v>1886</v>
      </c>
      <c r="B59" s="28" t="s">
        <v>817</v>
      </c>
      <c r="C59" s="72"/>
    </row>
    <row r="60" s="66" customFormat="1" customHeight="1" spans="1:3">
      <c r="A60" s="207" t="s">
        <v>1887</v>
      </c>
      <c r="B60" s="28" t="s">
        <v>844</v>
      </c>
      <c r="C60" s="72">
        <f>VLOOKUP(A60,[2]县本级支出!$A$3:$D$432,4,FALSE)</f>
        <v>9</v>
      </c>
    </row>
    <row r="61" s="66" customFormat="1" customHeight="1" spans="1:3">
      <c r="A61" s="207" t="s">
        <v>1888</v>
      </c>
      <c r="B61" s="129" t="s">
        <v>845</v>
      </c>
      <c r="C61" s="30">
        <f>SUM(C62:C71)</f>
        <v>2176</v>
      </c>
    </row>
    <row r="62" s="66" customFormat="1" customHeight="1" spans="1:3">
      <c r="A62" s="207" t="s">
        <v>1889</v>
      </c>
      <c r="B62" s="28" t="s">
        <v>808</v>
      </c>
      <c r="C62" s="72">
        <f>VLOOKUP(A62,[2]县本级支出!$A$3:$D$432,4,FALSE)</f>
        <v>1373</v>
      </c>
    </row>
    <row r="63" s="66" customFormat="1" hidden="1" customHeight="1" spans="1:3">
      <c r="A63" s="207" t="s">
        <v>1890</v>
      </c>
      <c r="B63" s="28" t="s">
        <v>809</v>
      </c>
      <c r="C63" s="72"/>
    </row>
    <row r="64" s="66" customFormat="1" hidden="1" customHeight="1" spans="1:3">
      <c r="A64" s="207" t="s">
        <v>1891</v>
      </c>
      <c r="B64" s="28" t="s">
        <v>810</v>
      </c>
      <c r="C64" s="72"/>
    </row>
    <row r="65" s="66" customFormat="1" hidden="1" customHeight="1" spans="1:3">
      <c r="A65" s="207" t="s">
        <v>1892</v>
      </c>
      <c r="B65" s="28" t="s">
        <v>846</v>
      </c>
      <c r="C65" s="72"/>
    </row>
    <row r="66" s="66" customFormat="1" hidden="1" customHeight="1" spans="1:3">
      <c r="A66" s="207" t="s">
        <v>1893</v>
      </c>
      <c r="B66" s="28" t="s">
        <v>847</v>
      </c>
      <c r="C66" s="72"/>
    </row>
    <row r="67" s="66" customFormat="1" hidden="1" customHeight="1" spans="1:3">
      <c r="A67" s="207" t="s">
        <v>1894</v>
      </c>
      <c r="B67" s="28" t="s">
        <v>848</v>
      </c>
      <c r="C67" s="72"/>
    </row>
    <row r="68" s="66" customFormat="1" hidden="1" customHeight="1" spans="1:3">
      <c r="A68" s="207" t="s">
        <v>1895</v>
      </c>
      <c r="B68" s="28" t="s">
        <v>849</v>
      </c>
      <c r="C68" s="72">
        <f>VLOOKUP(A68,[2]县本级支出!$A$3:$D$432,4,FALSE)</f>
        <v>0</v>
      </c>
    </row>
    <row r="69" s="66" customFormat="1" customHeight="1" spans="1:3">
      <c r="A69" s="207" t="s">
        <v>1896</v>
      </c>
      <c r="B69" s="28" t="s">
        <v>850</v>
      </c>
      <c r="C69" s="72">
        <f>VLOOKUP(A69,[2]县本级支出!$A$3:$D$432,4,FALSE)</f>
        <v>198</v>
      </c>
    </row>
    <row r="70" s="66" customFormat="1" customHeight="1" spans="1:3">
      <c r="A70" s="207" t="s">
        <v>1897</v>
      </c>
      <c r="B70" s="28" t="s">
        <v>817</v>
      </c>
      <c r="C70" s="72">
        <f>VLOOKUP(A70,[2]县本级支出!$A$3:$D$432,4,FALSE)</f>
        <v>360</v>
      </c>
    </row>
    <row r="71" s="66" customFormat="1" customHeight="1" spans="1:3">
      <c r="A71" s="207" t="s">
        <v>1898</v>
      </c>
      <c r="B71" s="28" t="s">
        <v>851</v>
      </c>
      <c r="C71" s="72">
        <f>VLOOKUP(A71,[2]县本级支出!$A$3:$D$432,4,FALSE)</f>
        <v>245</v>
      </c>
    </row>
    <row r="72" s="66" customFormat="1" customHeight="1" spans="1:3">
      <c r="A72" s="207" t="s">
        <v>1899</v>
      </c>
      <c r="B72" s="129" t="s">
        <v>852</v>
      </c>
      <c r="C72" s="30">
        <f>SUM(C73:C79)</f>
        <v>70</v>
      </c>
    </row>
    <row r="73" s="66" customFormat="1" hidden="1" customHeight="1" spans="1:3">
      <c r="A73" s="207" t="s">
        <v>1900</v>
      </c>
      <c r="B73" s="28" t="s">
        <v>808</v>
      </c>
      <c r="C73" s="72"/>
    </row>
    <row r="74" s="66" customFormat="1" hidden="1" customHeight="1" spans="1:3">
      <c r="A74" s="207" t="s">
        <v>1901</v>
      </c>
      <c r="B74" s="28" t="s">
        <v>809</v>
      </c>
      <c r="C74" s="72"/>
    </row>
    <row r="75" s="66" customFormat="1" hidden="1" customHeight="1" spans="1:3">
      <c r="A75" s="207" t="s">
        <v>1902</v>
      </c>
      <c r="B75" s="28" t="s">
        <v>810</v>
      </c>
      <c r="C75" s="72"/>
    </row>
    <row r="76" s="66" customFormat="1" hidden="1" customHeight="1" spans="1:3">
      <c r="A76" s="207" t="s">
        <v>1903</v>
      </c>
      <c r="B76" s="28" t="s">
        <v>849</v>
      </c>
      <c r="C76" s="72"/>
    </row>
    <row r="77" s="66" customFormat="1" customHeight="1" spans="1:3">
      <c r="A77" s="207" t="s">
        <v>1904</v>
      </c>
      <c r="B77" s="28" t="s">
        <v>853</v>
      </c>
      <c r="C77" s="72">
        <f>VLOOKUP(A77,[2]县本级支出!$A$3:$D$432,4,FALSE)</f>
        <v>70</v>
      </c>
    </row>
    <row r="78" s="66" customFormat="1" hidden="1" customHeight="1" spans="1:3">
      <c r="A78" s="207" t="s">
        <v>1905</v>
      </c>
      <c r="B78" s="28" t="s">
        <v>817</v>
      </c>
      <c r="C78" s="72"/>
    </row>
    <row r="79" s="66" customFormat="1" hidden="1" customHeight="1" spans="1:3">
      <c r="A79" s="207" t="s">
        <v>1906</v>
      </c>
      <c r="B79" s="28" t="s">
        <v>854</v>
      </c>
      <c r="C79" s="72"/>
    </row>
    <row r="80" s="66" customFormat="1" customHeight="1" spans="1:3">
      <c r="A80" s="207" t="s">
        <v>1907</v>
      </c>
      <c r="B80" s="129" t="s">
        <v>855</v>
      </c>
      <c r="C80" s="30">
        <f>SUM(C81:C88)</f>
        <v>504</v>
      </c>
    </row>
    <row r="81" s="66" customFormat="1" customHeight="1" spans="1:3">
      <c r="A81" s="207" t="s">
        <v>1908</v>
      </c>
      <c r="B81" s="28" t="s">
        <v>808</v>
      </c>
      <c r="C81" s="72">
        <f>VLOOKUP(A81,[2]县本级支出!$A$3:$D$432,4,FALSE)</f>
        <v>421</v>
      </c>
    </row>
    <row r="82" s="66" customFormat="1" hidden="1" customHeight="1" spans="1:3">
      <c r="A82" s="207" t="s">
        <v>1909</v>
      </c>
      <c r="B82" s="28" t="s">
        <v>809</v>
      </c>
      <c r="C82" s="72"/>
    </row>
    <row r="83" s="66" customFormat="1" hidden="1" customHeight="1" spans="1:3">
      <c r="A83" s="207" t="s">
        <v>1910</v>
      </c>
      <c r="B83" s="28" t="s">
        <v>810</v>
      </c>
      <c r="C83" s="72"/>
    </row>
    <row r="84" s="66" customFormat="1" customHeight="1" spans="1:3">
      <c r="A84" s="207" t="s">
        <v>1911</v>
      </c>
      <c r="B84" s="28" t="s">
        <v>856</v>
      </c>
      <c r="C84" s="72">
        <f>VLOOKUP(A84,[2]县本级支出!$A$3:$D$432,4,FALSE)</f>
        <v>83</v>
      </c>
    </row>
    <row r="85" s="66" customFormat="1" hidden="1" customHeight="1" spans="1:3">
      <c r="A85" s="207" t="s">
        <v>1912</v>
      </c>
      <c r="B85" s="28" t="s">
        <v>857</v>
      </c>
      <c r="C85" s="72"/>
    </row>
    <row r="86" s="66" customFormat="1" hidden="1" customHeight="1" spans="1:3">
      <c r="A86" s="207" t="s">
        <v>1913</v>
      </c>
      <c r="B86" s="28" t="s">
        <v>849</v>
      </c>
      <c r="C86" s="72"/>
    </row>
    <row r="87" s="66" customFormat="1" hidden="1" customHeight="1" spans="1:3">
      <c r="A87" s="207" t="s">
        <v>1914</v>
      </c>
      <c r="B87" s="28" t="s">
        <v>817</v>
      </c>
      <c r="C87" s="72"/>
    </row>
    <row r="88" s="66" customFormat="1" hidden="1" customHeight="1" spans="1:3">
      <c r="A88" s="207" t="s">
        <v>1915</v>
      </c>
      <c r="B88" s="28" t="s">
        <v>858</v>
      </c>
      <c r="C88" s="72"/>
    </row>
    <row r="89" s="66" customFormat="1" hidden="1" customHeight="1" spans="1:3">
      <c r="A89" s="207" t="s">
        <v>1916</v>
      </c>
      <c r="B89" s="129" t="s">
        <v>859</v>
      </c>
      <c r="C89" s="30">
        <f>SUM(C90:C101)</f>
        <v>0</v>
      </c>
    </row>
    <row r="90" s="66" customFormat="1" hidden="1" customHeight="1" spans="1:3">
      <c r="A90" s="207" t="s">
        <v>1917</v>
      </c>
      <c r="B90" s="28" t="s">
        <v>808</v>
      </c>
      <c r="C90" s="72"/>
    </row>
    <row r="91" s="66" customFormat="1" hidden="1" customHeight="1" spans="1:3">
      <c r="A91" s="207" t="s">
        <v>1918</v>
      </c>
      <c r="B91" s="28" t="s">
        <v>809</v>
      </c>
      <c r="C91" s="72"/>
    </row>
    <row r="92" s="66" customFormat="1" hidden="1" customHeight="1" spans="1:3">
      <c r="A92" s="207" t="s">
        <v>1919</v>
      </c>
      <c r="B92" s="28" t="s">
        <v>810</v>
      </c>
      <c r="C92" s="72"/>
    </row>
    <row r="93" s="66" customFormat="1" hidden="1" customHeight="1" spans="1:3">
      <c r="A93" s="207" t="s">
        <v>1920</v>
      </c>
      <c r="B93" s="28" t="s">
        <v>860</v>
      </c>
      <c r="C93" s="72"/>
    </row>
    <row r="94" s="66" customFormat="1" hidden="1" customHeight="1" spans="1:3">
      <c r="A94" s="207" t="s">
        <v>1921</v>
      </c>
      <c r="B94" s="28" t="s">
        <v>861</v>
      </c>
      <c r="C94" s="72"/>
    </row>
    <row r="95" s="66" customFormat="1" hidden="1" customHeight="1" spans="1:3">
      <c r="A95" s="207" t="s">
        <v>1922</v>
      </c>
      <c r="B95" s="28" t="s">
        <v>849</v>
      </c>
      <c r="C95" s="72"/>
    </row>
    <row r="96" s="66" customFormat="1" hidden="1" customHeight="1" spans="1:3">
      <c r="A96" s="207" t="s">
        <v>1923</v>
      </c>
      <c r="B96" s="28" t="s">
        <v>862</v>
      </c>
      <c r="C96" s="72"/>
    </row>
    <row r="97" s="66" customFormat="1" hidden="1" customHeight="1" spans="1:3">
      <c r="A97" s="207" t="s">
        <v>1924</v>
      </c>
      <c r="B97" s="28" t="s">
        <v>863</v>
      </c>
      <c r="C97" s="72"/>
    </row>
    <row r="98" s="66" customFormat="1" hidden="1" customHeight="1" spans="1:3">
      <c r="A98" s="207" t="s">
        <v>1925</v>
      </c>
      <c r="B98" s="28" t="s">
        <v>864</v>
      </c>
      <c r="C98" s="72"/>
    </row>
    <row r="99" s="66" customFormat="1" hidden="1" customHeight="1" spans="1:3">
      <c r="A99" s="207" t="s">
        <v>1926</v>
      </c>
      <c r="B99" s="28" t="s">
        <v>865</v>
      </c>
      <c r="C99" s="72"/>
    </row>
    <row r="100" s="66" customFormat="1" hidden="1" customHeight="1" spans="1:3">
      <c r="A100" s="207" t="s">
        <v>1927</v>
      </c>
      <c r="B100" s="28" t="s">
        <v>817</v>
      </c>
      <c r="C100" s="72"/>
    </row>
    <row r="101" s="66" customFormat="1" hidden="1" customHeight="1" spans="1:3">
      <c r="A101" s="207" t="s">
        <v>1928</v>
      </c>
      <c r="B101" s="28" t="s">
        <v>866</v>
      </c>
      <c r="C101" s="72"/>
    </row>
    <row r="102" s="66" customFormat="1" customHeight="1" spans="1:3">
      <c r="A102" s="207" t="s">
        <v>1929</v>
      </c>
      <c r="B102" s="129" t="s">
        <v>867</v>
      </c>
      <c r="C102" s="30">
        <f>SUM(C103:C110)</f>
        <v>2308</v>
      </c>
    </row>
    <row r="103" s="66" customFormat="1" customHeight="1" spans="1:3">
      <c r="A103" s="207" t="s">
        <v>1930</v>
      </c>
      <c r="B103" s="28" t="s">
        <v>808</v>
      </c>
      <c r="C103" s="72">
        <f>VLOOKUP(A103,[2]县本级支出!$A$3:$D$432,4,FALSE)</f>
        <v>886</v>
      </c>
    </row>
    <row r="104" s="66" customFormat="1" hidden="1" customHeight="1" spans="1:3">
      <c r="A104" s="207" t="s">
        <v>1931</v>
      </c>
      <c r="B104" s="28" t="s">
        <v>809</v>
      </c>
      <c r="C104" s="72"/>
    </row>
    <row r="105" s="66" customFormat="1" hidden="1" customHeight="1" spans="1:3">
      <c r="A105" s="207" t="s">
        <v>1932</v>
      </c>
      <c r="B105" s="28" t="s">
        <v>810</v>
      </c>
      <c r="C105" s="72"/>
    </row>
    <row r="106" s="66" customFormat="1" hidden="1" customHeight="1" spans="1:3">
      <c r="A106" s="207" t="s">
        <v>1933</v>
      </c>
      <c r="B106" s="28" t="s">
        <v>868</v>
      </c>
      <c r="C106" s="72"/>
    </row>
    <row r="107" s="66" customFormat="1" hidden="1" customHeight="1" spans="1:3">
      <c r="A107" s="207" t="s">
        <v>1934</v>
      </c>
      <c r="B107" s="28" t="s">
        <v>869</v>
      </c>
      <c r="C107" s="72"/>
    </row>
    <row r="108" s="66" customFormat="1" hidden="1" customHeight="1" spans="1:3">
      <c r="A108" s="207" t="s">
        <v>1935</v>
      </c>
      <c r="B108" s="28" t="s">
        <v>870</v>
      </c>
      <c r="C108" s="72"/>
    </row>
    <row r="109" s="66" customFormat="1" customHeight="1" spans="1:3">
      <c r="A109" s="207" t="s">
        <v>1936</v>
      </c>
      <c r="B109" s="28" t="s">
        <v>817</v>
      </c>
      <c r="C109" s="72">
        <f>VLOOKUP(A109,[2]县本级支出!$A$3:$D$432,4,FALSE)</f>
        <v>446</v>
      </c>
    </row>
    <row r="110" s="66" customFormat="1" customHeight="1" spans="1:3">
      <c r="A110" s="207" t="s">
        <v>1937</v>
      </c>
      <c r="B110" s="28" t="s">
        <v>871</v>
      </c>
      <c r="C110" s="72">
        <f>VLOOKUP(A110,[2]县本级支出!$A$3:$D$432,4,FALSE)</f>
        <v>976</v>
      </c>
    </row>
    <row r="111" s="66" customFormat="1" customHeight="1" spans="1:3">
      <c r="A111" s="207" t="s">
        <v>1938</v>
      </c>
      <c r="B111" s="129" t="s">
        <v>872</v>
      </c>
      <c r="C111" s="30">
        <f>SUM(C112:C121)</f>
        <v>518</v>
      </c>
    </row>
    <row r="112" s="66" customFormat="1" customHeight="1" spans="1:3">
      <c r="A112" s="207" t="s">
        <v>1939</v>
      </c>
      <c r="B112" s="28" t="s">
        <v>808</v>
      </c>
      <c r="C112" s="72">
        <f>VLOOKUP(A112,[2]县本级支出!$A$3:$D$432,4,FALSE)</f>
        <v>350</v>
      </c>
    </row>
    <row r="113" s="66" customFormat="1" hidden="1" customHeight="1" spans="1:3">
      <c r="A113" s="207" t="s">
        <v>1940</v>
      </c>
      <c r="B113" s="28" t="s">
        <v>809</v>
      </c>
      <c r="C113" s="72"/>
    </row>
    <row r="114" s="66" customFormat="1" hidden="1" customHeight="1" spans="1:3">
      <c r="A114" s="207" t="s">
        <v>1941</v>
      </c>
      <c r="B114" s="28" t="s">
        <v>810</v>
      </c>
      <c r="C114" s="72"/>
    </row>
    <row r="115" s="66" customFormat="1" hidden="1" customHeight="1" spans="1:3">
      <c r="A115" s="207" t="s">
        <v>1942</v>
      </c>
      <c r="B115" s="28" t="s">
        <v>873</v>
      </c>
      <c r="C115" s="72"/>
    </row>
    <row r="116" s="66" customFormat="1" hidden="1" customHeight="1" spans="1:3">
      <c r="A116" s="207" t="s">
        <v>1943</v>
      </c>
      <c r="B116" s="28" t="s">
        <v>874</v>
      </c>
      <c r="C116" s="72"/>
    </row>
    <row r="117" s="66" customFormat="1" hidden="1" customHeight="1" spans="1:3">
      <c r="A117" s="207" t="s">
        <v>1944</v>
      </c>
      <c r="B117" s="28" t="s">
        <v>875</v>
      </c>
      <c r="C117" s="72"/>
    </row>
    <row r="118" s="66" customFormat="1" hidden="1" customHeight="1" spans="1:3">
      <c r="A118" s="207" t="s">
        <v>1945</v>
      </c>
      <c r="B118" s="28" t="s">
        <v>876</v>
      </c>
      <c r="C118" s="72"/>
    </row>
    <row r="119" s="66" customFormat="1" customHeight="1" spans="1:3">
      <c r="A119" s="207" t="s">
        <v>1946</v>
      </c>
      <c r="B119" s="28" t="s">
        <v>877</v>
      </c>
      <c r="C119" s="72">
        <f>VLOOKUP(A119,[2]县本级支出!$A$3:$D$432,4,FALSE)</f>
        <v>96</v>
      </c>
    </row>
    <row r="120" s="66" customFormat="1" customHeight="1" spans="1:3">
      <c r="A120" s="207" t="s">
        <v>1947</v>
      </c>
      <c r="B120" s="28" t="s">
        <v>817</v>
      </c>
      <c r="C120" s="72">
        <f>VLOOKUP(A120,[2]县本级支出!$A$3:$D$432,4,FALSE)</f>
        <v>35</v>
      </c>
    </row>
    <row r="121" s="66" customFormat="1" customHeight="1" spans="1:3">
      <c r="A121" s="207" t="s">
        <v>1948</v>
      </c>
      <c r="B121" s="28" t="s">
        <v>878</v>
      </c>
      <c r="C121" s="72">
        <f>VLOOKUP(A121,[2]县本级支出!$A$3:$D$432,4,FALSE)</f>
        <v>37</v>
      </c>
    </row>
    <row r="122" s="66" customFormat="1" customHeight="1" spans="1:3">
      <c r="A122" s="207" t="s">
        <v>1949</v>
      </c>
      <c r="B122" s="129" t="s">
        <v>879</v>
      </c>
      <c r="C122" s="30">
        <f>SUM(C123:C133)</f>
        <v>10</v>
      </c>
    </row>
    <row r="123" s="66" customFormat="1" hidden="1" customHeight="1" spans="1:3">
      <c r="A123" s="207" t="s">
        <v>1950</v>
      </c>
      <c r="B123" s="28" t="s">
        <v>808</v>
      </c>
      <c r="C123" s="72"/>
    </row>
    <row r="124" s="66" customFormat="1" hidden="1" customHeight="1" spans="1:3">
      <c r="A124" s="207" t="s">
        <v>1951</v>
      </c>
      <c r="B124" s="28" t="s">
        <v>809</v>
      </c>
      <c r="C124" s="72"/>
    </row>
    <row r="125" s="66" customFormat="1" hidden="1" customHeight="1" spans="1:3">
      <c r="A125" s="207" t="s">
        <v>1952</v>
      </c>
      <c r="B125" s="28" t="s">
        <v>810</v>
      </c>
      <c r="C125" s="72"/>
    </row>
    <row r="126" s="66" customFormat="1" hidden="1" customHeight="1" spans="1:3">
      <c r="A126" s="207" t="s">
        <v>1953</v>
      </c>
      <c r="B126" s="28" t="s">
        <v>880</v>
      </c>
      <c r="C126" s="72"/>
    </row>
    <row r="127" s="66" customFormat="1" hidden="1" customHeight="1" spans="1:3">
      <c r="A127" s="207" t="s">
        <v>1954</v>
      </c>
      <c r="B127" s="28" t="s">
        <v>881</v>
      </c>
      <c r="C127" s="72"/>
    </row>
    <row r="128" s="66" customFormat="1" hidden="1" customHeight="1" spans="1:3">
      <c r="A128" s="207" t="s">
        <v>1955</v>
      </c>
      <c r="B128" s="28" t="s">
        <v>882</v>
      </c>
      <c r="C128" s="72"/>
    </row>
    <row r="129" s="66" customFormat="1" hidden="1" customHeight="1" spans="1:3">
      <c r="A129" s="207" t="s">
        <v>1956</v>
      </c>
      <c r="B129" s="28" t="s">
        <v>883</v>
      </c>
      <c r="C129" s="72"/>
    </row>
    <row r="130" s="66" customFormat="1" hidden="1" customHeight="1" spans="1:3">
      <c r="A130" s="207" t="s">
        <v>1957</v>
      </c>
      <c r="B130" s="28" t="s">
        <v>884</v>
      </c>
      <c r="C130" s="72"/>
    </row>
    <row r="131" s="66" customFormat="1" hidden="1" customHeight="1" spans="1:3">
      <c r="A131" s="207" t="s">
        <v>1958</v>
      </c>
      <c r="B131" s="28" t="s">
        <v>885</v>
      </c>
      <c r="C131" s="72"/>
    </row>
    <row r="132" s="66" customFormat="1" hidden="1" customHeight="1" spans="1:3">
      <c r="A132" s="207" t="s">
        <v>1959</v>
      </c>
      <c r="B132" s="28" t="s">
        <v>817</v>
      </c>
      <c r="C132" s="72"/>
    </row>
    <row r="133" s="66" customFormat="1" customHeight="1" spans="1:3">
      <c r="A133" s="207" t="s">
        <v>1960</v>
      </c>
      <c r="B133" s="28" t="s">
        <v>886</v>
      </c>
      <c r="C133" s="72">
        <f>VLOOKUP(A133,[2]县本级支出!$A$3:$D$432,4,FALSE)</f>
        <v>10</v>
      </c>
    </row>
    <row r="134" s="66" customFormat="1" hidden="1" customHeight="1" spans="1:3">
      <c r="A134" s="207" t="s">
        <v>1961</v>
      </c>
      <c r="B134" s="129" t="s">
        <v>887</v>
      </c>
      <c r="C134" s="30">
        <f>SUM(C135:C140)</f>
        <v>0</v>
      </c>
    </row>
    <row r="135" s="66" customFormat="1" hidden="1" customHeight="1" spans="1:3">
      <c r="A135" s="207" t="s">
        <v>1962</v>
      </c>
      <c r="B135" s="28" t="s">
        <v>808</v>
      </c>
      <c r="C135" s="72"/>
    </row>
    <row r="136" s="66" customFormat="1" hidden="1" customHeight="1" spans="1:3">
      <c r="A136" s="207" t="s">
        <v>1963</v>
      </c>
      <c r="B136" s="28" t="s">
        <v>809</v>
      </c>
      <c r="C136" s="72"/>
    </row>
    <row r="137" s="66" customFormat="1" hidden="1" customHeight="1" spans="1:3">
      <c r="A137" s="207" t="s">
        <v>1964</v>
      </c>
      <c r="B137" s="28" t="s">
        <v>810</v>
      </c>
      <c r="C137" s="72"/>
    </row>
    <row r="138" s="66" customFormat="1" hidden="1" customHeight="1" spans="1:3">
      <c r="A138" s="207" t="s">
        <v>1965</v>
      </c>
      <c r="B138" s="28" t="s">
        <v>888</v>
      </c>
      <c r="C138" s="72"/>
    </row>
    <row r="139" s="66" customFormat="1" hidden="1" customHeight="1" spans="1:3">
      <c r="A139" s="207" t="s">
        <v>1966</v>
      </c>
      <c r="B139" s="28" t="s">
        <v>817</v>
      </c>
      <c r="C139" s="72"/>
    </row>
    <row r="140" s="66" customFormat="1" hidden="1" customHeight="1" spans="1:3">
      <c r="A140" s="207" t="s">
        <v>1967</v>
      </c>
      <c r="B140" s="28" t="s">
        <v>889</v>
      </c>
      <c r="C140" s="72">
        <f>VLOOKUP(A140,[2]县本级支出!$A$3:$D$432,4,FALSE)</f>
        <v>0</v>
      </c>
    </row>
    <row r="141" s="66" customFormat="1" hidden="1" customHeight="1" spans="1:3">
      <c r="A141" s="207" t="s">
        <v>1968</v>
      </c>
      <c r="B141" s="129" t="s">
        <v>890</v>
      </c>
      <c r="C141" s="30">
        <f>SUM(C142:C148)</f>
        <v>0</v>
      </c>
    </row>
    <row r="142" s="66" customFormat="1" hidden="1" customHeight="1" spans="1:3">
      <c r="A142" s="207" t="s">
        <v>1969</v>
      </c>
      <c r="B142" s="28" t="s">
        <v>808</v>
      </c>
      <c r="C142" s="72"/>
    </row>
    <row r="143" s="66" customFormat="1" hidden="1" customHeight="1" spans="1:3">
      <c r="A143" s="207" t="s">
        <v>1970</v>
      </c>
      <c r="B143" s="28" t="s">
        <v>809</v>
      </c>
      <c r="C143" s="72"/>
    </row>
    <row r="144" s="66" customFormat="1" hidden="1" customHeight="1" spans="1:3">
      <c r="A144" s="207" t="s">
        <v>1971</v>
      </c>
      <c r="B144" s="28" t="s">
        <v>810</v>
      </c>
      <c r="C144" s="72"/>
    </row>
    <row r="145" s="66" customFormat="1" hidden="1" customHeight="1" spans="1:3">
      <c r="A145" s="207" t="s">
        <v>1972</v>
      </c>
      <c r="B145" s="28" t="s">
        <v>891</v>
      </c>
      <c r="C145" s="72"/>
    </row>
    <row r="146" s="66" customFormat="1" hidden="1" customHeight="1" spans="1:3">
      <c r="A146" s="207" t="s">
        <v>1973</v>
      </c>
      <c r="B146" s="28" t="s">
        <v>892</v>
      </c>
      <c r="C146" s="72"/>
    </row>
    <row r="147" s="66" customFormat="1" hidden="1" customHeight="1" spans="1:3">
      <c r="A147" s="207" t="s">
        <v>1974</v>
      </c>
      <c r="B147" s="28" t="s">
        <v>817</v>
      </c>
      <c r="C147" s="72"/>
    </row>
    <row r="148" s="66" customFormat="1" hidden="1" customHeight="1" spans="1:3">
      <c r="A148" s="207" t="s">
        <v>1975</v>
      </c>
      <c r="B148" s="28" t="s">
        <v>893</v>
      </c>
      <c r="C148" s="72"/>
    </row>
    <row r="149" s="66" customFormat="1" customHeight="1" spans="1:3">
      <c r="A149" s="207" t="s">
        <v>1976</v>
      </c>
      <c r="B149" s="129" t="s">
        <v>894</v>
      </c>
      <c r="C149" s="30">
        <f>SUM(C150:C154)</f>
        <v>160</v>
      </c>
    </row>
    <row r="150" s="66" customFormat="1" customHeight="1" spans="1:3">
      <c r="A150" s="207" t="s">
        <v>1977</v>
      </c>
      <c r="B150" s="28" t="s">
        <v>808</v>
      </c>
      <c r="C150" s="72">
        <f>VLOOKUP(A150,[2]县本级支出!$A$3:$D$432,4,FALSE)</f>
        <v>131</v>
      </c>
    </row>
    <row r="151" s="66" customFormat="1" hidden="1" customHeight="1" spans="1:3">
      <c r="A151" s="207" t="s">
        <v>1978</v>
      </c>
      <c r="B151" s="28" t="s">
        <v>809</v>
      </c>
      <c r="C151" s="72"/>
    </row>
    <row r="152" s="66" customFormat="1" hidden="1" customHeight="1" spans="1:3">
      <c r="A152" s="207" t="s">
        <v>1979</v>
      </c>
      <c r="B152" s="28" t="s">
        <v>810</v>
      </c>
      <c r="C152" s="72"/>
    </row>
    <row r="153" s="66" customFormat="1" customHeight="1" spans="1:3">
      <c r="A153" s="207" t="s">
        <v>1980</v>
      </c>
      <c r="B153" s="28" t="s">
        <v>895</v>
      </c>
      <c r="C153" s="72">
        <f>VLOOKUP(A153,[2]县本级支出!$A$3:$D$432,4,FALSE)</f>
        <v>6</v>
      </c>
    </row>
    <row r="154" s="66" customFormat="1" customHeight="1" spans="1:3">
      <c r="A154" s="207" t="s">
        <v>1981</v>
      </c>
      <c r="B154" s="28" t="s">
        <v>896</v>
      </c>
      <c r="C154" s="72">
        <f>VLOOKUP(A154,[2]县本级支出!$A$3:$D$432,4,FALSE)</f>
        <v>23</v>
      </c>
    </row>
    <row r="155" s="66" customFormat="1" customHeight="1" spans="1:3">
      <c r="A155" s="207" t="s">
        <v>1982</v>
      </c>
      <c r="B155" s="129" t="s">
        <v>897</v>
      </c>
      <c r="C155" s="30">
        <f>SUM(C156:C161)</f>
        <v>62</v>
      </c>
    </row>
    <row r="156" s="66" customFormat="1" customHeight="1" spans="1:3">
      <c r="A156" s="207" t="s">
        <v>1983</v>
      </c>
      <c r="B156" s="28" t="s">
        <v>808</v>
      </c>
      <c r="C156" s="72">
        <f>VLOOKUP(A156,[2]县本级支出!$A$3:$D$432,4,FALSE)</f>
        <v>62</v>
      </c>
    </row>
    <row r="157" s="66" customFormat="1" hidden="1" customHeight="1" spans="1:3">
      <c r="A157" s="207" t="s">
        <v>1984</v>
      </c>
      <c r="B157" s="28" t="s">
        <v>809</v>
      </c>
      <c r="C157" s="72"/>
    </row>
    <row r="158" s="66" customFormat="1" hidden="1" customHeight="1" spans="1:3">
      <c r="A158" s="207" t="s">
        <v>1985</v>
      </c>
      <c r="B158" s="28" t="s">
        <v>810</v>
      </c>
      <c r="C158" s="72"/>
    </row>
    <row r="159" s="66" customFormat="1" hidden="1" customHeight="1" spans="1:3">
      <c r="A159" s="207" t="s">
        <v>1986</v>
      </c>
      <c r="B159" s="28" t="s">
        <v>822</v>
      </c>
      <c r="C159" s="72"/>
    </row>
    <row r="160" s="66" customFormat="1" hidden="1" customHeight="1" spans="1:3">
      <c r="A160" s="207" t="s">
        <v>1987</v>
      </c>
      <c r="B160" s="28" t="s">
        <v>817</v>
      </c>
      <c r="C160" s="72"/>
    </row>
    <row r="161" s="66" customFormat="1" hidden="1" customHeight="1" spans="1:3">
      <c r="A161" s="207" t="s">
        <v>1988</v>
      </c>
      <c r="B161" s="28" t="s">
        <v>898</v>
      </c>
      <c r="C161" s="72"/>
    </row>
    <row r="162" s="66" customFormat="1" customHeight="1" spans="1:3">
      <c r="A162" s="207" t="s">
        <v>1989</v>
      </c>
      <c r="B162" s="129" t="s">
        <v>899</v>
      </c>
      <c r="C162" s="30">
        <f>SUM(C163:C168)</f>
        <v>800</v>
      </c>
    </row>
    <row r="163" s="66" customFormat="1" customHeight="1" spans="1:3">
      <c r="A163" s="207" t="s">
        <v>1990</v>
      </c>
      <c r="B163" s="28" t="s">
        <v>808</v>
      </c>
      <c r="C163" s="72">
        <f>VLOOKUP(A163,[2]县本级支出!$A$3:$D$432,4,FALSE)</f>
        <v>79</v>
      </c>
    </row>
    <row r="164" s="66" customFormat="1" hidden="1" customHeight="1" spans="1:3">
      <c r="A164" s="207" t="s">
        <v>1991</v>
      </c>
      <c r="B164" s="28" t="s">
        <v>809</v>
      </c>
      <c r="C164" s="72"/>
    </row>
    <row r="165" s="66" customFormat="1" hidden="1" customHeight="1" spans="1:3">
      <c r="A165" s="207" t="s">
        <v>1992</v>
      </c>
      <c r="B165" s="28" t="s">
        <v>810</v>
      </c>
      <c r="C165" s="72"/>
    </row>
    <row r="166" s="66" customFormat="1" customHeight="1" spans="1:3">
      <c r="A166" s="207" t="s">
        <v>1993</v>
      </c>
      <c r="B166" s="28" t="s">
        <v>900</v>
      </c>
      <c r="C166" s="72">
        <f>VLOOKUP(A166,[2]县本级支出!$A$3:$D$432,4,FALSE)</f>
        <v>708</v>
      </c>
    </row>
    <row r="167" s="66" customFormat="1" hidden="1" customHeight="1" spans="1:3">
      <c r="A167" s="207" t="s">
        <v>1994</v>
      </c>
      <c r="B167" s="28" t="s">
        <v>817</v>
      </c>
      <c r="C167" s="72"/>
    </row>
    <row r="168" s="66" customFormat="1" customHeight="1" spans="1:3">
      <c r="A168" s="207" t="s">
        <v>1995</v>
      </c>
      <c r="B168" s="28" t="s">
        <v>901</v>
      </c>
      <c r="C168" s="72">
        <f>VLOOKUP(A168,[2]县本级支出!$A$3:$D$432,4,FALSE)</f>
        <v>13</v>
      </c>
    </row>
    <row r="169" s="66" customFormat="1" customHeight="1" spans="1:3">
      <c r="A169" s="207" t="s">
        <v>1996</v>
      </c>
      <c r="B169" s="129" t="s">
        <v>902</v>
      </c>
      <c r="C169" s="30">
        <f>SUM(C170:C175)</f>
        <v>895</v>
      </c>
    </row>
    <row r="170" s="66" customFormat="1" customHeight="1" spans="1:3">
      <c r="A170" s="207" t="s">
        <v>1997</v>
      </c>
      <c r="B170" s="28" t="s">
        <v>808</v>
      </c>
      <c r="C170" s="72">
        <f>VLOOKUP(A170,[2]县本级支出!$A$3:$D$432,4,FALSE)</f>
        <v>768</v>
      </c>
    </row>
    <row r="171" s="66" customFormat="1" hidden="1" customHeight="1" spans="1:3">
      <c r="A171" s="207" t="s">
        <v>1998</v>
      </c>
      <c r="B171" s="28" t="s">
        <v>809</v>
      </c>
      <c r="C171" s="72"/>
    </row>
    <row r="172" s="66" customFormat="1" hidden="1" customHeight="1" spans="1:3">
      <c r="A172" s="207" t="s">
        <v>1999</v>
      </c>
      <c r="B172" s="28" t="s">
        <v>810</v>
      </c>
      <c r="C172" s="72"/>
    </row>
    <row r="173" s="66" customFormat="1" hidden="1" customHeight="1" spans="1:3">
      <c r="A173" s="207" t="s">
        <v>2000</v>
      </c>
      <c r="B173" s="28" t="s">
        <v>903</v>
      </c>
      <c r="C173" s="72">
        <f>VLOOKUP(A173,[2]县本级支出!$A$3:$D$432,4,FALSE)</f>
        <v>0</v>
      </c>
    </row>
    <row r="174" s="66" customFormat="1" customHeight="1" spans="1:3">
      <c r="A174" s="207" t="s">
        <v>2001</v>
      </c>
      <c r="B174" s="28" t="s">
        <v>817</v>
      </c>
      <c r="C174" s="72">
        <f>VLOOKUP(A174,[2]县本级支出!$A$3:$D$432,4,FALSE)</f>
        <v>4</v>
      </c>
    </row>
    <row r="175" s="66" customFormat="1" customHeight="1" spans="1:3">
      <c r="A175" s="207" t="s">
        <v>2002</v>
      </c>
      <c r="B175" s="28" t="s">
        <v>904</v>
      </c>
      <c r="C175" s="72">
        <f>VLOOKUP(A175,[2]县本级支出!$A$3:$D$432,4,FALSE)</f>
        <v>123</v>
      </c>
    </row>
    <row r="176" s="66" customFormat="1" customHeight="1" spans="1:3">
      <c r="A176" s="207" t="s">
        <v>2003</v>
      </c>
      <c r="B176" s="129" t="s">
        <v>905</v>
      </c>
      <c r="C176" s="30">
        <f>SUM(C177:C182)</f>
        <v>748</v>
      </c>
    </row>
    <row r="177" s="66" customFormat="1" customHeight="1" spans="1:3">
      <c r="A177" s="207" t="s">
        <v>2004</v>
      </c>
      <c r="B177" s="28" t="s">
        <v>808</v>
      </c>
      <c r="C177" s="72">
        <f>VLOOKUP(A177,[2]县本级支出!$A$3:$D$432,4,FALSE)</f>
        <v>130</v>
      </c>
    </row>
    <row r="178" s="66" customFormat="1" hidden="1" customHeight="1" spans="1:3">
      <c r="A178" s="207" t="s">
        <v>2005</v>
      </c>
      <c r="B178" s="28" t="s">
        <v>809</v>
      </c>
      <c r="C178" s="72"/>
    </row>
    <row r="179" s="66" customFormat="1" hidden="1" customHeight="1" spans="1:3">
      <c r="A179" s="207" t="s">
        <v>2006</v>
      </c>
      <c r="B179" s="28" t="s">
        <v>810</v>
      </c>
      <c r="C179" s="72"/>
    </row>
    <row r="180" s="66" customFormat="1" hidden="1" customHeight="1" spans="1:3">
      <c r="A180" s="207" t="s">
        <v>2007</v>
      </c>
      <c r="B180" s="28" t="s">
        <v>906</v>
      </c>
      <c r="C180" s="72"/>
    </row>
    <row r="181" s="66" customFormat="1" hidden="1" customHeight="1" spans="1:3">
      <c r="A181" s="207" t="s">
        <v>2008</v>
      </c>
      <c r="B181" s="28" t="s">
        <v>817</v>
      </c>
      <c r="C181" s="72"/>
    </row>
    <row r="182" s="66" customFormat="1" customHeight="1" spans="1:3">
      <c r="A182" s="207" t="s">
        <v>2009</v>
      </c>
      <c r="B182" s="28" t="s">
        <v>907</v>
      </c>
      <c r="C182" s="72">
        <f>VLOOKUP(A182,[2]县本级支出!$A$3:$D$432,4,FALSE)</f>
        <v>618</v>
      </c>
    </row>
    <row r="183" s="66" customFormat="1" customHeight="1" spans="1:3">
      <c r="A183" s="207" t="s">
        <v>2010</v>
      </c>
      <c r="B183" s="129" t="s">
        <v>908</v>
      </c>
      <c r="C183" s="30">
        <f>SUM(C184:C189)</f>
        <v>603</v>
      </c>
    </row>
    <row r="184" s="66" customFormat="1" customHeight="1" spans="1:3">
      <c r="A184" s="207" t="s">
        <v>2011</v>
      </c>
      <c r="B184" s="28" t="s">
        <v>808</v>
      </c>
      <c r="C184" s="72">
        <f>VLOOKUP(A184,[2]县本级支出!$A$3:$D$432,4,FALSE)</f>
        <v>256</v>
      </c>
    </row>
    <row r="185" s="66" customFormat="1" customHeight="1" spans="1:3">
      <c r="A185" s="207" t="s">
        <v>2012</v>
      </c>
      <c r="B185" s="28" t="s">
        <v>809</v>
      </c>
      <c r="C185" s="72">
        <f>VLOOKUP(A185,[2]县本级支出!$A$3:$D$432,4,FALSE)</f>
        <v>183</v>
      </c>
    </row>
    <row r="186" s="66" customFormat="1" hidden="1" customHeight="1" spans="1:3">
      <c r="A186" s="207" t="s">
        <v>2013</v>
      </c>
      <c r="B186" s="28" t="s">
        <v>810</v>
      </c>
      <c r="C186" s="72"/>
    </row>
    <row r="187" s="66" customFormat="1" hidden="1" customHeight="1" spans="1:3">
      <c r="A187" s="207" t="s">
        <v>2014</v>
      </c>
      <c r="B187" s="28" t="s">
        <v>909</v>
      </c>
      <c r="C187" s="72"/>
    </row>
    <row r="188" s="66" customFormat="1" hidden="1" customHeight="1" spans="1:3">
      <c r="A188" s="207" t="s">
        <v>2015</v>
      </c>
      <c r="B188" s="28" t="s">
        <v>817</v>
      </c>
      <c r="C188" s="72"/>
    </row>
    <row r="189" s="66" customFormat="1" customHeight="1" spans="1:3">
      <c r="A189" s="207" t="s">
        <v>2016</v>
      </c>
      <c r="B189" s="28" t="s">
        <v>910</v>
      </c>
      <c r="C189" s="72">
        <f>VLOOKUP(A189,[2]县本级支出!$A$3:$D$432,4,FALSE)</f>
        <v>164</v>
      </c>
    </row>
    <row r="190" s="66" customFormat="1" customHeight="1" spans="1:3">
      <c r="A190" s="207" t="s">
        <v>2017</v>
      </c>
      <c r="B190" s="129" t="s">
        <v>911</v>
      </c>
      <c r="C190" s="30">
        <f>SUM(C191:C197)</f>
        <v>438</v>
      </c>
    </row>
    <row r="191" s="66" customFormat="1" customHeight="1" spans="1:3">
      <c r="A191" s="207" t="s">
        <v>2018</v>
      </c>
      <c r="B191" s="28" t="s">
        <v>808</v>
      </c>
      <c r="C191" s="72">
        <f>VLOOKUP(A191,[2]县本级支出!$A$3:$D$432,4,FALSE)</f>
        <v>208</v>
      </c>
    </row>
    <row r="192" s="66" customFormat="1" hidden="1" customHeight="1" spans="1:3">
      <c r="A192" s="207" t="s">
        <v>2019</v>
      </c>
      <c r="B192" s="28" t="s">
        <v>809</v>
      </c>
      <c r="C192" s="72"/>
    </row>
    <row r="193" s="66" customFormat="1" hidden="1" customHeight="1" spans="1:3">
      <c r="A193" s="207" t="s">
        <v>2020</v>
      </c>
      <c r="B193" s="28" t="s">
        <v>810</v>
      </c>
      <c r="C193" s="72"/>
    </row>
    <row r="194" s="66" customFormat="1" customHeight="1" spans="1:3">
      <c r="A194" s="207" t="s">
        <v>2021</v>
      </c>
      <c r="B194" s="28" t="s">
        <v>912</v>
      </c>
      <c r="C194" s="72">
        <f>VLOOKUP(A194,[2]县本级支出!$A$3:$D$432,4,FALSE)</f>
        <v>218</v>
      </c>
    </row>
    <row r="195" s="66" customFormat="1" hidden="1" customHeight="1" spans="1:3">
      <c r="A195" s="207" t="s">
        <v>2022</v>
      </c>
      <c r="B195" s="28" t="s">
        <v>913</v>
      </c>
      <c r="C195" s="72"/>
    </row>
    <row r="196" s="66" customFormat="1" hidden="1" customHeight="1" spans="1:3">
      <c r="A196" s="207" t="s">
        <v>2023</v>
      </c>
      <c r="B196" s="28" t="s">
        <v>817</v>
      </c>
      <c r="C196" s="72"/>
    </row>
    <row r="197" s="66" customFormat="1" customHeight="1" spans="1:3">
      <c r="A197" s="207" t="s">
        <v>2024</v>
      </c>
      <c r="B197" s="28" t="s">
        <v>914</v>
      </c>
      <c r="C197" s="72">
        <f>VLOOKUP(A197,[2]县本级支出!$A$3:$D$432,4,FALSE)</f>
        <v>12</v>
      </c>
    </row>
    <row r="198" s="66" customFormat="1" hidden="1" customHeight="1" spans="1:3">
      <c r="A198" s="207" t="s">
        <v>2025</v>
      </c>
      <c r="B198" s="129" t="s">
        <v>915</v>
      </c>
      <c r="C198" s="30">
        <f>SUM(C199:C203)</f>
        <v>0</v>
      </c>
    </row>
    <row r="199" s="66" customFormat="1" hidden="1" customHeight="1" spans="1:3">
      <c r="A199" s="207" t="s">
        <v>2026</v>
      </c>
      <c r="B199" s="28" t="s">
        <v>808</v>
      </c>
      <c r="C199" s="72"/>
    </row>
    <row r="200" s="66" customFormat="1" hidden="1" customHeight="1" spans="1:3">
      <c r="A200" s="207" t="s">
        <v>2027</v>
      </c>
      <c r="B200" s="28" t="s">
        <v>809</v>
      </c>
      <c r="C200" s="72"/>
    </row>
    <row r="201" s="66" customFormat="1" hidden="1" customHeight="1" spans="1:3">
      <c r="A201" s="207" t="s">
        <v>2028</v>
      </c>
      <c r="B201" s="28" t="s">
        <v>810</v>
      </c>
      <c r="C201" s="72"/>
    </row>
    <row r="202" s="66" customFormat="1" hidden="1" customHeight="1" spans="1:3">
      <c r="A202" s="207" t="s">
        <v>2029</v>
      </c>
      <c r="B202" s="28" t="s">
        <v>817</v>
      </c>
      <c r="C202" s="72"/>
    </row>
    <row r="203" s="66" customFormat="1" hidden="1" customHeight="1" spans="1:3">
      <c r="A203" s="207" t="s">
        <v>2030</v>
      </c>
      <c r="B203" s="28" t="s">
        <v>916</v>
      </c>
      <c r="C203" s="72"/>
    </row>
    <row r="204" s="66" customFormat="1" customHeight="1" spans="1:3">
      <c r="A204" s="207" t="s">
        <v>2031</v>
      </c>
      <c r="B204" s="129" t="s">
        <v>917</v>
      </c>
      <c r="C204" s="30">
        <f>SUM(C205:C209)</f>
        <v>406</v>
      </c>
    </row>
    <row r="205" s="66" customFormat="1" customHeight="1" spans="1:3">
      <c r="A205" s="207" t="s">
        <v>2032</v>
      </c>
      <c r="B205" s="28" t="s">
        <v>808</v>
      </c>
      <c r="C205" s="72">
        <f>VLOOKUP(A205,[2]县本级支出!$A$3:$D$432,4,FALSE)</f>
        <v>297</v>
      </c>
    </row>
    <row r="206" s="66" customFormat="1" hidden="1" customHeight="1" spans="1:3">
      <c r="A206" s="207" t="s">
        <v>2033</v>
      </c>
      <c r="B206" s="28" t="s">
        <v>809</v>
      </c>
      <c r="C206" s="72"/>
    </row>
    <row r="207" s="66" customFormat="1" hidden="1" customHeight="1" spans="1:3">
      <c r="A207" s="207" t="s">
        <v>2034</v>
      </c>
      <c r="B207" s="28" t="s">
        <v>810</v>
      </c>
      <c r="C207" s="72"/>
    </row>
    <row r="208" s="66" customFormat="1" hidden="1" customHeight="1" spans="1:3">
      <c r="A208" s="207" t="s">
        <v>2035</v>
      </c>
      <c r="B208" s="28" t="s">
        <v>817</v>
      </c>
      <c r="C208" s="72"/>
    </row>
    <row r="209" s="66" customFormat="1" customHeight="1" spans="1:3">
      <c r="A209" s="207" t="s">
        <v>2036</v>
      </c>
      <c r="B209" s="28" t="s">
        <v>918</v>
      </c>
      <c r="C209" s="72">
        <f>VLOOKUP(A209,[2]县本级支出!$A$3:$D$432,4,FALSE)</f>
        <v>109</v>
      </c>
    </row>
    <row r="210" s="66" customFormat="1" hidden="1" customHeight="1" spans="1:3">
      <c r="A210" s="207" t="s">
        <v>2037</v>
      </c>
      <c r="B210" s="129" t="s">
        <v>919</v>
      </c>
      <c r="C210" s="30">
        <f>SUM(C211:C216)</f>
        <v>0</v>
      </c>
    </row>
    <row r="211" s="66" customFormat="1" hidden="1" customHeight="1" spans="1:3">
      <c r="A211" s="207" t="s">
        <v>2038</v>
      </c>
      <c r="B211" s="28" t="s">
        <v>808</v>
      </c>
      <c r="C211" s="72"/>
    </row>
    <row r="212" s="66" customFormat="1" hidden="1" customHeight="1" spans="1:3">
      <c r="A212" s="207" t="s">
        <v>2039</v>
      </c>
      <c r="B212" s="28" t="s">
        <v>809</v>
      </c>
      <c r="C212" s="72"/>
    </row>
    <row r="213" s="66" customFormat="1" hidden="1" customHeight="1" spans="1:3">
      <c r="A213" s="207" t="s">
        <v>2040</v>
      </c>
      <c r="B213" s="28" t="s">
        <v>810</v>
      </c>
      <c r="C213" s="72"/>
    </row>
    <row r="214" s="66" customFormat="1" hidden="1" customHeight="1" spans="1:3">
      <c r="A214" s="207" t="s">
        <v>2041</v>
      </c>
      <c r="B214" s="28" t="s">
        <v>920</v>
      </c>
      <c r="C214" s="72"/>
    </row>
    <row r="215" s="66" customFormat="1" hidden="1" customHeight="1" spans="1:3">
      <c r="A215" s="207" t="s">
        <v>2042</v>
      </c>
      <c r="B215" s="28" t="s">
        <v>817</v>
      </c>
      <c r="C215" s="72"/>
    </row>
    <row r="216" s="66" customFormat="1" hidden="1" customHeight="1" spans="1:3">
      <c r="A216" s="207" t="s">
        <v>2043</v>
      </c>
      <c r="B216" s="28" t="s">
        <v>921</v>
      </c>
      <c r="C216" s="72"/>
    </row>
    <row r="217" s="66" customFormat="1" customHeight="1" spans="1:3">
      <c r="A217" s="207" t="s">
        <v>2044</v>
      </c>
      <c r="B217" s="129" t="s">
        <v>922</v>
      </c>
      <c r="C217" s="30">
        <f>SUM(C218:C231)</f>
        <v>1555</v>
      </c>
    </row>
    <row r="218" s="66" customFormat="1" customHeight="1" spans="1:3">
      <c r="A218" s="207" t="s">
        <v>2045</v>
      </c>
      <c r="B218" s="28" t="s">
        <v>808</v>
      </c>
      <c r="C218" s="72">
        <f>VLOOKUP(A218,[2]县本级支出!$A$3:$D$432,4,FALSE)</f>
        <v>1315</v>
      </c>
    </row>
    <row r="219" s="66" customFormat="1" hidden="1" customHeight="1" spans="1:3">
      <c r="A219" s="207" t="s">
        <v>2046</v>
      </c>
      <c r="B219" s="28" t="s">
        <v>809</v>
      </c>
      <c r="C219" s="72"/>
    </row>
    <row r="220" s="66" customFormat="1" hidden="1" customHeight="1" spans="1:3">
      <c r="A220" s="207" t="s">
        <v>2047</v>
      </c>
      <c r="B220" s="28" t="s">
        <v>810</v>
      </c>
      <c r="C220" s="72"/>
    </row>
    <row r="221" s="66" customFormat="1" hidden="1" customHeight="1" spans="1:3">
      <c r="A221" s="207" t="s">
        <v>2048</v>
      </c>
      <c r="B221" s="28" t="s">
        <v>923</v>
      </c>
      <c r="C221" s="72"/>
    </row>
    <row r="222" s="66" customFormat="1" customHeight="1" spans="1:3">
      <c r="A222" s="207" t="s">
        <v>2049</v>
      </c>
      <c r="B222" s="28" t="s">
        <v>924</v>
      </c>
      <c r="C222" s="72">
        <f>VLOOKUP(A222,[2]县本级支出!$A$3:$D$432,4,FALSE)</f>
        <v>10</v>
      </c>
    </row>
    <row r="223" s="66" customFormat="1" hidden="1" customHeight="1" spans="1:3">
      <c r="A223" s="207" t="s">
        <v>2050</v>
      </c>
      <c r="B223" s="28" t="s">
        <v>849</v>
      </c>
      <c r="C223" s="72"/>
    </row>
    <row r="224" s="66" customFormat="1" hidden="1" customHeight="1" spans="1:3">
      <c r="A224" s="207" t="s">
        <v>2051</v>
      </c>
      <c r="B224" s="28" t="s">
        <v>925</v>
      </c>
      <c r="C224" s="72"/>
    </row>
    <row r="225" s="66" customFormat="1" hidden="1" customHeight="1" spans="1:3">
      <c r="A225" s="207" t="s">
        <v>2052</v>
      </c>
      <c r="B225" s="28" t="s">
        <v>926</v>
      </c>
      <c r="C225" s="72">
        <f>VLOOKUP(A225,[2]县本级支出!$A$3:$D$432,4,FALSE)</f>
        <v>0</v>
      </c>
    </row>
    <row r="226" s="66" customFormat="1" hidden="1" customHeight="1" spans="1:3">
      <c r="A226" s="207" t="s">
        <v>2053</v>
      </c>
      <c r="B226" s="28" t="s">
        <v>927</v>
      </c>
      <c r="C226" s="72"/>
    </row>
    <row r="227" s="66" customFormat="1" hidden="1" customHeight="1" spans="1:3">
      <c r="A227" s="207" t="s">
        <v>2054</v>
      </c>
      <c r="B227" s="28" t="s">
        <v>928</v>
      </c>
      <c r="C227" s="72"/>
    </row>
    <row r="228" s="66" customFormat="1" hidden="1" customHeight="1" spans="1:3">
      <c r="A228" s="207" t="s">
        <v>2055</v>
      </c>
      <c r="B228" s="28" t="s">
        <v>929</v>
      </c>
      <c r="C228" s="72"/>
    </row>
    <row r="229" s="66" customFormat="1" hidden="1" customHeight="1" spans="1:3">
      <c r="A229" s="207" t="s">
        <v>2056</v>
      </c>
      <c r="B229" s="28" t="s">
        <v>930</v>
      </c>
      <c r="C229" s="72">
        <f>VLOOKUP(A229,[2]县本级支出!$A$3:$D$432,4,FALSE)</f>
        <v>0</v>
      </c>
    </row>
    <row r="230" s="66" customFormat="1" hidden="1" customHeight="1" spans="1:3">
      <c r="A230" s="207" t="s">
        <v>2057</v>
      </c>
      <c r="B230" s="28" t="s">
        <v>817</v>
      </c>
      <c r="C230" s="72"/>
    </row>
    <row r="231" s="66" customFormat="1" customHeight="1" spans="1:3">
      <c r="A231" s="207" t="s">
        <v>2058</v>
      </c>
      <c r="B231" s="28" t="s">
        <v>931</v>
      </c>
      <c r="C231" s="72">
        <f>VLOOKUP(A231,[2]县本级支出!$A$3:$D$432,4,FALSE)</f>
        <v>230</v>
      </c>
    </row>
    <row r="232" s="66" customFormat="1" customHeight="1" spans="1:3">
      <c r="A232" s="207" t="s">
        <v>2059</v>
      </c>
      <c r="B232" s="129" t="s">
        <v>932</v>
      </c>
      <c r="C232" s="30">
        <f>SUM(C233:C234)</f>
        <v>11</v>
      </c>
    </row>
    <row r="233" s="66" customFormat="1" hidden="1" customHeight="1" spans="1:3">
      <c r="A233" s="207" t="s">
        <v>2060</v>
      </c>
      <c r="B233" s="28" t="s">
        <v>933</v>
      </c>
      <c r="C233" s="72"/>
    </row>
    <row r="234" s="66" customFormat="1" customHeight="1" spans="1:3">
      <c r="A234" s="207" t="s">
        <v>2061</v>
      </c>
      <c r="B234" s="28" t="s">
        <v>934</v>
      </c>
      <c r="C234" s="72">
        <f>VLOOKUP(A234,[2]县本级支出!$A$3:$D$432,4,FALSE)</f>
        <v>11</v>
      </c>
    </row>
    <row r="235" s="66" customFormat="1" hidden="1" customHeight="1" spans="1:3">
      <c r="A235" s="207" t="s">
        <v>2062</v>
      </c>
      <c r="B235" s="129" t="s">
        <v>935</v>
      </c>
      <c r="C235" s="30">
        <f>SUM(C236,C243,C246,C249,C255,C260,C262,C267,C273)</f>
        <v>0</v>
      </c>
    </row>
    <row r="236" s="66" customFormat="1" hidden="1" customHeight="1" spans="1:3">
      <c r="A236" s="207" t="s">
        <v>2063</v>
      </c>
      <c r="B236" s="129" t="s">
        <v>936</v>
      </c>
      <c r="C236" s="30">
        <f>SUM(C237:C242)</f>
        <v>0</v>
      </c>
    </row>
    <row r="237" s="66" customFormat="1" hidden="1" customHeight="1" spans="1:3">
      <c r="A237" s="207" t="s">
        <v>2064</v>
      </c>
      <c r="B237" s="28" t="s">
        <v>808</v>
      </c>
      <c r="C237" s="72"/>
    </row>
    <row r="238" s="66" customFormat="1" hidden="1" customHeight="1" spans="1:3">
      <c r="A238" s="207" t="s">
        <v>2065</v>
      </c>
      <c r="B238" s="28" t="s">
        <v>809</v>
      </c>
      <c r="C238" s="72"/>
    </row>
    <row r="239" s="66" customFormat="1" hidden="1" customHeight="1" spans="1:3">
      <c r="A239" s="207" t="s">
        <v>2066</v>
      </c>
      <c r="B239" s="28" t="s">
        <v>810</v>
      </c>
      <c r="C239" s="72"/>
    </row>
    <row r="240" s="66" customFormat="1" hidden="1" customHeight="1" spans="1:3">
      <c r="A240" s="207" t="s">
        <v>2067</v>
      </c>
      <c r="B240" s="28" t="s">
        <v>903</v>
      </c>
      <c r="C240" s="72"/>
    </row>
    <row r="241" s="66" customFormat="1" hidden="1" customHeight="1" spans="1:3">
      <c r="A241" s="207" t="s">
        <v>2068</v>
      </c>
      <c r="B241" s="28" t="s">
        <v>817</v>
      </c>
      <c r="C241" s="72"/>
    </row>
    <row r="242" s="66" customFormat="1" hidden="1" customHeight="1" spans="1:3">
      <c r="A242" s="207" t="s">
        <v>2069</v>
      </c>
      <c r="B242" s="28" t="s">
        <v>937</v>
      </c>
      <c r="C242" s="72"/>
    </row>
    <row r="243" s="66" customFormat="1" hidden="1" customHeight="1" spans="1:3">
      <c r="A243" s="207" t="s">
        <v>2070</v>
      </c>
      <c r="B243" s="129" t="s">
        <v>938</v>
      </c>
      <c r="C243" s="30">
        <f>SUM(C244:C245)</f>
        <v>0</v>
      </c>
    </row>
    <row r="244" s="66" customFormat="1" hidden="1" customHeight="1" spans="1:3">
      <c r="A244" s="207" t="s">
        <v>2071</v>
      </c>
      <c r="B244" s="28" t="s">
        <v>939</v>
      </c>
      <c r="C244" s="72"/>
    </row>
    <row r="245" s="66" customFormat="1" hidden="1" customHeight="1" spans="1:3">
      <c r="A245" s="207" t="s">
        <v>2072</v>
      </c>
      <c r="B245" s="28" t="s">
        <v>940</v>
      </c>
      <c r="C245" s="72"/>
    </row>
    <row r="246" s="66" customFormat="1" hidden="1" customHeight="1" spans="1:3">
      <c r="A246" s="207" t="s">
        <v>2073</v>
      </c>
      <c r="B246" s="129" t="s">
        <v>941</v>
      </c>
      <c r="C246" s="30">
        <f>SUM(C247:C248)</f>
        <v>0</v>
      </c>
    </row>
    <row r="247" s="66" customFormat="1" hidden="1" customHeight="1" spans="1:3">
      <c r="A247" s="207" t="s">
        <v>2074</v>
      </c>
      <c r="B247" s="28" t="s">
        <v>942</v>
      </c>
      <c r="C247" s="72"/>
    </row>
    <row r="248" s="66" customFormat="1" hidden="1" customHeight="1" spans="1:3">
      <c r="A248" s="207" t="s">
        <v>2075</v>
      </c>
      <c r="B248" s="28" t="s">
        <v>943</v>
      </c>
      <c r="C248" s="72"/>
    </row>
    <row r="249" s="66" customFormat="1" hidden="1" customHeight="1" spans="1:3">
      <c r="A249" s="207" t="s">
        <v>2076</v>
      </c>
      <c r="B249" s="129" t="s">
        <v>944</v>
      </c>
      <c r="C249" s="30">
        <f>SUM(C250:C254)</f>
        <v>0</v>
      </c>
    </row>
    <row r="250" s="66" customFormat="1" hidden="1" customHeight="1" spans="1:3">
      <c r="A250" s="207" t="s">
        <v>2077</v>
      </c>
      <c r="B250" s="28" t="s">
        <v>945</v>
      </c>
      <c r="C250" s="72"/>
    </row>
    <row r="251" s="66" customFormat="1" hidden="1" customHeight="1" spans="1:3">
      <c r="A251" s="207" t="s">
        <v>2078</v>
      </c>
      <c r="B251" s="28" t="s">
        <v>946</v>
      </c>
      <c r="C251" s="72"/>
    </row>
    <row r="252" s="66" customFormat="1" hidden="1" customHeight="1" spans="1:3">
      <c r="A252" s="207" t="s">
        <v>2079</v>
      </c>
      <c r="B252" s="28" t="s">
        <v>947</v>
      </c>
      <c r="C252" s="72"/>
    </row>
    <row r="253" s="66" customFormat="1" hidden="1" customHeight="1" spans="1:3">
      <c r="A253" s="207" t="s">
        <v>2080</v>
      </c>
      <c r="B253" s="28" t="s">
        <v>948</v>
      </c>
      <c r="C253" s="72"/>
    </row>
    <row r="254" s="66" customFormat="1" hidden="1" customHeight="1" spans="1:3">
      <c r="A254" s="207" t="s">
        <v>2081</v>
      </c>
      <c r="B254" s="28" t="s">
        <v>949</v>
      </c>
      <c r="C254" s="72"/>
    </row>
    <row r="255" s="66" customFormat="1" hidden="1" customHeight="1" spans="1:3">
      <c r="A255" s="207" t="s">
        <v>2082</v>
      </c>
      <c r="B255" s="129" t="s">
        <v>950</v>
      </c>
      <c r="C255" s="30">
        <f>SUM(C256:C259)</f>
        <v>0</v>
      </c>
    </row>
    <row r="256" s="66" customFormat="1" hidden="1" customHeight="1" spans="1:3">
      <c r="A256" s="207" t="s">
        <v>2083</v>
      </c>
      <c r="B256" s="28" t="s">
        <v>951</v>
      </c>
      <c r="C256" s="72"/>
    </row>
    <row r="257" s="66" customFormat="1" hidden="1" customHeight="1" spans="1:3">
      <c r="A257" s="207" t="s">
        <v>2084</v>
      </c>
      <c r="B257" s="28" t="s">
        <v>952</v>
      </c>
      <c r="C257" s="72"/>
    </row>
    <row r="258" s="66" customFormat="1" hidden="1" customHeight="1" spans="1:3">
      <c r="A258" s="207" t="s">
        <v>2085</v>
      </c>
      <c r="B258" s="28" t="s">
        <v>953</v>
      </c>
      <c r="C258" s="72"/>
    </row>
    <row r="259" s="66" customFormat="1" hidden="1" customHeight="1" spans="1:3">
      <c r="A259" s="207" t="s">
        <v>2086</v>
      </c>
      <c r="B259" s="28" t="s">
        <v>954</v>
      </c>
      <c r="C259" s="72"/>
    </row>
    <row r="260" s="66" customFormat="1" hidden="1" customHeight="1" spans="1:3">
      <c r="A260" s="207" t="s">
        <v>2087</v>
      </c>
      <c r="B260" s="129" t="s">
        <v>955</v>
      </c>
      <c r="C260" s="30">
        <f>C261</f>
        <v>0</v>
      </c>
    </row>
    <row r="261" s="66" customFormat="1" hidden="1" customHeight="1" spans="1:3">
      <c r="A261" s="207" t="s">
        <v>2088</v>
      </c>
      <c r="B261" s="28" t="s">
        <v>956</v>
      </c>
      <c r="C261" s="72"/>
    </row>
    <row r="262" s="66" customFormat="1" hidden="1" customHeight="1" spans="1:3">
      <c r="A262" s="207" t="s">
        <v>2089</v>
      </c>
      <c r="B262" s="129" t="s">
        <v>957</v>
      </c>
      <c r="C262" s="30">
        <f>SUM(C263:C266)</f>
        <v>0</v>
      </c>
    </row>
    <row r="263" s="66" customFormat="1" hidden="1" customHeight="1" spans="1:3">
      <c r="A263" s="207" t="s">
        <v>2090</v>
      </c>
      <c r="B263" s="28" t="s">
        <v>958</v>
      </c>
      <c r="C263" s="72"/>
    </row>
    <row r="264" s="66" customFormat="1" hidden="1" customHeight="1" spans="1:3">
      <c r="A264" s="207" t="s">
        <v>2091</v>
      </c>
      <c r="B264" s="28" t="s">
        <v>959</v>
      </c>
      <c r="C264" s="72"/>
    </row>
    <row r="265" s="66" customFormat="1" hidden="1" customHeight="1" spans="1:3">
      <c r="A265" s="207" t="s">
        <v>2092</v>
      </c>
      <c r="B265" s="28" t="s">
        <v>960</v>
      </c>
      <c r="C265" s="72"/>
    </row>
    <row r="266" s="66" customFormat="1" hidden="1" customHeight="1" spans="1:3">
      <c r="A266" s="207" t="s">
        <v>2093</v>
      </c>
      <c r="B266" s="28" t="s">
        <v>961</v>
      </c>
      <c r="C266" s="72"/>
    </row>
    <row r="267" s="66" customFormat="1" hidden="1" customHeight="1" spans="1:3">
      <c r="A267" s="207" t="s">
        <v>2094</v>
      </c>
      <c r="B267" s="129" t="s">
        <v>962</v>
      </c>
      <c r="C267" s="30">
        <f>SUM(C268:C272)</f>
        <v>0</v>
      </c>
    </row>
    <row r="268" s="66" customFormat="1" hidden="1" customHeight="1" spans="1:3">
      <c r="A268" s="207" t="s">
        <v>2095</v>
      </c>
      <c r="B268" s="28" t="s">
        <v>808</v>
      </c>
      <c r="C268" s="72"/>
    </row>
    <row r="269" s="66" customFormat="1" hidden="1" customHeight="1" spans="1:3">
      <c r="A269" s="207" t="s">
        <v>2096</v>
      </c>
      <c r="B269" s="28" t="s">
        <v>809</v>
      </c>
      <c r="C269" s="72"/>
    </row>
    <row r="270" s="66" customFormat="1" hidden="1" customHeight="1" spans="1:3">
      <c r="A270" s="207" t="s">
        <v>2097</v>
      </c>
      <c r="B270" s="28" t="s">
        <v>810</v>
      </c>
      <c r="C270" s="72"/>
    </row>
    <row r="271" s="66" customFormat="1" hidden="1" customHeight="1" spans="1:3">
      <c r="A271" s="207" t="s">
        <v>2098</v>
      </c>
      <c r="B271" s="28" t="s">
        <v>817</v>
      </c>
      <c r="C271" s="72"/>
    </row>
    <row r="272" s="66" customFormat="1" hidden="1" customHeight="1" spans="1:3">
      <c r="A272" s="207" t="s">
        <v>2099</v>
      </c>
      <c r="B272" s="28" t="s">
        <v>963</v>
      </c>
      <c r="C272" s="72"/>
    </row>
    <row r="273" s="66" customFormat="1" hidden="1" customHeight="1" spans="1:3">
      <c r="A273" s="207" t="s">
        <v>2100</v>
      </c>
      <c r="B273" s="129" t="s">
        <v>964</v>
      </c>
      <c r="C273" s="30">
        <f t="shared" ref="C273:C278" si="0">C274</f>
        <v>0</v>
      </c>
    </row>
    <row r="274" s="66" customFormat="1" hidden="1" customHeight="1" spans="1:3">
      <c r="A274" s="207" t="s">
        <v>2101</v>
      </c>
      <c r="B274" s="28" t="s">
        <v>965</v>
      </c>
      <c r="C274" s="72"/>
    </row>
    <row r="275" s="66" customFormat="1" customHeight="1" spans="1:3">
      <c r="A275" s="207" t="s">
        <v>2102</v>
      </c>
      <c r="B275" s="129" t="s">
        <v>966</v>
      </c>
      <c r="C275" s="30">
        <f>SUM(C276,C278,C280,C282,C292)</f>
        <v>1187</v>
      </c>
    </row>
    <row r="276" s="66" customFormat="1" hidden="1" customHeight="1" spans="1:3">
      <c r="A276" s="207" t="s">
        <v>2103</v>
      </c>
      <c r="B276" s="129" t="s">
        <v>967</v>
      </c>
      <c r="C276" s="30">
        <f t="shared" si="0"/>
        <v>0</v>
      </c>
    </row>
    <row r="277" s="66" customFormat="1" hidden="1" customHeight="1" spans="1:3">
      <c r="A277" s="207" t="s">
        <v>2104</v>
      </c>
      <c r="B277" s="28" t="s">
        <v>968</v>
      </c>
      <c r="C277" s="72"/>
    </row>
    <row r="278" s="66" customFormat="1" hidden="1" customHeight="1" spans="1:3">
      <c r="A278" s="207" t="s">
        <v>2105</v>
      </c>
      <c r="B278" s="129" t="s">
        <v>969</v>
      </c>
      <c r="C278" s="30">
        <f t="shared" si="0"/>
        <v>0</v>
      </c>
    </row>
    <row r="279" s="66" customFormat="1" hidden="1" customHeight="1" spans="1:3">
      <c r="A279" s="207" t="s">
        <v>2106</v>
      </c>
      <c r="B279" s="28" t="s">
        <v>970</v>
      </c>
      <c r="C279" s="72"/>
    </row>
    <row r="280" s="66" customFormat="1" hidden="1" customHeight="1" spans="1:3">
      <c r="A280" s="207" t="s">
        <v>2107</v>
      </c>
      <c r="B280" s="129" t="s">
        <v>971</v>
      </c>
      <c r="C280" s="30">
        <f>C281</f>
        <v>0</v>
      </c>
    </row>
    <row r="281" s="66" customFormat="1" hidden="1" customHeight="1" spans="1:3">
      <c r="A281" s="207" t="s">
        <v>2108</v>
      </c>
      <c r="B281" s="28" t="s">
        <v>972</v>
      </c>
      <c r="C281" s="72"/>
    </row>
    <row r="282" s="66" customFormat="1" customHeight="1" spans="1:3">
      <c r="A282" s="207" t="s">
        <v>2109</v>
      </c>
      <c r="B282" s="129" t="s">
        <v>973</v>
      </c>
      <c r="C282" s="30">
        <f>SUM(C283:C291)</f>
        <v>1187</v>
      </c>
    </row>
    <row r="283" s="66" customFormat="1" customHeight="1" spans="1:3">
      <c r="A283" s="207" t="s">
        <v>2110</v>
      </c>
      <c r="B283" s="28" t="s">
        <v>974</v>
      </c>
      <c r="C283" s="72">
        <f>VLOOKUP(A283,[2]县本级支出!$A$3:$D$432,4,FALSE)</f>
        <v>13</v>
      </c>
    </row>
    <row r="284" s="66" customFormat="1" hidden="1" customHeight="1" spans="1:3">
      <c r="A284" s="207" t="s">
        <v>2111</v>
      </c>
      <c r="B284" s="28" t="s">
        <v>975</v>
      </c>
      <c r="C284" s="72"/>
    </row>
    <row r="285" s="66" customFormat="1" hidden="1" customHeight="1" spans="1:3">
      <c r="A285" s="207" t="s">
        <v>2112</v>
      </c>
      <c r="B285" s="28" t="s">
        <v>976</v>
      </c>
      <c r="C285" s="72"/>
    </row>
    <row r="286" s="66" customFormat="1" hidden="1" customHeight="1" spans="1:3">
      <c r="A286" s="207" t="s">
        <v>2113</v>
      </c>
      <c r="B286" s="28" t="s">
        <v>977</v>
      </c>
      <c r="C286" s="72"/>
    </row>
    <row r="287" s="66" customFormat="1" customHeight="1" spans="1:3">
      <c r="A287" s="207" t="s">
        <v>2114</v>
      </c>
      <c r="B287" s="28" t="s">
        <v>978</v>
      </c>
      <c r="C287" s="72">
        <f>VLOOKUP(A287,[2]县本级支出!$A$3:$D$432,4,FALSE)</f>
        <v>650</v>
      </c>
    </row>
    <row r="288" s="66" customFormat="1" hidden="1" customHeight="1" spans="1:3">
      <c r="A288" s="207" t="s">
        <v>2115</v>
      </c>
      <c r="B288" s="28" t="s">
        <v>979</v>
      </c>
      <c r="C288" s="72"/>
    </row>
    <row r="289" s="66" customFormat="1" customHeight="1" spans="1:3">
      <c r="A289" s="207" t="s">
        <v>2116</v>
      </c>
      <c r="B289" s="28" t="s">
        <v>980</v>
      </c>
      <c r="C289" s="72">
        <f>VLOOKUP(A289,[2]县本级支出!$A$3:$D$432,4,FALSE)</f>
        <v>66</v>
      </c>
    </row>
    <row r="290" s="66" customFormat="1" hidden="1" customHeight="1" spans="1:3">
      <c r="A290" s="207" t="s">
        <v>2117</v>
      </c>
      <c r="B290" s="28" t="s">
        <v>981</v>
      </c>
      <c r="C290" s="72"/>
    </row>
    <row r="291" s="66" customFormat="1" customHeight="1" spans="1:3">
      <c r="A291" s="207" t="s">
        <v>2118</v>
      </c>
      <c r="B291" s="28" t="s">
        <v>982</v>
      </c>
      <c r="C291" s="72">
        <f>VLOOKUP(A291,[2]县本级支出!$A$3:$D$432,4,FALSE)</f>
        <v>458</v>
      </c>
    </row>
    <row r="292" s="66" customFormat="1" hidden="1" customHeight="1" spans="1:3">
      <c r="A292" s="207" t="s">
        <v>2119</v>
      </c>
      <c r="B292" s="129" t="s">
        <v>983</v>
      </c>
      <c r="C292" s="30">
        <f>C293</f>
        <v>0</v>
      </c>
    </row>
    <row r="293" s="66" customFormat="1" hidden="1" customHeight="1" spans="1:3">
      <c r="A293" s="207" t="s">
        <v>2120</v>
      </c>
      <c r="B293" s="28" t="s">
        <v>984</v>
      </c>
      <c r="C293" s="72"/>
    </row>
    <row r="294" s="66" customFormat="1" customHeight="1" spans="1:3">
      <c r="A294" s="207" t="s">
        <v>2121</v>
      </c>
      <c r="B294" s="129" t="s">
        <v>985</v>
      </c>
      <c r="C294" s="30">
        <f>SUM(C295,C298,C309,C316,C324,C333,C347,C357,C367,C375,C381)</f>
        <v>9315</v>
      </c>
    </row>
    <row r="295" s="66" customFormat="1" customHeight="1" spans="1:3">
      <c r="A295" s="207" t="s">
        <v>2122</v>
      </c>
      <c r="B295" s="129" t="s">
        <v>986</v>
      </c>
      <c r="C295" s="30">
        <f>SUM(C296:C297)</f>
        <v>91</v>
      </c>
    </row>
    <row r="296" s="66" customFormat="1" customHeight="1" spans="1:3">
      <c r="A296" s="207" t="s">
        <v>2123</v>
      </c>
      <c r="B296" s="28" t="s">
        <v>987</v>
      </c>
      <c r="C296" s="72">
        <f>VLOOKUP(A296,[2]县本级支出!$A$3:$D$432,4,FALSE)</f>
        <v>91</v>
      </c>
    </row>
    <row r="297" s="66" customFormat="1" hidden="1" customHeight="1" spans="1:3">
      <c r="A297" s="207" t="s">
        <v>2124</v>
      </c>
      <c r="B297" s="28" t="s">
        <v>988</v>
      </c>
      <c r="C297" s="72">
        <f>VLOOKUP(A297,[2]县本级支出!$A$3:$D$432,4,FALSE)</f>
        <v>0</v>
      </c>
    </row>
    <row r="298" s="66" customFormat="1" customHeight="1" spans="1:3">
      <c r="A298" s="207" t="s">
        <v>2125</v>
      </c>
      <c r="B298" s="129" t="s">
        <v>989</v>
      </c>
      <c r="C298" s="30">
        <f>SUM(C299:C308)</f>
        <v>7899</v>
      </c>
    </row>
    <row r="299" s="66" customFormat="1" customHeight="1" spans="1:3">
      <c r="A299" s="207" t="s">
        <v>2126</v>
      </c>
      <c r="B299" s="28" t="s">
        <v>808</v>
      </c>
      <c r="C299" s="72">
        <f>VLOOKUP(A299,[2]县本级支出!$A$3:$D$432,4,FALSE)</f>
        <v>5700</v>
      </c>
    </row>
    <row r="300" s="66" customFormat="1" customHeight="1" spans="1:3">
      <c r="A300" s="207" t="s">
        <v>2127</v>
      </c>
      <c r="B300" s="28" t="s">
        <v>809</v>
      </c>
      <c r="C300" s="72">
        <f>VLOOKUP(A300,[2]县本级支出!$A$3:$D$432,4,FALSE)</f>
        <v>70</v>
      </c>
    </row>
    <row r="301" s="66" customFormat="1" hidden="1" customHeight="1" spans="1:3">
      <c r="A301" s="207" t="s">
        <v>2128</v>
      </c>
      <c r="B301" s="28" t="s">
        <v>810</v>
      </c>
      <c r="C301" s="72"/>
    </row>
    <row r="302" s="66" customFormat="1" customHeight="1" spans="1:3">
      <c r="A302" s="207" t="s">
        <v>2129</v>
      </c>
      <c r="B302" s="28" t="s">
        <v>849</v>
      </c>
      <c r="C302" s="72">
        <f>VLOOKUP(A302,[2]县本级支出!$A$3:$D$432,4,FALSE)</f>
        <v>189</v>
      </c>
    </row>
    <row r="303" s="66" customFormat="1" hidden="1" customHeight="1" spans="1:3">
      <c r="A303" s="207" t="s">
        <v>2130</v>
      </c>
      <c r="B303" s="28" t="s">
        <v>990</v>
      </c>
      <c r="C303" s="72"/>
    </row>
    <row r="304" s="66" customFormat="1" hidden="1" customHeight="1" spans="1:3">
      <c r="A304" s="207" t="s">
        <v>2131</v>
      </c>
      <c r="B304" s="28" t="s">
        <v>991</v>
      </c>
      <c r="C304" s="72"/>
    </row>
    <row r="305" s="66" customFormat="1" hidden="1" customHeight="1" spans="1:3">
      <c r="A305" s="207" t="s">
        <v>2132</v>
      </c>
      <c r="B305" s="28" t="s">
        <v>992</v>
      </c>
      <c r="C305" s="72"/>
    </row>
    <row r="306" s="66" customFormat="1" hidden="1" customHeight="1" spans="1:3">
      <c r="A306" s="207" t="s">
        <v>2133</v>
      </c>
      <c r="B306" s="28" t="s">
        <v>993</v>
      </c>
      <c r="C306" s="72"/>
    </row>
    <row r="307" s="66" customFormat="1" hidden="1" customHeight="1" spans="1:3">
      <c r="A307" s="207" t="s">
        <v>2134</v>
      </c>
      <c r="B307" s="28" t="s">
        <v>817</v>
      </c>
      <c r="C307" s="72"/>
    </row>
    <row r="308" s="66" customFormat="1" customHeight="1" spans="1:3">
      <c r="A308" s="207" t="s">
        <v>2135</v>
      </c>
      <c r="B308" s="28" t="s">
        <v>994</v>
      </c>
      <c r="C308" s="72">
        <f>VLOOKUP(A308,[2]县本级支出!$A$3:$D$432,4,FALSE)</f>
        <v>1940</v>
      </c>
    </row>
    <row r="309" s="66" customFormat="1" hidden="1" customHeight="1" spans="1:3">
      <c r="A309" s="207" t="s">
        <v>2136</v>
      </c>
      <c r="B309" s="129" t="s">
        <v>995</v>
      </c>
      <c r="C309" s="30">
        <f>SUM(C310:C315)</f>
        <v>0</v>
      </c>
    </row>
    <row r="310" s="66" customFormat="1" hidden="1" customHeight="1" spans="1:3">
      <c r="A310" s="207" t="s">
        <v>2137</v>
      </c>
      <c r="B310" s="28" t="s">
        <v>808</v>
      </c>
      <c r="C310" s="72"/>
    </row>
    <row r="311" s="66" customFormat="1" hidden="1" customHeight="1" spans="1:3">
      <c r="A311" s="207" t="s">
        <v>2138</v>
      </c>
      <c r="B311" s="28" t="s">
        <v>809</v>
      </c>
      <c r="C311" s="72"/>
    </row>
    <row r="312" s="66" customFormat="1" hidden="1" customHeight="1" spans="1:3">
      <c r="A312" s="207" t="s">
        <v>2139</v>
      </c>
      <c r="B312" s="28" t="s">
        <v>810</v>
      </c>
      <c r="C312" s="72"/>
    </row>
    <row r="313" s="66" customFormat="1" hidden="1" customHeight="1" spans="1:3">
      <c r="A313" s="207" t="s">
        <v>2140</v>
      </c>
      <c r="B313" s="28" t="s">
        <v>996</v>
      </c>
      <c r="C313" s="72"/>
    </row>
    <row r="314" s="66" customFormat="1" hidden="1" customHeight="1" spans="1:3">
      <c r="A314" s="207" t="s">
        <v>2141</v>
      </c>
      <c r="B314" s="28" t="s">
        <v>817</v>
      </c>
      <c r="C314" s="72"/>
    </row>
    <row r="315" s="66" customFormat="1" hidden="1" customHeight="1" spans="1:3">
      <c r="A315" s="207" t="s">
        <v>2142</v>
      </c>
      <c r="B315" s="28" t="s">
        <v>997</v>
      </c>
      <c r="C315" s="72"/>
    </row>
    <row r="316" s="66" customFormat="1" customHeight="1" spans="1:3">
      <c r="A316" s="207" t="s">
        <v>2143</v>
      </c>
      <c r="B316" s="129" t="s">
        <v>998</v>
      </c>
      <c r="C316" s="30">
        <f>SUM(C317:C323)</f>
        <v>47</v>
      </c>
    </row>
    <row r="317" s="66" customFormat="1" customHeight="1" spans="1:3">
      <c r="A317" s="207" t="s">
        <v>2144</v>
      </c>
      <c r="B317" s="28" t="s">
        <v>808</v>
      </c>
      <c r="C317" s="72">
        <f>VLOOKUP(A317,[2]县本级支出!$A$3:$D$432,4,FALSE)</f>
        <v>47</v>
      </c>
    </row>
    <row r="318" s="66" customFormat="1" hidden="1" customHeight="1" spans="1:3">
      <c r="A318" s="207" t="s">
        <v>2145</v>
      </c>
      <c r="B318" s="28" t="s">
        <v>809</v>
      </c>
      <c r="C318" s="72"/>
    </row>
    <row r="319" s="66" customFormat="1" hidden="1" customHeight="1" spans="1:3">
      <c r="A319" s="207" t="s">
        <v>2146</v>
      </c>
      <c r="B319" s="28" t="s">
        <v>810</v>
      </c>
      <c r="C319" s="72"/>
    </row>
    <row r="320" s="66" customFormat="1" hidden="1" customHeight="1" spans="1:3">
      <c r="A320" s="207" t="s">
        <v>2147</v>
      </c>
      <c r="B320" s="28" t="s">
        <v>999</v>
      </c>
      <c r="C320" s="72"/>
    </row>
    <row r="321" s="66" customFormat="1" hidden="1" customHeight="1" spans="1:3">
      <c r="A321" s="207" t="s">
        <v>2148</v>
      </c>
      <c r="B321" s="28" t="s">
        <v>1000</v>
      </c>
      <c r="C321" s="72"/>
    </row>
    <row r="322" s="66" customFormat="1" hidden="1" customHeight="1" spans="1:3">
      <c r="A322" s="207" t="s">
        <v>2149</v>
      </c>
      <c r="B322" s="28" t="s">
        <v>817</v>
      </c>
      <c r="C322" s="72"/>
    </row>
    <row r="323" s="66" customFormat="1" hidden="1" customHeight="1" spans="1:3">
      <c r="A323" s="207" t="s">
        <v>2150</v>
      </c>
      <c r="B323" s="28" t="s">
        <v>1001</v>
      </c>
      <c r="C323" s="72"/>
    </row>
    <row r="324" s="66" customFormat="1" customHeight="1" spans="1:3">
      <c r="A324" s="207" t="s">
        <v>2151</v>
      </c>
      <c r="B324" s="129" t="s">
        <v>1002</v>
      </c>
      <c r="C324" s="30">
        <f>SUM(C325:C332)</f>
        <v>350</v>
      </c>
    </row>
    <row r="325" s="66" customFormat="1" customHeight="1" spans="1:3">
      <c r="A325" s="207" t="s">
        <v>2152</v>
      </c>
      <c r="B325" s="28" t="s">
        <v>808</v>
      </c>
      <c r="C325" s="72">
        <f>VLOOKUP(A325,[2]县本级支出!$A$3:$D$432,4,FALSE)</f>
        <v>338</v>
      </c>
    </row>
    <row r="326" s="66" customFormat="1" hidden="1" customHeight="1" spans="1:3">
      <c r="A326" s="207" t="s">
        <v>2153</v>
      </c>
      <c r="B326" s="28" t="s">
        <v>809</v>
      </c>
      <c r="C326" s="72"/>
    </row>
    <row r="327" s="66" customFormat="1" hidden="1" customHeight="1" spans="1:3">
      <c r="A327" s="207" t="s">
        <v>2154</v>
      </c>
      <c r="B327" s="28" t="s">
        <v>810</v>
      </c>
      <c r="C327" s="72"/>
    </row>
    <row r="328" s="66" customFormat="1" hidden="1" customHeight="1" spans="1:3">
      <c r="A328" s="207" t="s">
        <v>2155</v>
      </c>
      <c r="B328" s="28" t="s">
        <v>1003</v>
      </c>
      <c r="C328" s="72"/>
    </row>
    <row r="329" s="66" customFormat="1" hidden="1" customHeight="1" spans="1:3">
      <c r="A329" s="207" t="s">
        <v>2156</v>
      </c>
      <c r="B329" s="28" t="s">
        <v>1004</v>
      </c>
      <c r="C329" s="72"/>
    </row>
    <row r="330" s="66" customFormat="1" hidden="1" customHeight="1" spans="1:3">
      <c r="A330" s="207" t="s">
        <v>2157</v>
      </c>
      <c r="B330" s="28" t="s">
        <v>1005</v>
      </c>
      <c r="C330" s="72"/>
    </row>
    <row r="331" s="66" customFormat="1" hidden="1" customHeight="1" spans="1:3">
      <c r="A331" s="207" t="s">
        <v>2158</v>
      </c>
      <c r="B331" s="28" t="s">
        <v>817</v>
      </c>
      <c r="C331" s="72"/>
    </row>
    <row r="332" s="66" customFormat="1" customHeight="1" spans="1:3">
      <c r="A332" s="207" t="s">
        <v>2159</v>
      </c>
      <c r="B332" s="28" t="s">
        <v>1006</v>
      </c>
      <c r="C332" s="72">
        <f>VLOOKUP(A332,[2]县本级支出!$A$3:$D$432,4,FALSE)</f>
        <v>12</v>
      </c>
    </row>
    <row r="333" s="66" customFormat="1" customHeight="1" spans="1:3">
      <c r="A333" s="207" t="s">
        <v>2160</v>
      </c>
      <c r="B333" s="129" t="s">
        <v>1007</v>
      </c>
      <c r="C333" s="30">
        <f>SUM(C334:C346)</f>
        <v>928</v>
      </c>
    </row>
    <row r="334" s="66" customFormat="1" customHeight="1" spans="1:3">
      <c r="A334" s="207" t="s">
        <v>2161</v>
      </c>
      <c r="B334" s="28" t="s">
        <v>808</v>
      </c>
      <c r="C334" s="72">
        <f>VLOOKUP(A334,[2]县本级支出!$A$3:$D$432,4,FALSE)</f>
        <v>750</v>
      </c>
    </row>
    <row r="335" s="66" customFormat="1" hidden="1" customHeight="1" spans="1:3">
      <c r="A335" s="207" t="s">
        <v>2162</v>
      </c>
      <c r="B335" s="28" t="s">
        <v>809</v>
      </c>
      <c r="C335" s="72"/>
    </row>
    <row r="336" s="66" customFormat="1" hidden="1" customHeight="1" spans="1:3">
      <c r="A336" s="207" t="s">
        <v>2163</v>
      </c>
      <c r="B336" s="28" t="s">
        <v>810</v>
      </c>
      <c r="C336" s="72"/>
    </row>
    <row r="337" s="66" customFormat="1" customHeight="1" spans="1:3">
      <c r="A337" s="207" t="s">
        <v>2164</v>
      </c>
      <c r="B337" s="28" t="s">
        <v>1008</v>
      </c>
      <c r="C337" s="72">
        <f>VLOOKUP(A337,[2]县本级支出!$A$3:$D$432,4,FALSE)</f>
        <v>6</v>
      </c>
    </row>
    <row r="338" s="66" customFormat="1" hidden="1" customHeight="1" spans="1:3">
      <c r="A338" s="207" t="s">
        <v>2165</v>
      </c>
      <c r="B338" s="28" t="s">
        <v>1009</v>
      </c>
      <c r="C338" s="72"/>
    </row>
    <row r="339" s="66" customFormat="1" hidden="1" customHeight="1" spans="1:3">
      <c r="A339" s="207" t="s">
        <v>2166</v>
      </c>
      <c r="B339" s="28" t="s">
        <v>1010</v>
      </c>
      <c r="C339" s="72"/>
    </row>
    <row r="340" s="66" customFormat="1" customHeight="1" spans="1:3">
      <c r="A340" s="207" t="s">
        <v>2167</v>
      </c>
      <c r="B340" s="28" t="s">
        <v>1011</v>
      </c>
      <c r="C340" s="72">
        <f>VLOOKUP(A340,[2]县本级支出!$A$3:$D$432,4,FALSE)</f>
        <v>33</v>
      </c>
    </row>
    <row r="341" s="66" customFormat="1" hidden="1" customHeight="1" spans="1:3">
      <c r="A341" s="207" t="s">
        <v>2168</v>
      </c>
      <c r="B341" s="28" t="s">
        <v>1012</v>
      </c>
      <c r="C341" s="72"/>
    </row>
    <row r="342" s="66" customFormat="1" customHeight="1" spans="1:3">
      <c r="A342" s="207" t="s">
        <v>2169</v>
      </c>
      <c r="B342" s="28" t="s">
        <v>1013</v>
      </c>
      <c r="C342" s="72">
        <f>VLOOKUP(A342,[2]县本级支出!$A$3:$D$432,4,FALSE)</f>
        <v>48</v>
      </c>
    </row>
    <row r="343" s="66" customFormat="1" customHeight="1" spans="1:3">
      <c r="A343" s="207" t="s">
        <v>2170</v>
      </c>
      <c r="B343" s="28" t="s">
        <v>1014</v>
      </c>
      <c r="C343" s="72">
        <f>VLOOKUP(A343,[2]县本级支出!$A$3:$D$432,4,FALSE)</f>
        <v>1</v>
      </c>
    </row>
    <row r="344" s="66" customFormat="1" hidden="1" customHeight="1" spans="1:3">
      <c r="A344" s="207" t="s">
        <v>2171</v>
      </c>
      <c r="B344" s="28" t="s">
        <v>849</v>
      </c>
      <c r="C344" s="72"/>
    </row>
    <row r="345" s="66" customFormat="1" hidden="1" customHeight="1" spans="1:3">
      <c r="A345" s="207" t="s">
        <v>2172</v>
      </c>
      <c r="B345" s="28" t="s">
        <v>817</v>
      </c>
      <c r="C345" s="72"/>
    </row>
    <row r="346" s="66" customFormat="1" customHeight="1" spans="1:3">
      <c r="A346" s="207" t="s">
        <v>2173</v>
      </c>
      <c r="B346" s="28" t="s">
        <v>1015</v>
      </c>
      <c r="C346" s="72">
        <f>VLOOKUP(A346,[2]县本级支出!$A$3:$D$432,4,FALSE)</f>
        <v>90</v>
      </c>
    </row>
    <row r="347" s="66" customFormat="1" hidden="1" customHeight="1" spans="1:3">
      <c r="A347" s="207" t="s">
        <v>2174</v>
      </c>
      <c r="B347" s="129" t="s">
        <v>1016</v>
      </c>
      <c r="C347" s="30">
        <f>SUM(C348:C356)</f>
        <v>0</v>
      </c>
    </row>
    <row r="348" s="66" customFormat="1" hidden="1" customHeight="1" spans="1:3">
      <c r="A348" s="207" t="s">
        <v>2175</v>
      </c>
      <c r="B348" s="28" t="s">
        <v>808</v>
      </c>
      <c r="C348" s="72"/>
    </row>
    <row r="349" s="66" customFormat="1" hidden="1" customHeight="1" spans="1:3">
      <c r="A349" s="207" t="s">
        <v>2176</v>
      </c>
      <c r="B349" s="28" t="s">
        <v>809</v>
      </c>
      <c r="C349" s="72"/>
    </row>
    <row r="350" s="66" customFormat="1" hidden="1" customHeight="1" spans="1:3">
      <c r="A350" s="207" t="s">
        <v>2177</v>
      </c>
      <c r="B350" s="28" t="s">
        <v>810</v>
      </c>
      <c r="C350" s="72"/>
    </row>
    <row r="351" s="66" customFormat="1" hidden="1" customHeight="1" spans="1:3">
      <c r="A351" s="207" t="s">
        <v>2178</v>
      </c>
      <c r="B351" s="28" t="s">
        <v>1017</v>
      </c>
      <c r="C351" s="72"/>
    </row>
    <row r="352" s="66" customFormat="1" hidden="1" customHeight="1" spans="1:3">
      <c r="A352" s="207" t="s">
        <v>2179</v>
      </c>
      <c r="B352" s="28" t="s">
        <v>1018</v>
      </c>
      <c r="C352" s="72"/>
    </row>
    <row r="353" s="66" customFormat="1" hidden="1" customHeight="1" spans="1:3">
      <c r="A353" s="207" t="s">
        <v>2180</v>
      </c>
      <c r="B353" s="28" t="s">
        <v>1019</v>
      </c>
      <c r="C353" s="72"/>
    </row>
    <row r="354" s="66" customFormat="1" hidden="1" customHeight="1" spans="1:3">
      <c r="A354" s="207" t="s">
        <v>2181</v>
      </c>
      <c r="B354" s="28" t="s">
        <v>849</v>
      </c>
      <c r="C354" s="72"/>
    </row>
    <row r="355" s="66" customFormat="1" hidden="1" customHeight="1" spans="1:3">
      <c r="A355" s="207" t="s">
        <v>2182</v>
      </c>
      <c r="B355" s="28" t="s">
        <v>817</v>
      </c>
      <c r="C355" s="72"/>
    </row>
    <row r="356" s="66" customFormat="1" hidden="1" customHeight="1" spans="1:3">
      <c r="A356" s="207" t="s">
        <v>2183</v>
      </c>
      <c r="B356" s="28" t="s">
        <v>1020</v>
      </c>
      <c r="C356" s="72"/>
    </row>
    <row r="357" s="66" customFormat="1" hidden="1" customHeight="1" spans="1:3">
      <c r="A357" s="207" t="s">
        <v>2184</v>
      </c>
      <c r="B357" s="129" t="s">
        <v>1021</v>
      </c>
      <c r="C357" s="30">
        <f>SUM(C358:C366)</f>
        <v>0</v>
      </c>
    </row>
    <row r="358" s="66" customFormat="1" hidden="1" customHeight="1" spans="1:3">
      <c r="A358" s="207" t="s">
        <v>2185</v>
      </c>
      <c r="B358" s="28" t="s">
        <v>808</v>
      </c>
      <c r="C358" s="72"/>
    </row>
    <row r="359" s="66" customFormat="1" hidden="1" customHeight="1" spans="1:3">
      <c r="A359" s="207" t="s">
        <v>2186</v>
      </c>
      <c r="B359" s="28" t="s">
        <v>809</v>
      </c>
      <c r="C359" s="72"/>
    </row>
    <row r="360" s="66" customFormat="1" hidden="1" customHeight="1" spans="1:3">
      <c r="A360" s="207" t="s">
        <v>2187</v>
      </c>
      <c r="B360" s="28" t="s">
        <v>810</v>
      </c>
      <c r="C360" s="72"/>
    </row>
    <row r="361" s="66" customFormat="1" hidden="1" customHeight="1" spans="1:3">
      <c r="A361" s="207" t="s">
        <v>2188</v>
      </c>
      <c r="B361" s="28" t="s">
        <v>1022</v>
      </c>
      <c r="C361" s="72"/>
    </row>
    <row r="362" s="66" customFormat="1" hidden="1" customHeight="1" spans="1:3">
      <c r="A362" s="207" t="s">
        <v>2189</v>
      </c>
      <c r="B362" s="28" t="s">
        <v>1023</v>
      </c>
      <c r="C362" s="72"/>
    </row>
    <row r="363" s="66" customFormat="1" hidden="1" customHeight="1" spans="1:3">
      <c r="A363" s="207" t="s">
        <v>2190</v>
      </c>
      <c r="B363" s="28" t="s">
        <v>1024</v>
      </c>
      <c r="C363" s="72"/>
    </row>
    <row r="364" s="66" customFormat="1" hidden="1" customHeight="1" spans="1:3">
      <c r="A364" s="207" t="s">
        <v>2191</v>
      </c>
      <c r="B364" s="28" t="s">
        <v>849</v>
      </c>
      <c r="C364" s="72"/>
    </row>
    <row r="365" s="66" customFormat="1" hidden="1" customHeight="1" spans="1:3">
      <c r="A365" s="207" t="s">
        <v>2192</v>
      </c>
      <c r="B365" s="28" t="s">
        <v>817</v>
      </c>
      <c r="C365" s="72"/>
    </row>
    <row r="366" s="66" customFormat="1" hidden="1" customHeight="1" spans="1:3">
      <c r="A366" s="207" t="s">
        <v>2193</v>
      </c>
      <c r="B366" s="28" t="s">
        <v>1025</v>
      </c>
      <c r="C366" s="72"/>
    </row>
    <row r="367" s="66" customFormat="1" hidden="1" customHeight="1" spans="1:3">
      <c r="A367" s="207" t="s">
        <v>2194</v>
      </c>
      <c r="B367" s="129" t="s">
        <v>1026</v>
      </c>
      <c r="C367" s="30">
        <f>SUM(C368:C374)</f>
        <v>0</v>
      </c>
    </row>
    <row r="368" s="66" customFormat="1" hidden="1" customHeight="1" spans="1:3">
      <c r="A368" s="207" t="s">
        <v>2195</v>
      </c>
      <c r="B368" s="28" t="s">
        <v>808</v>
      </c>
      <c r="C368" s="72"/>
    </row>
    <row r="369" s="66" customFormat="1" hidden="1" customHeight="1" spans="1:3">
      <c r="A369" s="207" t="s">
        <v>2196</v>
      </c>
      <c r="B369" s="28" t="s">
        <v>809</v>
      </c>
      <c r="C369" s="72"/>
    </row>
    <row r="370" s="66" customFormat="1" hidden="1" customHeight="1" spans="1:3">
      <c r="A370" s="207" t="s">
        <v>2197</v>
      </c>
      <c r="B370" s="28" t="s">
        <v>810</v>
      </c>
      <c r="C370" s="72"/>
    </row>
    <row r="371" s="66" customFormat="1" hidden="1" customHeight="1" spans="1:3">
      <c r="A371" s="207" t="s">
        <v>2198</v>
      </c>
      <c r="B371" s="28" t="s">
        <v>1027</v>
      </c>
      <c r="C371" s="72"/>
    </row>
    <row r="372" s="66" customFormat="1" hidden="1" customHeight="1" spans="1:3">
      <c r="A372" s="207" t="s">
        <v>2199</v>
      </c>
      <c r="B372" s="28" t="s">
        <v>1028</v>
      </c>
      <c r="C372" s="72"/>
    </row>
    <row r="373" s="66" customFormat="1" hidden="1" customHeight="1" spans="1:3">
      <c r="A373" s="207" t="s">
        <v>2200</v>
      </c>
      <c r="B373" s="28" t="s">
        <v>817</v>
      </c>
      <c r="C373" s="72"/>
    </row>
    <row r="374" s="66" customFormat="1" hidden="1" customHeight="1" spans="1:3">
      <c r="A374" s="207" t="s">
        <v>2201</v>
      </c>
      <c r="B374" s="28" t="s">
        <v>1029</v>
      </c>
      <c r="C374" s="72"/>
    </row>
    <row r="375" s="66" customFormat="1" hidden="1" customHeight="1" spans="1:3">
      <c r="A375" s="207" t="s">
        <v>2202</v>
      </c>
      <c r="B375" s="129" t="s">
        <v>1030</v>
      </c>
      <c r="C375" s="30">
        <f>SUM(C376:C380)</f>
        <v>0</v>
      </c>
    </row>
    <row r="376" s="66" customFormat="1" hidden="1" customHeight="1" spans="1:3">
      <c r="A376" s="207" t="s">
        <v>2203</v>
      </c>
      <c r="B376" s="28" t="s">
        <v>808</v>
      </c>
      <c r="C376" s="72"/>
    </row>
    <row r="377" s="66" customFormat="1" hidden="1" customHeight="1" spans="1:3">
      <c r="A377" s="207" t="s">
        <v>2204</v>
      </c>
      <c r="B377" s="28" t="s">
        <v>809</v>
      </c>
      <c r="C377" s="72"/>
    </row>
    <row r="378" s="66" customFormat="1" hidden="1" customHeight="1" spans="1:3">
      <c r="A378" s="207" t="s">
        <v>2205</v>
      </c>
      <c r="B378" s="28" t="s">
        <v>849</v>
      </c>
      <c r="C378" s="72"/>
    </row>
    <row r="379" s="66" customFormat="1" hidden="1" customHeight="1" spans="1:3">
      <c r="A379" s="207" t="s">
        <v>2206</v>
      </c>
      <c r="B379" s="28" t="s">
        <v>1031</v>
      </c>
      <c r="C379" s="72"/>
    </row>
    <row r="380" s="66" customFormat="1" hidden="1" customHeight="1" spans="1:3">
      <c r="A380" s="207" t="s">
        <v>2207</v>
      </c>
      <c r="B380" s="28" t="s">
        <v>1032</v>
      </c>
      <c r="C380" s="72"/>
    </row>
    <row r="381" s="66" customFormat="1" hidden="1" customHeight="1" spans="1:3">
      <c r="A381" s="207" t="s">
        <v>2208</v>
      </c>
      <c r="B381" s="129" t="s">
        <v>1033</v>
      </c>
      <c r="C381" s="30">
        <f>SUM(C382:C383)</f>
        <v>0</v>
      </c>
    </row>
    <row r="382" s="66" customFormat="1" hidden="1" customHeight="1" spans="1:3">
      <c r="A382" s="207" t="s">
        <v>2209</v>
      </c>
      <c r="B382" s="28" t="s">
        <v>1034</v>
      </c>
      <c r="C382" s="72">
        <f>VLOOKUP(A382,[2]县本级支出!$A$3:$D$432,4,FALSE)</f>
        <v>0</v>
      </c>
    </row>
    <row r="383" s="66" customFormat="1" hidden="1" customHeight="1" spans="1:3">
      <c r="A383" s="207" t="s">
        <v>2210</v>
      </c>
      <c r="B383" s="28" t="s">
        <v>1035</v>
      </c>
      <c r="C383" s="72"/>
    </row>
    <row r="384" s="66" customFormat="1" customHeight="1" spans="1:3">
      <c r="A384" s="207" t="s">
        <v>2211</v>
      </c>
      <c r="B384" s="129" t="s">
        <v>1036</v>
      </c>
      <c r="C384" s="30">
        <f>SUM(C385,C390,C397,C403,C409,C413,C417,C421,C427,C434)</f>
        <v>52968</v>
      </c>
    </row>
    <row r="385" s="66" customFormat="1" customHeight="1" spans="1:3">
      <c r="A385" s="207" t="s">
        <v>2212</v>
      </c>
      <c r="B385" s="129" t="s">
        <v>1037</v>
      </c>
      <c r="C385" s="30">
        <f>SUM(C386:C389)</f>
        <v>626</v>
      </c>
    </row>
    <row r="386" s="66" customFormat="1" customHeight="1" spans="1:3">
      <c r="A386" s="207" t="s">
        <v>2213</v>
      </c>
      <c r="B386" s="28" t="s">
        <v>808</v>
      </c>
      <c r="C386" s="72">
        <f>VLOOKUP(A386,[2]县本级支出!$A$3:$D$432,4,FALSE)</f>
        <v>152</v>
      </c>
    </row>
    <row r="387" s="66" customFormat="1" hidden="1" customHeight="1" spans="1:3">
      <c r="A387" s="207" t="s">
        <v>2214</v>
      </c>
      <c r="B387" s="28" t="s">
        <v>809</v>
      </c>
      <c r="C387" s="72"/>
    </row>
    <row r="388" s="66" customFormat="1" hidden="1" customHeight="1" spans="1:3">
      <c r="A388" s="207" t="s">
        <v>2215</v>
      </c>
      <c r="B388" s="28" t="s">
        <v>810</v>
      </c>
      <c r="C388" s="72"/>
    </row>
    <row r="389" s="66" customFormat="1" customHeight="1" spans="1:3">
      <c r="A389" s="207" t="s">
        <v>2216</v>
      </c>
      <c r="B389" s="28" t="s">
        <v>1038</v>
      </c>
      <c r="C389" s="72">
        <f>VLOOKUP(A389,[2]县本级支出!$A$3:$D$432,4,FALSE)</f>
        <v>474</v>
      </c>
    </row>
    <row r="390" s="66" customFormat="1" customHeight="1" spans="1:3">
      <c r="A390" s="207" t="s">
        <v>2217</v>
      </c>
      <c r="B390" s="129" t="s">
        <v>1039</v>
      </c>
      <c r="C390" s="30">
        <f>SUM(C391:C396)</f>
        <v>47870</v>
      </c>
    </row>
    <row r="391" s="66" customFormat="1" customHeight="1" spans="1:3">
      <c r="A391" s="207" t="s">
        <v>2218</v>
      </c>
      <c r="B391" s="28" t="s">
        <v>1040</v>
      </c>
      <c r="C391" s="72">
        <f>VLOOKUP(A391,[2]县本级支出!$A$3:$D$432,4,FALSE)</f>
        <v>461</v>
      </c>
    </row>
    <row r="392" s="66" customFormat="1" customHeight="1" spans="1:3">
      <c r="A392" s="207" t="s">
        <v>2219</v>
      </c>
      <c r="B392" s="28" t="s">
        <v>1041</v>
      </c>
      <c r="C392" s="72">
        <f>VLOOKUP(A392,[2]县本级支出!$A$3:$D$432,4,FALSE)</f>
        <v>15376</v>
      </c>
    </row>
    <row r="393" s="66" customFormat="1" customHeight="1" spans="1:3">
      <c r="A393" s="207" t="s">
        <v>2220</v>
      </c>
      <c r="B393" s="28" t="s">
        <v>1042</v>
      </c>
      <c r="C393" s="72">
        <f>VLOOKUP(A393,[2]县本级支出!$A$3:$D$432,4,FALSE)</f>
        <v>16941</v>
      </c>
    </row>
    <row r="394" s="66" customFormat="1" customHeight="1" spans="1:3">
      <c r="A394" s="207" t="s">
        <v>2221</v>
      </c>
      <c r="B394" s="28" t="s">
        <v>1043</v>
      </c>
      <c r="C394" s="72">
        <f>VLOOKUP(A394,[2]县本级支出!$A$3:$D$432,4,FALSE)</f>
        <v>7964</v>
      </c>
    </row>
    <row r="395" s="66" customFormat="1" hidden="1" customHeight="1" spans="1:3">
      <c r="A395" s="207" t="s">
        <v>2222</v>
      </c>
      <c r="B395" s="28" t="s">
        <v>1044</v>
      </c>
      <c r="C395" s="72">
        <f>VLOOKUP(A395,[2]县本级支出!$A$3:$D$432,4,FALSE)</f>
        <v>0</v>
      </c>
    </row>
    <row r="396" s="66" customFormat="1" customHeight="1" spans="1:3">
      <c r="A396" s="207" t="s">
        <v>2223</v>
      </c>
      <c r="B396" s="28" t="s">
        <v>1045</v>
      </c>
      <c r="C396" s="72">
        <f>VLOOKUP(A396,[2]县本级支出!$A$3:$D$432,4,FALSE)</f>
        <v>7128</v>
      </c>
    </row>
    <row r="397" s="66" customFormat="1" customHeight="1" spans="1:3">
      <c r="A397" s="207" t="s">
        <v>2224</v>
      </c>
      <c r="B397" s="129" t="s">
        <v>1046</v>
      </c>
      <c r="C397" s="30">
        <f>SUM(C398:C402)</f>
        <v>3453</v>
      </c>
    </row>
    <row r="398" s="66" customFormat="1" hidden="1" customHeight="1" spans="1:3">
      <c r="A398" s="207" t="s">
        <v>2225</v>
      </c>
      <c r="B398" s="28" t="s">
        <v>1047</v>
      </c>
      <c r="C398" s="72"/>
    </row>
    <row r="399" s="66" customFormat="1" customHeight="1" spans="1:3">
      <c r="A399" s="207" t="s">
        <v>2226</v>
      </c>
      <c r="B399" s="28" t="s">
        <v>1048</v>
      </c>
      <c r="C399" s="72">
        <f>VLOOKUP(A399,[2]县本级支出!$A$3:$D$432,4,FALSE)</f>
        <v>3453</v>
      </c>
    </row>
    <row r="400" s="66" customFormat="1" hidden="1" customHeight="1" spans="1:3">
      <c r="A400" s="207" t="s">
        <v>2227</v>
      </c>
      <c r="B400" s="28" t="s">
        <v>1049</v>
      </c>
      <c r="C400" s="72"/>
    </row>
    <row r="401" s="66" customFormat="1" hidden="1" customHeight="1" spans="1:3">
      <c r="A401" s="207" t="s">
        <v>2228</v>
      </c>
      <c r="B401" s="28" t="s">
        <v>1050</v>
      </c>
      <c r="C401" s="72"/>
    </row>
    <row r="402" s="66" customFormat="1" hidden="1" customHeight="1" spans="1:3">
      <c r="A402" s="207" t="s">
        <v>2229</v>
      </c>
      <c r="B402" s="28" t="s">
        <v>1051</v>
      </c>
      <c r="C402" s="72"/>
    </row>
    <row r="403" s="66" customFormat="1" hidden="1" customHeight="1" spans="1:3">
      <c r="A403" s="207" t="s">
        <v>2230</v>
      </c>
      <c r="B403" s="129" t="s">
        <v>1052</v>
      </c>
      <c r="C403" s="30">
        <f>SUM(C404:C408)</f>
        <v>0</v>
      </c>
    </row>
    <row r="404" s="66" customFormat="1" hidden="1" customHeight="1" spans="1:3">
      <c r="A404" s="207" t="s">
        <v>2231</v>
      </c>
      <c r="B404" s="28" t="s">
        <v>1053</v>
      </c>
      <c r="C404" s="72"/>
    </row>
    <row r="405" s="66" customFormat="1" hidden="1" customHeight="1" spans="1:3">
      <c r="A405" s="207" t="s">
        <v>2232</v>
      </c>
      <c r="B405" s="28" t="s">
        <v>1054</v>
      </c>
      <c r="C405" s="72"/>
    </row>
    <row r="406" s="66" customFormat="1" hidden="1" customHeight="1" spans="1:3">
      <c r="A406" s="207" t="s">
        <v>2233</v>
      </c>
      <c r="B406" s="28" t="s">
        <v>1055</v>
      </c>
      <c r="C406" s="72"/>
    </row>
    <row r="407" s="66" customFormat="1" hidden="1" customHeight="1" spans="1:3">
      <c r="A407" s="207" t="s">
        <v>2234</v>
      </c>
      <c r="B407" s="28" t="s">
        <v>1056</v>
      </c>
      <c r="C407" s="72"/>
    </row>
    <row r="408" s="66" customFormat="1" hidden="1" customHeight="1" spans="1:3">
      <c r="A408" s="207" t="s">
        <v>2235</v>
      </c>
      <c r="B408" s="28" t="s">
        <v>1057</v>
      </c>
      <c r="C408" s="72"/>
    </row>
    <row r="409" s="66" customFormat="1" hidden="1" customHeight="1" spans="1:3">
      <c r="A409" s="207" t="s">
        <v>2236</v>
      </c>
      <c r="B409" s="129" t="s">
        <v>1058</v>
      </c>
      <c r="C409" s="30">
        <f>SUM(C410:C412)</f>
        <v>0</v>
      </c>
    </row>
    <row r="410" s="66" customFormat="1" hidden="1" customHeight="1" spans="1:3">
      <c r="A410" s="207" t="s">
        <v>2237</v>
      </c>
      <c r="B410" s="28" t="s">
        <v>1059</v>
      </c>
      <c r="C410" s="72"/>
    </row>
    <row r="411" s="66" customFormat="1" hidden="1" customHeight="1" spans="1:3">
      <c r="A411" s="207" t="s">
        <v>2238</v>
      </c>
      <c r="B411" s="28" t="s">
        <v>1060</v>
      </c>
      <c r="C411" s="72"/>
    </row>
    <row r="412" s="66" customFormat="1" hidden="1" customHeight="1" spans="1:3">
      <c r="A412" s="207" t="s">
        <v>2239</v>
      </c>
      <c r="B412" s="28" t="s">
        <v>1061</v>
      </c>
      <c r="C412" s="72"/>
    </row>
    <row r="413" s="66" customFormat="1" hidden="1" customHeight="1" spans="1:3">
      <c r="A413" s="207" t="s">
        <v>2240</v>
      </c>
      <c r="B413" s="129" t="s">
        <v>1062</v>
      </c>
      <c r="C413" s="30">
        <f>SUM(C414:C416)</f>
        <v>0</v>
      </c>
    </row>
    <row r="414" s="66" customFormat="1" hidden="1" customHeight="1" spans="1:3">
      <c r="A414" s="207" t="s">
        <v>2241</v>
      </c>
      <c r="B414" s="28" t="s">
        <v>1063</v>
      </c>
      <c r="C414" s="72"/>
    </row>
    <row r="415" s="66" customFormat="1" hidden="1" customHeight="1" spans="1:3">
      <c r="A415" s="207" t="s">
        <v>2242</v>
      </c>
      <c r="B415" s="28" t="s">
        <v>1064</v>
      </c>
      <c r="C415" s="72"/>
    </row>
    <row r="416" s="66" customFormat="1" hidden="1" customHeight="1" spans="1:3">
      <c r="A416" s="207" t="s">
        <v>2243</v>
      </c>
      <c r="B416" s="28" t="s">
        <v>1065</v>
      </c>
      <c r="C416" s="72"/>
    </row>
    <row r="417" s="66" customFormat="1" customHeight="1" spans="1:3">
      <c r="A417" s="207" t="s">
        <v>2244</v>
      </c>
      <c r="B417" s="129" t="s">
        <v>1066</v>
      </c>
      <c r="C417" s="30">
        <f>SUM(C418:C420)</f>
        <v>212</v>
      </c>
    </row>
    <row r="418" s="66" customFormat="1" customHeight="1" spans="1:3">
      <c r="A418" s="207" t="s">
        <v>2245</v>
      </c>
      <c r="B418" s="28" t="s">
        <v>1067</v>
      </c>
      <c r="C418" s="72">
        <f>VLOOKUP(A418,[2]县本级支出!$A$3:$D$432,4,FALSE)</f>
        <v>212</v>
      </c>
    </row>
    <row r="419" s="66" customFormat="1" hidden="1" customHeight="1" spans="1:3">
      <c r="A419" s="207" t="s">
        <v>2246</v>
      </c>
      <c r="B419" s="28" t="s">
        <v>1068</v>
      </c>
      <c r="C419" s="72"/>
    </row>
    <row r="420" s="66" customFormat="1" hidden="1" customHeight="1" spans="1:3">
      <c r="A420" s="207" t="s">
        <v>2247</v>
      </c>
      <c r="B420" s="28" t="s">
        <v>1069</v>
      </c>
      <c r="C420" s="72"/>
    </row>
    <row r="421" s="66" customFormat="1" customHeight="1" spans="1:3">
      <c r="A421" s="207" t="s">
        <v>2248</v>
      </c>
      <c r="B421" s="129" t="s">
        <v>1070</v>
      </c>
      <c r="C421" s="30">
        <f>SUM(C422:C426)</f>
        <v>340</v>
      </c>
    </row>
    <row r="422" s="66" customFormat="1" hidden="1" customHeight="1" spans="1:3">
      <c r="A422" s="207" t="s">
        <v>2249</v>
      </c>
      <c r="B422" s="28" t="s">
        <v>1071</v>
      </c>
      <c r="C422" s="72"/>
    </row>
    <row r="423" s="66" customFormat="1" customHeight="1" spans="1:3">
      <c r="A423" s="207" t="s">
        <v>2250</v>
      </c>
      <c r="B423" s="28" t="s">
        <v>1072</v>
      </c>
      <c r="C423" s="72">
        <f>VLOOKUP(A423,[2]县本级支出!$A$3:$D$432,4,FALSE)</f>
        <v>340</v>
      </c>
    </row>
    <row r="424" s="66" customFormat="1" hidden="1" customHeight="1" spans="1:3">
      <c r="A424" s="207" t="s">
        <v>2251</v>
      </c>
      <c r="B424" s="28" t="s">
        <v>1073</v>
      </c>
      <c r="C424" s="72"/>
    </row>
    <row r="425" s="66" customFormat="1" hidden="1" customHeight="1" spans="1:3">
      <c r="A425" s="207" t="s">
        <v>2252</v>
      </c>
      <c r="B425" s="28" t="s">
        <v>1074</v>
      </c>
      <c r="C425" s="72"/>
    </row>
    <row r="426" s="66" customFormat="1" hidden="1" customHeight="1" spans="1:3">
      <c r="A426" s="207" t="s">
        <v>2253</v>
      </c>
      <c r="B426" s="28" t="s">
        <v>1075</v>
      </c>
      <c r="C426" s="72"/>
    </row>
    <row r="427" s="66" customFormat="1" customHeight="1" spans="1:3">
      <c r="A427" s="207" t="s">
        <v>2254</v>
      </c>
      <c r="B427" s="129" t="s">
        <v>1076</v>
      </c>
      <c r="C427" s="30">
        <f>SUM(C428:C433)</f>
        <v>467</v>
      </c>
    </row>
    <row r="428" s="66" customFormat="1" customHeight="1" spans="1:3">
      <c r="A428" s="207" t="s">
        <v>2255</v>
      </c>
      <c r="B428" s="28" t="s">
        <v>1077</v>
      </c>
      <c r="C428" s="72">
        <f>VLOOKUP(A428,[2]县本级支出!$A$3:$D$432,4,FALSE)</f>
        <v>390</v>
      </c>
    </row>
    <row r="429" s="66" customFormat="1" hidden="1" customHeight="1" spans="1:3">
      <c r="A429" s="207" t="s">
        <v>2256</v>
      </c>
      <c r="B429" s="28" t="s">
        <v>1078</v>
      </c>
      <c r="C429" s="72"/>
    </row>
    <row r="430" s="66" customFormat="1" hidden="1" customHeight="1" spans="1:3">
      <c r="A430" s="207" t="s">
        <v>2257</v>
      </c>
      <c r="B430" s="28" t="s">
        <v>1079</v>
      </c>
      <c r="C430" s="72"/>
    </row>
    <row r="431" s="66" customFormat="1" hidden="1" customHeight="1" spans="1:3">
      <c r="A431" s="207" t="s">
        <v>2258</v>
      </c>
      <c r="B431" s="28" t="s">
        <v>1080</v>
      </c>
      <c r="C431" s="72"/>
    </row>
    <row r="432" s="66" customFormat="1" hidden="1" customHeight="1" spans="1:3">
      <c r="A432" s="207" t="s">
        <v>2259</v>
      </c>
      <c r="B432" s="28" t="s">
        <v>1081</v>
      </c>
      <c r="C432" s="72"/>
    </row>
    <row r="433" s="66" customFormat="1" customHeight="1" spans="1:3">
      <c r="A433" s="207" t="s">
        <v>2260</v>
      </c>
      <c r="B433" s="28" t="s">
        <v>1082</v>
      </c>
      <c r="C433" s="72">
        <f>VLOOKUP(A433,[2]县本级支出!$A$3:$D$432,4,FALSE)</f>
        <v>77</v>
      </c>
    </row>
    <row r="434" s="66" customFormat="1" hidden="1" customHeight="1" spans="1:3">
      <c r="A434" s="207" t="s">
        <v>2261</v>
      </c>
      <c r="B434" s="129" t="s">
        <v>1083</v>
      </c>
      <c r="C434" s="30">
        <f>C435</f>
        <v>0</v>
      </c>
    </row>
    <row r="435" s="66" customFormat="1" hidden="1" customHeight="1" spans="1:3">
      <c r="A435" s="207" t="s">
        <v>2262</v>
      </c>
      <c r="B435" s="28" t="s">
        <v>1084</v>
      </c>
      <c r="C435" s="72"/>
    </row>
    <row r="436" s="66" customFormat="1" customHeight="1" spans="1:3">
      <c r="A436" s="207" t="s">
        <v>2263</v>
      </c>
      <c r="B436" s="129" t="s">
        <v>1085</v>
      </c>
      <c r="C436" s="30">
        <f>SUM(C437,C442,C451,C457,C462,C467,C472,C479,C483,C487)</f>
        <v>318</v>
      </c>
    </row>
    <row r="437" s="66" customFormat="1" hidden="1" customHeight="1" spans="1:3">
      <c r="A437" s="207" t="s">
        <v>2264</v>
      </c>
      <c r="B437" s="129" t="s">
        <v>1086</v>
      </c>
      <c r="C437" s="30">
        <f>SUM(C438:C441)</f>
        <v>0</v>
      </c>
    </row>
    <row r="438" s="66" customFormat="1" hidden="1" customHeight="1" spans="1:3">
      <c r="A438" s="207" t="s">
        <v>2265</v>
      </c>
      <c r="B438" s="28" t="s">
        <v>808</v>
      </c>
      <c r="C438" s="72"/>
    </row>
    <row r="439" s="66" customFormat="1" hidden="1" customHeight="1" spans="1:3">
      <c r="A439" s="207" t="s">
        <v>2266</v>
      </c>
      <c r="B439" s="28" t="s">
        <v>809</v>
      </c>
      <c r="C439" s="72"/>
    </row>
    <row r="440" s="66" customFormat="1" hidden="1" customHeight="1" spans="1:3">
      <c r="A440" s="207" t="s">
        <v>2267</v>
      </c>
      <c r="B440" s="28" t="s">
        <v>810</v>
      </c>
      <c r="C440" s="72"/>
    </row>
    <row r="441" s="66" customFormat="1" hidden="1" customHeight="1" spans="1:3">
      <c r="A441" s="207" t="s">
        <v>2268</v>
      </c>
      <c r="B441" s="28" t="s">
        <v>1087</v>
      </c>
      <c r="C441" s="72"/>
    </row>
    <row r="442" s="66" customFormat="1" hidden="1" customHeight="1" spans="1:3">
      <c r="A442" s="207" t="s">
        <v>2269</v>
      </c>
      <c r="B442" s="129" t="s">
        <v>1088</v>
      </c>
      <c r="C442" s="30">
        <f>SUM(C443:C450)</f>
        <v>0</v>
      </c>
    </row>
    <row r="443" s="66" customFormat="1" hidden="1" customHeight="1" spans="1:3">
      <c r="A443" s="207" t="s">
        <v>2270</v>
      </c>
      <c r="B443" s="28" t="s">
        <v>1089</v>
      </c>
      <c r="C443" s="72"/>
    </row>
    <row r="444" s="66" customFormat="1" hidden="1" customHeight="1" spans="1:3">
      <c r="A444" s="207" t="s">
        <v>2271</v>
      </c>
      <c r="B444" s="28" t="s">
        <v>1090</v>
      </c>
      <c r="C444" s="72"/>
    </row>
    <row r="445" s="66" customFormat="1" hidden="1" customHeight="1" spans="1:3">
      <c r="A445" s="207" t="s">
        <v>2272</v>
      </c>
      <c r="B445" s="28" t="s">
        <v>1091</v>
      </c>
      <c r="C445" s="72"/>
    </row>
    <row r="446" s="66" customFormat="1" hidden="1" customHeight="1" spans="1:3">
      <c r="A446" s="207" t="s">
        <v>2273</v>
      </c>
      <c r="B446" s="28" t="s">
        <v>1092</v>
      </c>
      <c r="C446" s="72"/>
    </row>
    <row r="447" s="66" customFormat="1" hidden="1" customHeight="1" spans="1:3">
      <c r="A447" s="207" t="s">
        <v>2274</v>
      </c>
      <c r="B447" s="28" t="s">
        <v>1093</v>
      </c>
      <c r="C447" s="72"/>
    </row>
    <row r="448" s="66" customFormat="1" hidden="1" customHeight="1" spans="1:3">
      <c r="A448" s="207" t="s">
        <v>2275</v>
      </c>
      <c r="B448" s="28" t="s">
        <v>1094</v>
      </c>
      <c r="C448" s="72"/>
    </row>
    <row r="449" s="66" customFormat="1" hidden="1" customHeight="1" spans="1:3">
      <c r="A449" s="207" t="s">
        <v>2276</v>
      </c>
      <c r="B449" s="28" t="s">
        <v>1095</v>
      </c>
      <c r="C449" s="72"/>
    </row>
    <row r="450" s="66" customFormat="1" hidden="1" customHeight="1" spans="1:3">
      <c r="A450" s="207" t="s">
        <v>2277</v>
      </c>
      <c r="B450" s="28" t="s">
        <v>1096</v>
      </c>
      <c r="C450" s="72"/>
    </row>
    <row r="451" s="66" customFormat="1" customHeight="1" spans="1:3">
      <c r="A451" s="207" t="s">
        <v>2278</v>
      </c>
      <c r="B451" s="129" t="s">
        <v>1097</v>
      </c>
      <c r="C451" s="30">
        <f>SUM(C452:C456)</f>
        <v>145</v>
      </c>
    </row>
    <row r="452" s="66" customFormat="1" hidden="1" customHeight="1" spans="1:3">
      <c r="A452" s="207" t="s">
        <v>2279</v>
      </c>
      <c r="B452" s="28" t="s">
        <v>1089</v>
      </c>
      <c r="C452" s="72"/>
    </row>
    <row r="453" s="66" customFormat="1" customHeight="1" spans="1:3">
      <c r="A453" s="207" t="s">
        <v>2280</v>
      </c>
      <c r="B453" s="28" t="s">
        <v>1098</v>
      </c>
      <c r="C453" s="72">
        <f>VLOOKUP(A453,[2]县本级支出!$A$3:$D$432,4,FALSE)</f>
        <v>35</v>
      </c>
    </row>
    <row r="454" s="66" customFormat="1" hidden="1" customHeight="1" spans="1:3">
      <c r="A454" s="207" t="s">
        <v>2281</v>
      </c>
      <c r="B454" s="28" t="s">
        <v>1099</v>
      </c>
      <c r="C454" s="72"/>
    </row>
    <row r="455" s="66" customFormat="1" hidden="1" customHeight="1" spans="1:3">
      <c r="A455" s="207" t="s">
        <v>2282</v>
      </c>
      <c r="B455" s="28" t="s">
        <v>1100</v>
      </c>
      <c r="C455" s="72"/>
    </row>
    <row r="456" s="66" customFormat="1" customHeight="1" spans="1:3">
      <c r="A456" s="207" t="s">
        <v>2283</v>
      </c>
      <c r="B456" s="28" t="s">
        <v>1101</v>
      </c>
      <c r="C456" s="72">
        <f>VLOOKUP(A456,[2]县本级支出!$A$3:$D$432,4,FALSE)</f>
        <v>110</v>
      </c>
    </row>
    <row r="457" s="66" customFormat="1" customHeight="1" spans="1:3">
      <c r="A457" s="207" t="s">
        <v>2284</v>
      </c>
      <c r="B457" s="129" t="s">
        <v>1102</v>
      </c>
      <c r="C457" s="30">
        <f>SUM(C458:C461)</f>
        <v>65</v>
      </c>
    </row>
    <row r="458" s="66" customFormat="1" hidden="1" customHeight="1" spans="1:3">
      <c r="A458" s="207" t="s">
        <v>2285</v>
      </c>
      <c r="B458" s="28" t="s">
        <v>1089</v>
      </c>
      <c r="C458" s="72"/>
    </row>
    <row r="459" s="66" customFormat="1" hidden="1" customHeight="1" spans="1:3">
      <c r="A459" s="207" t="s">
        <v>2286</v>
      </c>
      <c r="B459" s="28" t="s">
        <v>1103</v>
      </c>
      <c r="C459" s="72"/>
    </row>
    <row r="460" s="66" customFormat="1" hidden="1" customHeight="1" spans="1:3">
      <c r="A460" s="207" t="s">
        <v>2287</v>
      </c>
      <c r="B460" s="28" t="s">
        <v>1104</v>
      </c>
      <c r="C460" s="72"/>
    </row>
    <row r="461" s="66" customFormat="1" customHeight="1" spans="1:3">
      <c r="A461" s="207" t="s">
        <v>2288</v>
      </c>
      <c r="B461" s="28" t="s">
        <v>1105</v>
      </c>
      <c r="C461" s="72">
        <f>VLOOKUP(A461,[2]县本级支出!$A$3:$D$432,4,FALSE)</f>
        <v>65</v>
      </c>
    </row>
    <row r="462" s="66" customFormat="1" hidden="1" customHeight="1" spans="1:3">
      <c r="A462" s="207" t="s">
        <v>2289</v>
      </c>
      <c r="B462" s="129" t="s">
        <v>1106</v>
      </c>
      <c r="C462" s="30">
        <f>SUM(C463:C466)</f>
        <v>0</v>
      </c>
    </row>
    <row r="463" s="66" customFormat="1" hidden="1" customHeight="1" spans="1:3">
      <c r="A463" s="207" t="s">
        <v>2290</v>
      </c>
      <c r="B463" s="28" t="s">
        <v>1089</v>
      </c>
      <c r="C463" s="72"/>
    </row>
    <row r="464" s="66" customFormat="1" hidden="1" customHeight="1" spans="1:3">
      <c r="A464" s="207" t="s">
        <v>2291</v>
      </c>
      <c r="B464" s="28" t="s">
        <v>1107</v>
      </c>
      <c r="C464" s="72"/>
    </row>
    <row r="465" s="66" customFormat="1" hidden="1" customHeight="1" spans="1:3">
      <c r="A465" s="207" t="s">
        <v>2292</v>
      </c>
      <c r="B465" s="28" t="s">
        <v>1108</v>
      </c>
      <c r="C465" s="72"/>
    </row>
    <row r="466" s="66" customFormat="1" hidden="1" customHeight="1" spans="1:3">
      <c r="A466" s="207" t="s">
        <v>2293</v>
      </c>
      <c r="B466" s="28" t="s">
        <v>1109</v>
      </c>
      <c r="C466" s="72"/>
    </row>
    <row r="467" s="66" customFormat="1" hidden="1" customHeight="1" spans="1:3">
      <c r="A467" s="207" t="s">
        <v>2294</v>
      </c>
      <c r="B467" s="129" t="s">
        <v>1110</v>
      </c>
      <c r="C467" s="30">
        <f>SUM(C468:C471)</f>
        <v>0</v>
      </c>
    </row>
    <row r="468" s="66" customFormat="1" hidden="1" customHeight="1" spans="1:3">
      <c r="A468" s="207" t="s">
        <v>2295</v>
      </c>
      <c r="B468" s="28" t="s">
        <v>1111</v>
      </c>
      <c r="C468" s="72"/>
    </row>
    <row r="469" s="66" customFormat="1" hidden="1" customHeight="1" spans="1:3">
      <c r="A469" s="207" t="s">
        <v>2296</v>
      </c>
      <c r="B469" s="28" t="s">
        <v>1112</v>
      </c>
      <c r="C469" s="72"/>
    </row>
    <row r="470" s="66" customFormat="1" hidden="1" customHeight="1" spans="1:3">
      <c r="A470" s="207" t="s">
        <v>2297</v>
      </c>
      <c r="B470" s="28" t="s">
        <v>1113</v>
      </c>
      <c r="C470" s="72"/>
    </row>
    <row r="471" s="66" customFormat="1" hidden="1" customHeight="1" spans="1:3">
      <c r="A471" s="207" t="s">
        <v>2298</v>
      </c>
      <c r="B471" s="28" t="s">
        <v>1114</v>
      </c>
      <c r="C471" s="72"/>
    </row>
    <row r="472" s="66" customFormat="1" customHeight="1" spans="1:3">
      <c r="A472" s="207" t="s">
        <v>2299</v>
      </c>
      <c r="B472" s="129" t="s">
        <v>1115</v>
      </c>
      <c r="C472" s="30">
        <f>SUM(C473:C478)</f>
        <v>52</v>
      </c>
    </row>
    <row r="473" s="66" customFormat="1" customHeight="1" spans="1:3">
      <c r="A473" s="207" t="s">
        <v>2300</v>
      </c>
      <c r="B473" s="28" t="s">
        <v>1089</v>
      </c>
      <c r="C473" s="72">
        <f>VLOOKUP(A473,[2]县本级支出!$A$3:$D$432,4,FALSE)</f>
        <v>52</v>
      </c>
    </row>
    <row r="474" s="66" customFormat="1" hidden="1" customHeight="1" spans="1:3">
      <c r="A474" s="207" t="s">
        <v>2301</v>
      </c>
      <c r="B474" s="28" t="s">
        <v>1116</v>
      </c>
      <c r="C474" s="72">
        <f>VLOOKUP(A474,[2]县本级支出!$A$3:$D$432,4,FALSE)</f>
        <v>0</v>
      </c>
    </row>
    <row r="475" s="66" customFormat="1" hidden="1" customHeight="1" spans="1:3">
      <c r="A475" s="207" t="s">
        <v>2302</v>
      </c>
      <c r="B475" s="28" t="s">
        <v>1117</v>
      </c>
      <c r="C475" s="72"/>
    </row>
    <row r="476" s="66" customFormat="1" hidden="1" customHeight="1" spans="1:3">
      <c r="A476" s="207" t="s">
        <v>2303</v>
      </c>
      <c r="B476" s="28" t="s">
        <v>1118</v>
      </c>
      <c r="C476" s="72"/>
    </row>
    <row r="477" s="66" customFormat="1" hidden="1" customHeight="1" spans="1:3">
      <c r="A477" s="207" t="s">
        <v>2304</v>
      </c>
      <c r="B477" s="28" t="s">
        <v>1119</v>
      </c>
      <c r="C477" s="72"/>
    </row>
    <row r="478" s="66" customFormat="1" hidden="1" customHeight="1" spans="1:3">
      <c r="A478" s="207" t="s">
        <v>2305</v>
      </c>
      <c r="B478" s="28" t="s">
        <v>1120</v>
      </c>
      <c r="C478" s="72"/>
    </row>
    <row r="479" s="66" customFormat="1" hidden="1" customHeight="1" spans="1:3">
      <c r="A479" s="207" t="s">
        <v>2306</v>
      </c>
      <c r="B479" s="129" t="s">
        <v>1121</v>
      </c>
      <c r="C479" s="30">
        <f>SUM(C480:C482)</f>
        <v>0</v>
      </c>
    </row>
    <row r="480" s="66" customFormat="1" hidden="1" customHeight="1" spans="1:3">
      <c r="A480" s="207" t="s">
        <v>2307</v>
      </c>
      <c r="B480" s="28" t="s">
        <v>1122</v>
      </c>
      <c r="C480" s="72"/>
    </row>
    <row r="481" s="66" customFormat="1" hidden="1" customHeight="1" spans="1:3">
      <c r="A481" s="207" t="s">
        <v>2308</v>
      </c>
      <c r="B481" s="28" t="s">
        <v>1123</v>
      </c>
      <c r="C481" s="72"/>
    </row>
    <row r="482" s="66" customFormat="1" hidden="1" customHeight="1" spans="1:3">
      <c r="A482" s="207" t="s">
        <v>2309</v>
      </c>
      <c r="B482" s="28" t="s">
        <v>1124</v>
      </c>
      <c r="C482" s="72"/>
    </row>
    <row r="483" s="66" customFormat="1" customHeight="1" spans="1:3">
      <c r="A483" s="207" t="s">
        <v>2310</v>
      </c>
      <c r="B483" s="129" t="s">
        <v>1125</v>
      </c>
      <c r="C483" s="30">
        <f>SUM(C484:C486)</f>
        <v>50</v>
      </c>
    </row>
    <row r="484" s="66" customFormat="1" customHeight="1" spans="1:3">
      <c r="A484" s="207" t="s">
        <v>2311</v>
      </c>
      <c r="B484" s="28" t="s">
        <v>1126</v>
      </c>
      <c r="C484" s="72">
        <f>VLOOKUP(A484,[2]县本级支出!$A$3:$D$432,4,FALSE)</f>
        <v>50</v>
      </c>
    </row>
    <row r="485" s="66" customFormat="1" hidden="1" customHeight="1" spans="1:3">
      <c r="A485" s="207" t="s">
        <v>2312</v>
      </c>
      <c r="B485" s="28" t="s">
        <v>1127</v>
      </c>
      <c r="C485" s="72"/>
    </row>
    <row r="486" s="66" customFormat="1" hidden="1" customHeight="1" spans="1:3">
      <c r="A486" s="207" t="s">
        <v>2313</v>
      </c>
      <c r="B486" s="28" t="s">
        <v>1128</v>
      </c>
      <c r="C486" s="72"/>
    </row>
    <row r="487" s="66" customFormat="1" customHeight="1" spans="1:3">
      <c r="A487" s="207" t="s">
        <v>2314</v>
      </c>
      <c r="B487" s="129" t="s">
        <v>1129</v>
      </c>
      <c r="C487" s="30">
        <f>SUM(C488:C491)</f>
        <v>6</v>
      </c>
    </row>
    <row r="488" s="66" customFormat="1" hidden="1" customHeight="1" spans="1:3">
      <c r="A488" s="207" t="s">
        <v>2315</v>
      </c>
      <c r="B488" s="28" t="s">
        <v>1130</v>
      </c>
      <c r="C488" s="72"/>
    </row>
    <row r="489" s="66" customFormat="1" hidden="1" customHeight="1" spans="1:3">
      <c r="A489" s="207" t="s">
        <v>2316</v>
      </c>
      <c r="B489" s="28" t="s">
        <v>1131</v>
      </c>
      <c r="C489" s="72"/>
    </row>
    <row r="490" s="66" customFormat="1" hidden="1" customHeight="1" spans="1:3">
      <c r="A490" s="207" t="s">
        <v>2317</v>
      </c>
      <c r="B490" s="28" t="s">
        <v>1132</v>
      </c>
      <c r="C490" s="72"/>
    </row>
    <row r="491" s="66" customFormat="1" customHeight="1" spans="1:3">
      <c r="A491" s="207" t="s">
        <v>2318</v>
      </c>
      <c r="B491" s="28" t="s">
        <v>1133</v>
      </c>
      <c r="C491" s="72">
        <f>VLOOKUP(A491,[2]县本级支出!$A$3:$D$432,4,FALSE)</f>
        <v>6</v>
      </c>
    </row>
    <row r="492" s="66" customFormat="1" customHeight="1" spans="1:3">
      <c r="A492" s="207" t="s">
        <v>2319</v>
      </c>
      <c r="B492" s="129" t="s">
        <v>1134</v>
      </c>
      <c r="C492" s="30">
        <f>SUM(C493,C509,C517,C528,C537,C545)</f>
        <v>1431</v>
      </c>
    </row>
    <row r="493" s="66" customFormat="1" customHeight="1" spans="1:3">
      <c r="A493" s="207" t="s">
        <v>2320</v>
      </c>
      <c r="B493" s="129" t="s">
        <v>1135</v>
      </c>
      <c r="C493" s="30">
        <f>SUM(C494:C508)</f>
        <v>759</v>
      </c>
    </row>
    <row r="494" s="66" customFormat="1" customHeight="1" spans="1:3">
      <c r="A494" s="207" t="s">
        <v>2321</v>
      </c>
      <c r="B494" s="28" t="s">
        <v>808</v>
      </c>
      <c r="C494" s="72">
        <f>VLOOKUP(A494,[2]县本级支出!$A$3:$D$432,4,FALSE)</f>
        <v>504</v>
      </c>
    </row>
    <row r="495" s="66" customFormat="1" hidden="1" customHeight="1" spans="1:3">
      <c r="A495" s="207" t="s">
        <v>2322</v>
      </c>
      <c r="B495" s="28" t="s">
        <v>809</v>
      </c>
      <c r="C495" s="72"/>
    </row>
    <row r="496" s="66" customFormat="1" hidden="1" customHeight="1" spans="1:3">
      <c r="A496" s="207" t="s">
        <v>2323</v>
      </c>
      <c r="B496" s="28" t="s">
        <v>810</v>
      </c>
      <c r="C496" s="72"/>
    </row>
    <row r="497" s="66" customFormat="1" hidden="1" customHeight="1" spans="1:3">
      <c r="A497" s="207" t="s">
        <v>2324</v>
      </c>
      <c r="B497" s="28" t="s">
        <v>1136</v>
      </c>
      <c r="C497" s="72">
        <f>VLOOKUP(A497,[2]县本级支出!$A$3:$D$432,4,FALSE)</f>
        <v>0</v>
      </c>
    </row>
    <row r="498" s="66" customFormat="1" hidden="1" customHeight="1" spans="1:3">
      <c r="A498" s="207" t="s">
        <v>2325</v>
      </c>
      <c r="B498" s="28" t="s">
        <v>1137</v>
      </c>
      <c r="C498" s="72">
        <f>VLOOKUP(A498,[2]县本级支出!$A$3:$D$432,4,FALSE)</f>
        <v>0</v>
      </c>
    </row>
    <row r="499" s="66" customFormat="1" hidden="1" customHeight="1" spans="1:3">
      <c r="A499" s="207" t="s">
        <v>2326</v>
      </c>
      <c r="B499" s="28" t="s">
        <v>1138</v>
      </c>
      <c r="C499" s="72"/>
    </row>
    <row r="500" s="66" customFormat="1" customHeight="1" spans="1:3">
      <c r="A500" s="207" t="s">
        <v>2327</v>
      </c>
      <c r="B500" s="28" t="s">
        <v>1139</v>
      </c>
      <c r="C500" s="72">
        <f>VLOOKUP(A500,[2]县本级支出!$A$3:$D$432,4,FALSE)</f>
        <v>91</v>
      </c>
    </row>
    <row r="501" s="66" customFormat="1" customHeight="1" spans="1:3">
      <c r="A501" s="207" t="s">
        <v>2328</v>
      </c>
      <c r="B501" s="28" t="s">
        <v>1140</v>
      </c>
      <c r="C501" s="72">
        <f>VLOOKUP(A501,[2]县本级支出!$A$3:$D$432,4,FALSE)</f>
        <v>19</v>
      </c>
    </row>
    <row r="502" s="66" customFormat="1" customHeight="1" spans="1:3">
      <c r="A502" s="207" t="s">
        <v>2329</v>
      </c>
      <c r="B502" s="28" t="s">
        <v>1141</v>
      </c>
      <c r="C502" s="72">
        <f>VLOOKUP(A502,[2]县本级支出!$A$3:$D$432,4,FALSE)</f>
        <v>39</v>
      </c>
    </row>
    <row r="503" s="66" customFormat="1" hidden="1" customHeight="1" spans="1:3">
      <c r="A503" s="207" t="s">
        <v>2330</v>
      </c>
      <c r="B503" s="28" t="s">
        <v>1142</v>
      </c>
      <c r="C503" s="72"/>
    </row>
    <row r="504" s="66" customFormat="1" hidden="1" customHeight="1" spans="1:3">
      <c r="A504" s="207" t="s">
        <v>2331</v>
      </c>
      <c r="B504" s="28" t="s">
        <v>1143</v>
      </c>
      <c r="C504" s="72">
        <f>VLOOKUP(A504,[2]县本级支出!$A$3:$D$432,4,FALSE)</f>
        <v>0</v>
      </c>
    </row>
    <row r="505" s="66" customFormat="1" customHeight="1" spans="1:3">
      <c r="A505" s="207" t="s">
        <v>2332</v>
      </c>
      <c r="B505" s="28" t="s">
        <v>1144</v>
      </c>
      <c r="C505" s="72">
        <f>VLOOKUP(A505,[2]县本级支出!$A$3:$D$432,4,FALSE)</f>
        <v>3</v>
      </c>
    </row>
    <row r="506" s="66" customFormat="1" customHeight="1" spans="1:3">
      <c r="A506" s="207" t="s">
        <v>2333</v>
      </c>
      <c r="B506" s="28" t="s">
        <v>1145</v>
      </c>
      <c r="C506" s="72">
        <f>VLOOKUP(A506,[2]县本级支出!$A$3:$D$432,4,FALSE)</f>
        <v>1</v>
      </c>
    </row>
    <row r="507" s="66" customFormat="1" hidden="1" customHeight="1" spans="1:3">
      <c r="A507" s="207" t="s">
        <v>2334</v>
      </c>
      <c r="B507" s="28" t="s">
        <v>1146</v>
      </c>
      <c r="C507" s="72"/>
    </row>
    <row r="508" s="66" customFormat="1" customHeight="1" spans="1:3">
      <c r="A508" s="207" t="s">
        <v>2335</v>
      </c>
      <c r="B508" s="28" t="s">
        <v>1147</v>
      </c>
      <c r="C508" s="72">
        <f>VLOOKUP(A508,[2]县本级支出!$A$3:$D$432,4,FALSE)</f>
        <v>102</v>
      </c>
    </row>
    <row r="509" s="66" customFormat="1" customHeight="1" spans="1:3">
      <c r="A509" s="207" t="s">
        <v>2336</v>
      </c>
      <c r="B509" s="129" t="s">
        <v>1148</v>
      </c>
      <c r="C509" s="30">
        <f>SUM(C510:C516)</f>
        <v>7</v>
      </c>
    </row>
    <row r="510" s="66" customFormat="1" hidden="1" customHeight="1" spans="1:3">
      <c r="A510" s="207" t="s">
        <v>2337</v>
      </c>
      <c r="B510" s="28" t="s">
        <v>808</v>
      </c>
      <c r="C510" s="72"/>
    </row>
    <row r="511" s="66" customFormat="1" hidden="1" customHeight="1" spans="1:3">
      <c r="A511" s="207" t="s">
        <v>2338</v>
      </c>
      <c r="B511" s="28" t="s">
        <v>809</v>
      </c>
      <c r="C511" s="72"/>
    </row>
    <row r="512" s="66" customFormat="1" hidden="1" customHeight="1" spans="1:3">
      <c r="A512" s="207" t="s">
        <v>2339</v>
      </c>
      <c r="B512" s="28" t="s">
        <v>810</v>
      </c>
      <c r="C512" s="72"/>
    </row>
    <row r="513" s="66" customFormat="1" customHeight="1" spans="1:3">
      <c r="A513" s="207" t="s">
        <v>2340</v>
      </c>
      <c r="B513" s="28" t="s">
        <v>1149</v>
      </c>
      <c r="C513" s="72">
        <f>VLOOKUP(A513,[2]县本级支出!$A$3:$D$432,4,FALSE)</f>
        <v>7</v>
      </c>
    </row>
    <row r="514" s="66" customFormat="1" hidden="1" customHeight="1" spans="1:3">
      <c r="A514" s="207" t="s">
        <v>2341</v>
      </c>
      <c r="B514" s="28" t="s">
        <v>1150</v>
      </c>
      <c r="C514" s="72"/>
    </row>
    <row r="515" s="66" customFormat="1" hidden="1" customHeight="1" spans="1:3">
      <c r="A515" s="207" t="s">
        <v>2342</v>
      </c>
      <c r="B515" s="28" t="s">
        <v>1151</v>
      </c>
      <c r="C515" s="72"/>
    </row>
    <row r="516" s="66" customFormat="1" hidden="1" customHeight="1" spans="1:3">
      <c r="A516" s="207" t="s">
        <v>2343</v>
      </c>
      <c r="B516" s="28" t="s">
        <v>1152</v>
      </c>
      <c r="C516" s="72">
        <f>VLOOKUP(A516,[2]县本级支出!$A$3:$D$432,4,FALSE)</f>
        <v>0</v>
      </c>
    </row>
    <row r="517" s="66" customFormat="1" customHeight="1" spans="1:3">
      <c r="A517" s="207" t="s">
        <v>2344</v>
      </c>
      <c r="B517" s="129" t="s">
        <v>1153</v>
      </c>
      <c r="C517" s="30">
        <f>SUM(C518:C527)</f>
        <v>169</v>
      </c>
    </row>
    <row r="518" s="66" customFormat="1" hidden="1" customHeight="1" spans="1:3">
      <c r="A518" s="207" t="s">
        <v>2345</v>
      </c>
      <c r="B518" s="28" t="s">
        <v>808</v>
      </c>
      <c r="C518" s="72"/>
    </row>
    <row r="519" s="66" customFormat="1" hidden="1" customHeight="1" spans="1:3">
      <c r="A519" s="207" t="s">
        <v>2346</v>
      </c>
      <c r="B519" s="28" t="s">
        <v>809</v>
      </c>
      <c r="C519" s="72"/>
    </row>
    <row r="520" s="66" customFormat="1" hidden="1" customHeight="1" spans="1:3">
      <c r="A520" s="207" t="s">
        <v>2347</v>
      </c>
      <c r="B520" s="28" t="s">
        <v>810</v>
      </c>
      <c r="C520" s="72"/>
    </row>
    <row r="521" s="66" customFormat="1" customHeight="1" spans="1:3">
      <c r="A521" s="207" t="s">
        <v>2348</v>
      </c>
      <c r="B521" s="28" t="s">
        <v>1154</v>
      </c>
      <c r="C521" s="72">
        <f>VLOOKUP(A521,[2]县本级支出!$A$3:$D$432,4,FALSE)</f>
        <v>169</v>
      </c>
    </row>
    <row r="522" s="66" customFormat="1" hidden="1" customHeight="1" spans="1:3">
      <c r="A522" s="207" t="s">
        <v>2349</v>
      </c>
      <c r="B522" s="28" t="s">
        <v>1155</v>
      </c>
      <c r="C522" s="72"/>
    </row>
    <row r="523" s="66" customFormat="1" hidden="1" customHeight="1" spans="1:3">
      <c r="A523" s="207" t="s">
        <v>2350</v>
      </c>
      <c r="B523" s="28" t="s">
        <v>1156</v>
      </c>
      <c r="C523" s="72"/>
    </row>
    <row r="524" s="66" customFormat="1" hidden="1" customHeight="1" spans="1:3">
      <c r="A524" s="207" t="s">
        <v>2351</v>
      </c>
      <c r="B524" s="28" t="s">
        <v>1157</v>
      </c>
      <c r="C524" s="72"/>
    </row>
    <row r="525" s="66" customFormat="1" hidden="1" customHeight="1" spans="1:3">
      <c r="A525" s="207" t="s">
        <v>2352</v>
      </c>
      <c r="B525" s="28" t="s">
        <v>1158</v>
      </c>
      <c r="C525" s="72"/>
    </row>
    <row r="526" s="66" customFormat="1" hidden="1" customHeight="1" spans="1:3">
      <c r="A526" s="207" t="s">
        <v>2353</v>
      </c>
      <c r="B526" s="28" t="s">
        <v>1159</v>
      </c>
      <c r="C526" s="72"/>
    </row>
    <row r="527" s="66" customFormat="1" hidden="1" customHeight="1" spans="1:3">
      <c r="A527" s="207" t="s">
        <v>2354</v>
      </c>
      <c r="B527" s="28" t="s">
        <v>1160</v>
      </c>
      <c r="C527" s="72"/>
    </row>
    <row r="528" s="66" customFormat="1" hidden="1" customHeight="1" spans="1:3">
      <c r="A528" s="207" t="s">
        <v>2355</v>
      </c>
      <c r="B528" s="85" t="s">
        <v>1161</v>
      </c>
      <c r="C528" s="30">
        <f>SUM(C529:C536)</f>
        <v>0</v>
      </c>
    </row>
    <row r="529" s="66" customFormat="1" hidden="1" customHeight="1" spans="1:3">
      <c r="A529" s="207" t="s">
        <v>2356</v>
      </c>
      <c r="B529" s="69" t="s">
        <v>808</v>
      </c>
      <c r="C529" s="72"/>
    </row>
    <row r="530" s="66" customFormat="1" hidden="1" customHeight="1" spans="1:3">
      <c r="A530" s="207" t="s">
        <v>2357</v>
      </c>
      <c r="B530" s="69" t="s">
        <v>809</v>
      </c>
      <c r="C530" s="72"/>
    </row>
    <row r="531" s="66" customFormat="1" hidden="1" customHeight="1" spans="1:3">
      <c r="A531" s="207" t="s">
        <v>2358</v>
      </c>
      <c r="B531" s="69" t="s">
        <v>810</v>
      </c>
      <c r="C531" s="72"/>
    </row>
    <row r="532" s="66" customFormat="1" hidden="1" customHeight="1" spans="1:3">
      <c r="A532" s="207" t="s">
        <v>2359</v>
      </c>
      <c r="B532" s="69" t="s">
        <v>1162</v>
      </c>
      <c r="C532" s="72"/>
    </row>
    <row r="533" s="66" customFormat="1" hidden="1" customHeight="1" spans="1:3">
      <c r="A533" s="207" t="s">
        <v>2360</v>
      </c>
      <c r="B533" s="69" t="s">
        <v>1163</v>
      </c>
      <c r="C533" s="72"/>
    </row>
    <row r="534" s="66" customFormat="1" hidden="1" customHeight="1" spans="1:3">
      <c r="A534" s="207" t="s">
        <v>2361</v>
      </c>
      <c r="B534" s="69" t="s">
        <v>1164</v>
      </c>
      <c r="C534" s="72"/>
    </row>
    <row r="535" s="66" customFormat="1" hidden="1" customHeight="1" spans="1:3">
      <c r="A535" s="207" t="s">
        <v>2362</v>
      </c>
      <c r="B535" s="69" t="s">
        <v>1165</v>
      </c>
      <c r="C535" s="72"/>
    </row>
    <row r="536" s="66" customFormat="1" hidden="1" customHeight="1" spans="1:3">
      <c r="A536" s="207" t="s">
        <v>2363</v>
      </c>
      <c r="B536" s="69" t="s">
        <v>1166</v>
      </c>
      <c r="C536" s="72"/>
    </row>
    <row r="537" s="66" customFormat="1" customHeight="1" spans="1:3">
      <c r="A537" s="207" t="s">
        <v>2364</v>
      </c>
      <c r="B537" s="85" t="s">
        <v>1167</v>
      </c>
      <c r="C537" s="30">
        <f>SUM(C538:C544)</f>
        <v>372</v>
      </c>
    </row>
    <row r="538" s="66" customFormat="1" customHeight="1" spans="1:3">
      <c r="A538" s="207" t="s">
        <v>2365</v>
      </c>
      <c r="B538" s="69" t="s">
        <v>808</v>
      </c>
      <c r="C538" s="72">
        <f>VLOOKUP(A538,[2]县本级支出!$A$3:$D$432,4,FALSE)</f>
        <v>372</v>
      </c>
    </row>
    <row r="539" s="66" customFormat="1" hidden="1" customHeight="1" spans="1:3">
      <c r="A539" s="207" t="s">
        <v>2366</v>
      </c>
      <c r="B539" s="69" t="s">
        <v>809</v>
      </c>
      <c r="C539" s="72"/>
    </row>
    <row r="540" s="66" customFormat="1" hidden="1" customHeight="1" spans="1:3">
      <c r="A540" s="207" t="s">
        <v>2367</v>
      </c>
      <c r="B540" s="69" t="s">
        <v>810</v>
      </c>
      <c r="C540" s="72"/>
    </row>
    <row r="541" s="66" customFormat="1" hidden="1" customHeight="1" spans="1:3">
      <c r="A541" s="207" t="s">
        <v>2368</v>
      </c>
      <c r="B541" s="69" t="s">
        <v>1168</v>
      </c>
      <c r="C541" s="72"/>
    </row>
    <row r="542" s="66" customFormat="1" hidden="1" customHeight="1" spans="1:3">
      <c r="A542" s="207" t="s">
        <v>2369</v>
      </c>
      <c r="B542" s="69" t="s">
        <v>1169</v>
      </c>
      <c r="C542" s="72"/>
    </row>
    <row r="543" s="66" customFormat="1" hidden="1" customHeight="1" spans="1:3">
      <c r="A543" s="207" t="s">
        <v>2370</v>
      </c>
      <c r="B543" s="69" t="s">
        <v>1170</v>
      </c>
      <c r="C543" s="72"/>
    </row>
    <row r="544" s="66" customFormat="1" hidden="1" customHeight="1" spans="1:3">
      <c r="A544" s="207" t="s">
        <v>2371</v>
      </c>
      <c r="B544" s="69" t="s">
        <v>1171</v>
      </c>
      <c r="C544" s="72"/>
    </row>
    <row r="545" s="66" customFormat="1" customHeight="1" spans="1:3">
      <c r="A545" s="207" t="s">
        <v>2372</v>
      </c>
      <c r="B545" s="129" t="s">
        <v>1172</v>
      </c>
      <c r="C545" s="30">
        <f>SUM(C546:C548)</f>
        <v>124</v>
      </c>
    </row>
    <row r="546" s="66" customFormat="1" hidden="1" customHeight="1" spans="1:3">
      <c r="A546" s="207" t="s">
        <v>2373</v>
      </c>
      <c r="B546" s="28" t="s">
        <v>1173</v>
      </c>
      <c r="C546" s="72">
        <f>VLOOKUP(A546,[2]县本级支出!$A$3:$D$432,4,FALSE)</f>
        <v>0</v>
      </c>
    </row>
    <row r="547" s="66" customFormat="1" hidden="1" customHeight="1" spans="1:3">
      <c r="A547" s="207" t="s">
        <v>2374</v>
      </c>
      <c r="B547" s="28" t="s">
        <v>1174</v>
      </c>
      <c r="C547" s="72"/>
    </row>
    <row r="548" s="66" customFormat="1" customHeight="1" spans="1:3">
      <c r="A548" s="207" t="s">
        <v>2375</v>
      </c>
      <c r="B548" s="28" t="s">
        <v>1175</v>
      </c>
      <c r="C548" s="72">
        <f>VLOOKUP(A548,[2]县本级支出!$A$3:$D$432,4,FALSE)</f>
        <v>124</v>
      </c>
    </row>
    <row r="549" s="66" customFormat="1" customHeight="1" spans="1:3">
      <c r="A549" s="207" t="s">
        <v>2376</v>
      </c>
      <c r="B549" s="129" t="s">
        <v>1176</v>
      </c>
      <c r="C549" s="30">
        <f>SUM(C550,C569,C577,C579,C588,C592,C602,C610,C617,C625,C634,C639,C642,C645,C648,C651,C654,C658,C662,C670,C673)</f>
        <v>37687</v>
      </c>
    </row>
    <row r="550" s="66" customFormat="1" customHeight="1" spans="1:3">
      <c r="A550" s="207" t="s">
        <v>2377</v>
      </c>
      <c r="B550" s="129" t="s">
        <v>1177</v>
      </c>
      <c r="C550" s="30">
        <f>SUM(C551:C568)</f>
        <v>4058</v>
      </c>
    </row>
    <row r="551" s="66" customFormat="1" customHeight="1" spans="1:3">
      <c r="A551" s="207" t="s">
        <v>2378</v>
      </c>
      <c r="B551" s="28" t="s">
        <v>808</v>
      </c>
      <c r="C551" s="72">
        <f>VLOOKUP(A551,[2]县本级支出!$A$3:$D$432,4,FALSE)</f>
        <v>874</v>
      </c>
    </row>
    <row r="552" s="66" customFormat="1" hidden="1" customHeight="1" spans="1:3">
      <c r="A552" s="207" t="s">
        <v>2379</v>
      </c>
      <c r="B552" s="28" t="s">
        <v>809</v>
      </c>
      <c r="C552" s="72"/>
    </row>
    <row r="553" s="66" customFormat="1" hidden="1" customHeight="1" spans="1:3">
      <c r="A553" s="207" t="s">
        <v>2380</v>
      </c>
      <c r="B553" s="28" t="s">
        <v>810</v>
      </c>
      <c r="C553" s="72"/>
    </row>
    <row r="554" s="66" customFormat="1" hidden="1" customHeight="1" spans="1:3">
      <c r="A554" s="207" t="s">
        <v>2381</v>
      </c>
      <c r="B554" s="28" t="s">
        <v>1178</v>
      </c>
      <c r="C554" s="72"/>
    </row>
    <row r="555" s="66" customFormat="1" hidden="1" customHeight="1" spans="1:3">
      <c r="A555" s="207" t="s">
        <v>2382</v>
      </c>
      <c r="B555" s="28" t="s">
        <v>1179</v>
      </c>
      <c r="C555" s="72"/>
    </row>
    <row r="556" s="66" customFormat="1" hidden="1" customHeight="1" spans="1:3">
      <c r="A556" s="207" t="s">
        <v>2383</v>
      </c>
      <c r="B556" s="28" t="s">
        <v>1180</v>
      </c>
      <c r="C556" s="72">
        <f>VLOOKUP(A556,[2]县本级支出!$A$3:$D$432,4,FALSE)</f>
        <v>0</v>
      </c>
    </row>
    <row r="557" s="66" customFormat="1" hidden="1" customHeight="1" spans="1:3">
      <c r="A557" s="207" t="s">
        <v>2384</v>
      </c>
      <c r="B557" s="28" t="s">
        <v>1181</v>
      </c>
      <c r="C557" s="72"/>
    </row>
    <row r="558" s="66" customFormat="1" hidden="1" customHeight="1" spans="1:3">
      <c r="A558" s="207" t="s">
        <v>2385</v>
      </c>
      <c r="B558" s="28" t="s">
        <v>849</v>
      </c>
      <c r="C558" s="72"/>
    </row>
    <row r="559" s="66" customFormat="1" customHeight="1" spans="1:3">
      <c r="A559" s="207" t="s">
        <v>2386</v>
      </c>
      <c r="B559" s="28" t="s">
        <v>1182</v>
      </c>
      <c r="C559" s="72">
        <f>VLOOKUP(A559,[2]县本级支出!$A$3:$D$432,4,FALSE)</f>
        <v>350</v>
      </c>
    </row>
    <row r="560" s="66" customFormat="1" hidden="1" customHeight="1" spans="1:3">
      <c r="A560" s="207" t="s">
        <v>2387</v>
      </c>
      <c r="B560" s="28" t="s">
        <v>1183</v>
      </c>
      <c r="C560" s="72"/>
    </row>
    <row r="561" s="66" customFormat="1" customHeight="1" spans="1:3">
      <c r="A561" s="207" t="s">
        <v>2388</v>
      </c>
      <c r="B561" s="28" t="s">
        <v>1184</v>
      </c>
      <c r="C561" s="72">
        <f>VLOOKUP(A561,[2]县本级支出!$A$3:$D$432,4,FALSE)</f>
        <v>131</v>
      </c>
    </row>
    <row r="562" s="66" customFormat="1" hidden="1" customHeight="1" spans="1:3">
      <c r="A562" s="207" t="s">
        <v>2389</v>
      </c>
      <c r="B562" s="28" t="s">
        <v>1185</v>
      </c>
      <c r="C562" s="72"/>
    </row>
    <row r="563" s="66" customFormat="1" hidden="1" customHeight="1" spans="1:3">
      <c r="A563" s="207" t="s">
        <v>2390</v>
      </c>
      <c r="B563" s="28" t="s">
        <v>1186</v>
      </c>
      <c r="C563" s="72"/>
    </row>
    <row r="564" s="66" customFormat="1" hidden="1" customHeight="1" spans="1:3">
      <c r="A564" s="207" t="s">
        <v>2391</v>
      </c>
      <c r="B564" s="28" t="s">
        <v>1187</v>
      </c>
      <c r="C564" s="72"/>
    </row>
    <row r="565" s="66" customFormat="1" hidden="1" customHeight="1" spans="1:3">
      <c r="A565" s="207" t="s">
        <v>2392</v>
      </c>
      <c r="B565" s="28" t="s">
        <v>1188</v>
      </c>
      <c r="C565" s="72"/>
    </row>
    <row r="566" s="66" customFormat="1" customHeight="1" spans="1:3">
      <c r="A566" s="207" t="s">
        <v>2393</v>
      </c>
      <c r="B566" s="28" t="s">
        <v>1189</v>
      </c>
      <c r="C566" s="72">
        <f>VLOOKUP(A566,[2]县本级支出!$A$3:$D$432,4,FALSE)</f>
        <v>18</v>
      </c>
    </row>
    <row r="567" s="66" customFormat="1" hidden="1" customHeight="1" spans="1:3">
      <c r="A567" s="207" t="s">
        <v>2394</v>
      </c>
      <c r="B567" s="28" t="s">
        <v>817</v>
      </c>
      <c r="C567" s="72"/>
    </row>
    <row r="568" s="66" customFormat="1" customHeight="1" spans="1:3">
      <c r="A568" s="207" t="s">
        <v>2395</v>
      </c>
      <c r="B568" s="28" t="s">
        <v>1190</v>
      </c>
      <c r="C568" s="72">
        <f>VLOOKUP(A568,[2]县本级支出!$A$3:$D$432,4,FALSE)</f>
        <v>2685</v>
      </c>
    </row>
    <row r="569" s="66" customFormat="1" customHeight="1" spans="1:3">
      <c r="A569" s="207" t="s">
        <v>2396</v>
      </c>
      <c r="B569" s="129" t="s">
        <v>1191</v>
      </c>
      <c r="C569" s="30">
        <f>SUM(C570:C576)</f>
        <v>363</v>
      </c>
    </row>
    <row r="570" s="66" customFormat="1" customHeight="1" spans="1:3">
      <c r="A570" s="207" t="s">
        <v>2397</v>
      </c>
      <c r="B570" s="28" t="s">
        <v>808</v>
      </c>
      <c r="C570" s="72">
        <f>VLOOKUP(A570,[2]县本级支出!$A$3:$D$432,4,FALSE)</f>
        <v>324</v>
      </c>
    </row>
    <row r="571" s="66" customFormat="1" hidden="1" customHeight="1" spans="1:3">
      <c r="A571" s="207" t="s">
        <v>2398</v>
      </c>
      <c r="B571" s="28" t="s">
        <v>809</v>
      </c>
      <c r="C571" s="72"/>
    </row>
    <row r="572" s="66" customFormat="1" hidden="1" customHeight="1" spans="1:3">
      <c r="A572" s="207" t="s">
        <v>2399</v>
      </c>
      <c r="B572" s="28" t="s">
        <v>810</v>
      </c>
      <c r="C572" s="72"/>
    </row>
    <row r="573" s="66" customFormat="1" hidden="1" customHeight="1" spans="1:3">
      <c r="A573" s="207" t="s">
        <v>2400</v>
      </c>
      <c r="B573" s="28" t="s">
        <v>1192</v>
      </c>
      <c r="C573" s="72"/>
    </row>
    <row r="574" s="66" customFormat="1" customHeight="1" spans="1:3">
      <c r="A574" s="207" t="s">
        <v>2401</v>
      </c>
      <c r="B574" s="28" t="s">
        <v>1193</v>
      </c>
      <c r="C574" s="72">
        <f>VLOOKUP(A574,[2]县本级支出!$A$3:$D$432,4,FALSE)</f>
        <v>4</v>
      </c>
    </row>
    <row r="575" s="66" customFormat="1" hidden="1" customHeight="1" spans="1:3">
      <c r="A575" s="207" t="s">
        <v>2402</v>
      </c>
      <c r="B575" s="28" t="s">
        <v>1194</v>
      </c>
      <c r="C575" s="72"/>
    </row>
    <row r="576" s="66" customFormat="1" customHeight="1" spans="1:3">
      <c r="A576" s="207" t="s">
        <v>2403</v>
      </c>
      <c r="B576" s="28" t="s">
        <v>1195</v>
      </c>
      <c r="C576" s="72">
        <f>VLOOKUP(A576,[2]县本级支出!$A$3:$D$432,4,FALSE)</f>
        <v>35</v>
      </c>
    </row>
    <row r="577" s="66" customFormat="1" hidden="1" customHeight="1" spans="1:3">
      <c r="A577" s="207" t="s">
        <v>2404</v>
      </c>
      <c r="B577" s="129" t="s">
        <v>1196</v>
      </c>
      <c r="C577" s="30">
        <f>C578</f>
        <v>0</v>
      </c>
    </row>
    <row r="578" s="66" customFormat="1" hidden="1" customHeight="1" spans="1:3">
      <c r="A578" s="207" t="s">
        <v>2405</v>
      </c>
      <c r="B578" s="28" t="s">
        <v>1197</v>
      </c>
      <c r="C578" s="72"/>
    </row>
    <row r="579" s="66" customFormat="1" customHeight="1" spans="1:3">
      <c r="A579" s="207" t="s">
        <v>2406</v>
      </c>
      <c r="B579" s="129" t="s">
        <v>1198</v>
      </c>
      <c r="C579" s="30">
        <f>SUM(C580:C587)</f>
        <v>12307</v>
      </c>
    </row>
    <row r="580" s="66" customFormat="1" customHeight="1" spans="1:3">
      <c r="A580" s="207" t="s">
        <v>2407</v>
      </c>
      <c r="B580" s="28" t="s">
        <v>1199</v>
      </c>
      <c r="C580" s="72">
        <f>VLOOKUP(A580,[2]县本级支出!$A$3:$D$432,4,FALSE)</f>
        <v>31</v>
      </c>
    </row>
    <row r="581" s="66" customFormat="1" hidden="1" customHeight="1" spans="1:3">
      <c r="A581" s="207" t="s">
        <v>2408</v>
      </c>
      <c r="B581" s="28" t="s">
        <v>1200</v>
      </c>
      <c r="C581" s="72"/>
    </row>
    <row r="582" s="66" customFormat="1" hidden="1" customHeight="1" spans="1:3">
      <c r="A582" s="207" t="s">
        <v>2409</v>
      </c>
      <c r="B582" s="28" t="s">
        <v>1201</v>
      </c>
      <c r="C582" s="72"/>
    </row>
    <row r="583" s="66" customFormat="1" customHeight="1" spans="1:3">
      <c r="A583" s="207" t="s">
        <v>2410</v>
      </c>
      <c r="B583" s="28" t="s">
        <v>1202</v>
      </c>
      <c r="C583" s="72">
        <f>VLOOKUP(A583,[2]县本级支出!$A$3:$D$432,4,FALSE)</f>
        <v>8678</v>
      </c>
    </row>
    <row r="584" s="66" customFormat="1" customHeight="1" spans="1:3">
      <c r="A584" s="207" t="s">
        <v>2411</v>
      </c>
      <c r="B584" s="28" t="s">
        <v>1203</v>
      </c>
      <c r="C584" s="72">
        <f>VLOOKUP(A584,[2]县本级支出!$A$3:$D$432,4,FALSE)</f>
        <v>1420</v>
      </c>
    </row>
    <row r="585" s="66" customFormat="1" customHeight="1" spans="1:3">
      <c r="A585" s="207" t="s">
        <v>2412</v>
      </c>
      <c r="B585" s="28" t="s">
        <v>1204</v>
      </c>
      <c r="C585" s="72">
        <f>VLOOKUP(A585,[2]县本级支出!$A$3:$D$432,4,FALSE)</f>
        <v>1953</v>
      </c>
    </row>
    <row r="586" s="66" customFormat="1" hidden="1" customHeight="1" spans="1:3">
      <c r="A586" s="207" t="s">
        <v>2413</v>
      </c>
      <c r="B586" s="28" t="s">
        <v>1205</v>
      </c>
      <c r="C586" s="72"/>
    </row>
    <row r="587" s="66" customFormat="1" customHeight="1" spans="1:3">
      <c r="A587" s="207" t="s">
        <v>2414</v>
      </c>
      <c r="B587" s="28" t="s">
        <v>1206</v>
      </c>
      <c r="C587" s="72">
        <f>VLOOKUP(A587,[2]县本级支出!$A$3:$D$432,4,FALSE)</f>
        <v>225</v>
      </c>
    </row>
    <row r="588" s="66" customFormat="1" hidden="1" customHeight="1" spans="1:3">
      <c r="A588" s="207" t="s">
        <v>2415</v>
      </c>
      <c r="B588" s="129" t="s">
        <v>1207</v>
      </c>
      <c r="C588" s="30">
        <f>SUM(C589:C591)</f>
        <v>0</v>
      </c>
    </row>
    <row r="589" s="66" customFormat="1" hidden="1" customHeight="1" spans="1:3">
      <c r="A589" s="207" t="s">
        <v>2416</v>
      </c>
      <c r="B589" s="28" t="s">
        <v>1208</v>
      </c>
      <c r="C589" s="72"/>
    </row>
    <row r="590" s="66" customFormat="1" hidden="1" customHeight="1" spans="1:3">
      <c r="A590" s="207" t="s">
        <v>2417</v>
      </c>
      <c r="B590" s="28" t="s">
        <v>1209</v>
      </c>
      <c r="C590" s="72"/>
    </row>
    <row r="591" s="66" customFormat="1" hidden="1" customHeight="1" spans="1:3">
      <c r="A591" s="207" t="s">
        <v>2418</v>
      </c>
      <c r="B591" s="28" t="s">
        <v>1210</v>
      </c>
      <c r="C591" s="72"/>
    </row>
    <row r="592" s="66" customFormat="1" customHeight="1" spans="1:3">
      <c r="A592" s="207" t="s">
        <v>2419</v>
      </c>
      <c r="B592" s="129" t="s">
        <v>1211</v>
      </c>
      <c r="C592" s="30">
        <f>SUM(C593:C601)</f>
        <v>836</v>
      </c>
    </row>
    <row r="593" s="66" customFormat="1" hidden="1" customHeight="1" spans="1:3">
      <c r="A593" s="207" t="s">
        <v>2420</v>
      </c>
      <c r="B593" s="28" t="s">
        <v>1212</v>
      </c>
      <c r="C593" s="72"/>
    </row>
    <row r="594" s="66" customFormat="1" hidden="1" customHeight="1" spans="1:3">
      <c r="A594" s="207" t="s">
        <v>2421</v>
      </c>
      <c r="B594" s="28" t="s">
        <v>1213</v>
      </c>
      <c r="C594" s="72"/>
    </row>
    <row r="595" s="66" customFormat="1" hidden="1" customHeight="1" spans="1:3">
      <c r="A595" s="207" t="s">
        <v>2422</v>
      </c>
      <c r="B595" s="28" t="s">
        <v>1214</v>
      </c>
      <c r="C595" s="72"/>
    </row>
    <row r="596" s="66" customFormat="1" hidden="1" customHeight="1" spans="1:3">
      <c r="A596" s="207" t="s">
        <v>2423</v>
      </c>
      <c r="B596" s="28" t="s">
        <v>1215</v>
      </c>
      <c r="C596" s="72"/>
    </row>
    <row r="597" s="66" customFormat="1" hidden="1" customHeight="1" spans="1:3">
      <c r="A597" s="207" t="s">
        <v>2424</v>
      </c>
      <c r="B597" s="28" t="s">
        <v>1216</v>
      </c>
      <c r="C597" s="72"/>
    </row>
    <row r="598" s="66" customFormat="1" hidden="1" customHeight="1" spans="1:3">
      <c r="A598" s="207" t="s">
        <v>2425</v>
      </c>
      <c r="B598" s="28" t="s">
        <v>1217</v>
      </c>
      <c r="C598" s="72"/>
    </row>
    <row r="599" s="66" customFormat="1" hidden="1" customHeight="1" spans="1:3">
      <c r="A599" s="207" t="s">
        <v>2426</v>
      </c>
      <c r="B599" s="28" t="s">
        <v>1218</v>
      </c>
      <c r="C599" s="72"/>
    </row>
    <row r="600" s="66" customFormat="1" hidden="1" customHeight="1" spans="1:3">
      <c r="A600" s="207" t="s">
        <v>2427</v>
      </c>
      <c r="B600" s="28" t="s">
        <v>1219</v>
      </c>
      <c r="C600" s="72"/>
    </row>
    <row r="601" s="66" customFormat="1" customHeight="1" spans="1:3">
      <c r="A601" s="207" t="s">
        <v>2428</v>
      </c>
      <c r="B601" s="28" t="s">
        <v>1220</v>
      </c>
      <c r="C601" s="72">
        <f>VLOOKUP(A601,[2]县本级支出!$A$3:$D$432,4,FALSE)</f>
        <v>836</v>
      </c>
    </row>
    <row r="602" s="66" customFormat="1" customHeight="1" spans="1:3">
      <c r="A602" s="207" t="s">
        <v>2429</v>
      </c>
      <c r="B602" s="129" t="s">
        <v>1221</v>
      </c>
      <c r="C602" s="30">
        <f>SUM(C603:C609)</f>
        <v>2380</v>
      </c>
    </row>
    <row r="603" s="66" customFormat="1" hidden="1" customHeight="1" spans="1:3">
      <c r="A603" s="207" t="s">
        <v>2430</v>
      </c>
      <c r="B603" s="28" t="s">
        <v>1222</v>
      </c>
      <c r="C603" s="72"/>
    </row>
    <row r="604" s="66" customFormat="1" customHeight="1" spans="1:3">
      <c r="A604" s="207" t="s">
        <v>2431</v>
      </c>
      <c r="B604" s="28" t="s">
        <v>1223</v>
      </c>
      <c r="C604" s="72">
        <f>VLOOKUP(A604,[2]县本级支出!$A$3:$D$432,4,FALSE)</f>
        <v>9</v>
      </c>
    </row>
    <row r="605" s="66" customFormat="1" hidden="1" customHeight="1" spans="1:3">
      <c r="A605" s="207" t="s">
        <v>2432</v>
      </c>
      <c r="B605" s="28" t="s">
        <v>1224</v>
      </c>
      <c r="C605" s="72"/>
    </row>
    <row r="606" s="66" customFormat="1" customHeight="1" spans="1:3">
      <c r="A606" s="207" t="s">
        <v>2433</v>
      </c>
      <c r="B606" s="28" t="s">
        <v>1225</v>
      </c>
      <c r="C606" s="72">
        <f>VLOOKUP(A606,[2]县本级支出!$A$3:$D$432,4,FALSE)</f>
        <v>1</v>
      </c>
    </row>
    <row r="607" s="66" customFormat="1" customHeight="1" spans="1:3">
      <c r="A607" s="207" t="s">
        <v>2434</v>
      </c>
      <c r="B607" s="28" t="s">
        <v>1226</v>
      </c>
      <c r="C607" s="72">
        <f>VLOOKUP(A607,[2]县本级支出!$A$3:$D$432,4,FALSE)</f>
        <v>492</v>
      </c>
    </row>
    <row r="608" s="66" customFormat="1" hidden="1" customHeight="1" spans="1:3">
      <c r="A608" s="207" t="s">
        <v>2435</v>
      </c>
      <c r="B608" s="28" t="s">
        <v>1227</v>
      </c>
      <c r="C608" s="72"/>
    </row>
    <row r="609" s="66" customFormat="1" customHeight="1" spans="1:3">
      <c r="A609" s="207" t="s">
        <v>2436</v>
      </c>
      <c r="B609" s="28" t="s">
        <v>1228</v>
      </c>
      <c r="C609" s="72">
        <f>VLOOKUP(A609,[2]县本级支出!$A$3:$D$432,4,FALSE)</f>
        <v>1878</v>
      </c>
    </row>
    <row r="610" s="66" customFormat="1" customHeight="1" spans="1:3">
      <c r="A610" s="207" t="s">
        <v>2437</v>
      </c>
      <c r="B610" s="129" t="s">
        <v>1229</v>
      </c>
      <c r="C610" s="30">
        <f>SUM(C611:C616)</f>
        <v>269</v>
      </c>
    </row>
    <row r="611" s="66" customFormat="1" customHeight="1" spans="1:3">
      <c r="A611" s="207" t="s">
        <v>2438</v>
      </c>
      <c r="B611" s="28" t="s">
        <v>1230</v>
      </c>
      <c r="C611" s="72">
        <f>VLOOKUP(A611,[2]县本级支出!$A$3:$D$432,4,FALSE)</f>
        <v>100</v>
      </c>
    </row>
    <row r="612" s="66" customFormat="1" customHeight="1" spans="1:3">
      <c r="A612" s="207" t="s">
        <v>2439</v>
      </c>
      <c r="B612" s="28" t="s">
        <v>1231</v>
      </c>
      <c r="C612" s="72">
        <f>VLOOKUP(A612,[2]县本级支出!$A$3:$D$432,4,FALSE)</f>
        <v>66</v>
      </c>
    </row>
    <row r="613" s="66" customFormat="1" customHeight="1" spans="1:3">
      <c r="A613" s="207" t="s">
        <v>2440</v>
      </c>
      <c r="B613" s="28" t="s">
        <v>1232</v>
      </c>
      <c r="C613" s="72">
        <f>VLOOKUP(A613,[2]县本级支出!$A$3:$D$432,4,FALSE)</f>
        <v>3</v>
      </c>
    </row>
    <row r="614" s="66" customFormat="1" hidden="1" customHeight="1" spans="1:3">
      <c r="A614" s="207" t="s">
        <v>2441</v>
      </c>
      <c r="B614" s="28" t="s">
        <v>1233</v>
      </c>
      <c r="C614" s="72">
        <f>VLOOKUP(A614,[2]县本级支出!$A$3:$D$432,4,FALSE)</f>
        <v>0</v>
      </c>
    </row>
    <row r="615" s="66" customFormat="1" hidden="1" customHeight="1" spans="1:3">
      <c r="A615" s="207" t="s">
        <v>2442</v>
      </c>
      <c r="B615" s="28" t="s">
        <v>1234</v>
      </c>
      <c r="C615" s="72"/>
    </row>
    <row r="616" s="66" customFormat="1" customHeight="1" spans="1:3">
      <c r="A616" s="207" t="s">
        <v>2443</v>
      </c>
      <c r="B616" s="28" t="s">
        <v>1235</v>
      </c>
      <c r="C616" s="72">
        <f>VLOOKUP(A616,[2]县本级支出!$A$3:$D$432,4,FALSE)</f>
        <v>100</v>
      </c>
    </row>
    <row r="617" s="66" customFormat="1" customHeight="1" spans="1:3">
      <c r="A617" s="207" t="s">
        <v>2444</v>
      </c>
      <c r="B617" s="129" t="s">
        <v>1236</v>
      </c>
      <c r="C617" s="30">
        <f>SUM(C618:C624)</f>
        <v>1381</v>
      </c>
    </row>
    <row r="618" s="66" customFormat="1" customHeight="1" spans="1:3">
      <c r="A618" s="207" t="s">
        <v>2445</v>
      </c>
      <c r="B618" s="28" t="s">
        <v>1237</v>
      </c>
      <c r="C618" s="72">
        <f>VLOOKUP(A618,[2]县本级支出!$A$3:$D$432,4,FALSE)</f>
        <v>74</v>
      </c>
    </row>
    <row r="619" s="66" customFormat="1" customHeight="1" spans="1:3">
      <c r="A619" s="207" t="s">
        <v>2446</v>
      </c>
      <c r="B619" s="28" t="s">
        <v>1238</v>
      </c>
      <c r="C619" s="72">
        <f>VLOOKUP(A619,[2]县本级支出!$A$3:$D$432,4,FALSE)</f>
        <v>778</v>
      </c>
    </row>
    <row r="620" s="66" customFormat="1" hidden="1" customHeight="1" spans="1:3">
      <c r="A620" s="207" t="s">
        <v>2447</v>
      </c>
      <c r="B620" s="28" t="s">
        <v>1239</v>
      </c>
      <c r="C620" s="72"/>
    </row>
    <row r="621" s="66" customFormat="1" customHeight="1" spans="1:3">
      <c r="A621" s="207" t="s">
        <v>2448</v>
      </c>
      <c r="B621" s="28" t="s">
        <v>1240</v>
      </c>
      <c r="C621" s="72">
        <f>VLOOKUP(A621,[2]县本级支出!$A$3:$D$432,4,FALSE)</f>
        <v>442</v>
      </c>
    </row>
    <row r="622" s="66" customFormat="1" hidden="1" customHeight="1" spans="1:3">
      <c r="A622" s="207" t="s">
        <v>2449</v>
      </c>
      <c r="B622" s="28" t="s">
        <v>1241</v>
      </c>
      <c r="C622" s="72"/>
    </row>
    <row r="623" s="66" customFormat="1" customHeight="1" spans="1:3">
      <c r="A623" s="207" t="s">
        <v>2450</v>
      </c>
      <c r="B623" s="28" t="s">
        <v>1242</v>
      </c>
      <c r="C623" s="72">
        <f>VLOOKUP(A623,[2]县本级支出!$A$3:$D$432,4,FALSE)</f>
        <v>62</v>
      </c>
    </row>
    <row r="624" s="66" customFormat="1" customHeight="1" spans="1:3">
      <c r="A624" s="207" t="s">
        <v>2451</v>
      </c>
      <c r="B624" s="28" t="s">
        <v>1243</v>
      </c>
      <c r="C624" s="72">
        <f>VLOOKUP(A624,[2]县本级支出!$A$3:$D$432,4,FALSE)</f>
        <v>25</v>
      </c>
    </row>
    <row r="625" s="66" customFormat="1" customHeight="1" spans="1:3">
      <c r="A625" s="207" t="s">
        <v>2452</v>
      </c>
      <c r="B625" s="129" t="s">
        <v>1244</v>
      </c>
      <c r="C625" s="30">
        <f>SUM(C626:C633)</f>
        <v>679</v>
      </c>
    </row>
    <row r="626" s="66" customFormat="1" customHeight="1" spans="1:3">
      <c r="A626" s="207" t="s">
        <v>2453</v>
      </c>
      <c r="B626" s="28" t="s">
        <v>808</v>
      </c>
      <c r="C626" s="72">
        <f>VLOOKUP(A626,[2]县本级支出!$A$3:$D$432,4,FALSE)</f>
        <v>114</v>
      </c>
    </row>
    <row r="627" s="66" customFormat="1" hidden="1" customHeight="1" spans="1:3">
      <c r="A627" s="207" t="s">
        <v>2454</v>
      </c>
      <c r="B627" s="28" t="s">
        <v>809</v>
      </c>
      <c r="C627" s="72"/>
    </row>
    <row r="628" s="66" customFormat="1" hidden="1" customHeight="1" spans="1:3">
      <c r="A628" s="207" t="s">
        <v>2455</v>
      </c>
      <c r="B628" s="28" t="s">
        <v>810</v>
      </c>
      <c r="C628" s="72"/>
    </row>
    <row r="629" s="66" customFormat="1" customHeight="1" spans="1:3">
      <c r="A629" s="207" t="s">
        <v>2456</v>
      </c>
      <c r="B629" s="28" t="s">
        <v>1245</v>
      </c>
      <c r="C629" s="72">
        <f>VLOOKUP(A629,[2]县本级支出!$A$3:$D$432,4,FALSE)</f>
        <v>4</v>
      </c>
    </row>
    <row r="630" s="66" customFormat="1" customHeight="1" spans="1:3">
      <c r="A630" s="207" t="s">
        <v>2457</v>
      </c>
      <c r="B630" s="28" t="s">
        <v>1246</v>
      </c>
      <c r="C630" s="72">
        <f>VLOOKUP(A630,[2]县本级支出!$A$3:$D$432,4,FALSE)</f>
        <v>7</v>
      </c>
    </row>
    <row r="631" s="66" customFormat="1" hidden="1" customHeight="1" spans="1:3">
      <c r="A631" s="207" t="s">
        <v>2458</v>
      </c>
      <c r="B631" s="28" t="s">
        <v>1247</v>
      </c>
      <c r="C631" s="72"/>
    </row>
    <row r="632" s="66" customFormat="1" customHeight="1" spans="1:3">
      <c r="A632" s="207" t="s">
        <v>2459</v>
      </c>
      <c r="B632" s="28" t="s">
        <v>1248</v>
      </c>
      <c r="C632" s="72">
        <f>VLOOKUP(A632,[2]县本级支出!$A$3:$D$432,4,FALSE)</f>
        <v>488</v>
      </c>
    </row>
    <row r="633" s="66" customFormat="1" customHeight="1" spans="1:3">
      <c r="A633" s="207" t="s">
        <v>2460</v>
      </c>
      <c r="B633" s="28" t="s">
        <v>1249</v>
      </c>
      <c r="C633" s="72">
        <f>VLOOKUP(A633,[2]县本级支出!$A$3:$D$432,4,FALSE)</f>
        <v>66</v>
      </c>
    </row>
    <row r="634" s="66" customFormat="1" customHeight="1" spans="1:3">
      <c r="A634" s="207" t="s">
        <v>2461</v>
      </c>
      <c r="B634" s="129" t="s">
        <v>1250</v>
      </c>
      <c r="C634" s="30">
        <f>SUM(C635:C638)</f>
        <v>25</v>
      </c>
    </row>
    <row r="635" s="66" customFormat="1" customHeight="1" spans="1:3">
      <c r="A635" s="207" t="s">
        <v>2462</v>
      </c>
      <c r="B635" s="28" t="s">
        <v>808</v>
      </c>
      <c r="C635" s="72">
        <f>VLOOKUP(A635,[2]县本级支出!$A$3:$D$432,4,FALSE)</f>
        <v>5</v>
      </c>
    </row>
    <row r="636" s="66" customFormat="1" hidden="1" customHeight="1" spans="1:3">
      <c r="A636" s="207" t="s">
        <v>2463</v>
      </c>
      <c r="B636" s="28" t="s">
        <v>809</v>
      </c>
      <c r="C636" s="72"/>
    </row>
    <row r="637" s="66" customFormat="1" hidden="1" customHeight="1" spans="1:3">
      <c r="A637" s="207" t="s">
        <v>2464</v>
      </c>
      <c r="B637" s="28" t="s">
        <v>810</v>
      </c>
      <c r="C637" s="72"/>
    </row>
    <row r="638" s="66" customFormat="1" customHeight="1" spans="1:3">
      <c r="A638" s="207" t="s">
        <v>2465</v>
      </c>
      <c r="B638" s="28" t="s">
        <v>1251</v>
      </c>
      <c r="C638" s="72">
        <f>VLOOKUP(A638,[2]县本级支出!$A$3:$D$432,4,FALSE)</f>
        <v>20</v>
      </c>
    </row>
    <row r="639" s="66" customFormat="1" customHeight="1" spans="1:3">
      <c r="A639" s="207" t="s">
        <v>2466</v>
      </c>
      <c r="B639" s="129" t="s">
        <v>1252</v>
      </c>
      <c r="C639" s="30">
        <f>SUM(C640:C641)</f>
        <v>2485</v>
      </c>
    </row>
    <row r="640" s="66" customFormat="1" hidden="1" customHeight="1" spans="1:3">
      <c r="A640" s="207" t="s">
        <v>2467</v>
      </c>
      <c r="B640" s="28" t="s">
        <v>1253</v>
      </c>
      <c r="C640" s="72"/>
    </row>
    <row r="641" s="66" customFormat="1" customHeight="1" spans="1:3">
      <c r="A641" s="207" t="s">
        <v>2468</v>
      </c>
      <c r="B641" s="28" t="s">
        <v>1254</v>
      </c>
      <c r="C641" s="72">
        <f>VLOOKUP(A641,[2]县本级支出!$A$3:$D$432,4,FALSE)</f>
        <v>2485</v>
      </c>
    </row>
    <row r="642" s="66" customFormat="1" customHeight="1" spans="1:3">
      <c r="A642" s="207" t="s">
        <v>2469</v>
      </c>
      <c r="B642" s="129" t="s">
        <v>1255</v>
      </c>
      <c r="C642" s="30">
        <f>SUM(C643:C644)</f>
        <v>751</v>
      </c>
    </row>
    <row r="643" s="66" customFormat="1" customHeight="1" spans="1:3">
      <c r="A643" s="207" t="s">
        <v>2470</v>
      </c>
      <c r="B643" s="28" t="s">
        <v>1256</v>
      </c>
      <c r="C643" s="72">
        <f>VLOOKUP(A643,[2]县本级支出!$A$3:$D$432,4,FALSE)</f>
        <v>751</v>
      </c>
    </row>
    <row r="644" s="66" customFormat="1" hidden="1" customHeight="1" spans="1:3">
      <c r="A644" s="207" t="s">
        <v>2471</v>
      </c>
      <c r="B644" s="28" t="s">
        <v>1257</v>
      </c>
      <c r="C644" s="72"/>
    </row>
    <row r="645" s="66" customFormat="1" customHeight="1" spans="1:3">
      <c r="A645" s="207" t="s">
        <v>2472</v>
      </c>
      <c r="B645" s="129" t="s">
        <v>1258</v>
      </c>
      <c r="C645" s="30">
        <f>SUM(C646:C647)</f>
        <v>8</v>
      </c>
    </row>
    <row r="646" s="66" customFormat="1" hidden="1" customHeight="1" spans="1:3">
      <c r="A646" s="207" t="s">
        <v>2473</v>
      </c>
      <c r="B646" s="28" t="s">
        <v>1259</v>
      </c>
      <c r="C646" s="72"/>
    </row>
    <row r="647" s="66" customFormat="1" customHeight="1" spans="1:3">
      <c r="A647" s="207" t="s">
        <v>2474</v>
      </c>
      <c r="B647" s="28" t="s">
        <v>1260</v>
      </c>
      <c r="C647" s="72">
        <f>VLOOKUP(A647,[2]县本级支出!$A$3:$D$432,4,FALSE)</f>
        <v>8</v>
      </c>
    </row>
    <row r="648" s="66" customFormat="1" hidden="1" customHeight="1" spans="1:3">
      <c r="A648" s="207" t="s">
        <v>2475</v>
      </c>
      <c r="B648" s="129" t="s">
        <v>1261</v>
      </c>
      <c r="C648" s="30">
        <f>SUM(C649:C650)</f>
        <v>0</v>
      </c>
    </row>
    <row r="649" s="66" customFormat="1" hidden="1" customHeight="1" spans="1:3">
      <c r="A649" s="207" t="s">
        <v>2476</v>
      </c>
      <c r="B649" s="28" t="s">
        <v>1262</v>
      </c>
      <c r="C649" s="72"/>
    </row>
    <row r="650" s="66" customFormat="1" hidden="1" customHeight="1" spans="1:3">
      <c r="A650" s="207" t="s">
        <v>2477</v>
      </c>
      <c r="B650" s="28" t="s">
        <v>1263</v>
      </c>
      <c r="C650" s="72"/>
    </row>
    <row r="651" s="66" customFormat="1" customHeight="1" spans="1:3">
      <c r="A651" s="207" t="s">
        <v>2478</v>
      </c>
      <c r="B651" s="129" t="s">
        <v>1264</v>
      </c>
      <c r="C651" s="30">
        <f>SUM(C652:C653)</f>
        <v>1</v>
      </c>
    </row>
    <row r="652" s="66" customFormat="1" hidden="1" customHeight="1" spans="1:3">
      <c r="A652" s="207" t="s">
        <v>2479</v>
      </c>
      <c r="B652" s="28" t="s">
        <v>1265</v>
      </c>
      <c r="C652" s="72"/>
    </row>
    <row r="653" s="66" customFormat="1" customHeight="1" spans="1:3">
      <c r="A653" s="207" t="s">
        <v>2480</v>
      </c>
      <c r="B653" s="28" t="s">
        <v>1266</v>
      </c>
      <c r="C653" s="72">
        <f>VLOOKUP(A653,[2]县本级支出!$A$3:$D$432,4,FALSE)</f>
        <v>1</v>
      </c>
    </row>
    <row r="654" s="66" customFormat="1" customHeight="1" spans="1:3">
      <c r="A654" s="207" t="s">
        <v>2481</v>
      </c>
      <c r="B654" s="129" t="s">
        <v>1267</v>
      </c>
      <c r="C654" s="30">
        <f>SUM(C655:C657)</f>
        <v>11505</v>
      </c>
    </row>
    <row r="655" s="66" customFormat="1" hidden="1" customHeight="1" spans="1:3">
      <c r="A655" s="207" t="s">
        <v>2482</v>
      </c>
      <c r="B655" s="28" t="s">
        <v>1268</v>
      </c>
      <c r="C655" s="72"/>
    </row>
    <row r="656" s="66" customFormat="1" customHeight="1" spans="1:3">
      <c r="A656" s="207" t="s">
        <v>2483</v>
      </c>
      <c r="B656" s="28" t="s">
        <v>1269</v>
      </c>
      <c r="C656" s="72">
        <f>VLOOKUP(A656,[2]县本级支出!$A$3:$D$432,4,FALSE)</f>
        <v>11505</v>
      </c>
    </row>
    <row r="657" s="66" customFormat="1" hidden="1" customHeight="1" spans="1:3">
      <c r="A657" s="207" t="s">
        <v>2484</v>
      </c>
      <c r="B657" s="28" t="s">
        <v>1270</v>
      </c>
      <c r="C657" s="72"/>
    </row>
    <row r="658" s="66" customFormat="1" hidden="1" customHeight="1" spans="1:3">
      <c r="A658" s="207" t="s">
        <v>2485</v>
      </c>
      <c r="B658" s="129" t="s">
        <v>1271</v>
      </c>
      <c r="C658" s="30">
        <f>SUM(C659:C661)</f>
        <v>0</v>
      </c>
    </row>
    <row r="659" s="66" customFormat="1" hidden="1" customHeight="1" spans="1:3">
      <c r="A659" s="207" t="s">
        <v>2486</v>
      </c>
      <c r="B659" s="28" t="s">
        <v>1272</v>
      </c>
      <c r="C659" s="72"/>
    </row>
    <row r="660" s="66" customFormat="1" hidden="1" customHeight="1" spans="1:3">
      <c r="A660" s="207" t="s">
        <v>2487</v>
      </c>
      <c r="B660" s="28" t="s">
        <v>1273</v>
      </c>
      <c r="C660" s="72">
        <f>VLOOKUP(A660,[2]县本级支出!$A$3:$D$432,4,FALSE)</f>
        <v>0</v>
      </c>
    </row>
    <row r="661" s="66" customFormat="1" hidden="1" customHeight="1" spans="1:3">
      <c r="A661" s="207" t="s">
        <v>2488</v>
      </c>
      <c r="B661" s="28" t="s">
        <v>1274</v>
      </c>
      <c r="C661" s="72"/>
    </row>
    <row r="662" s="66" customFormat="1" customHeight="1" spans="1:3">
      <c r="A662" s="207" t="s">
        <v>2489</v>
      </c>
      <c r="B662" s="129" t="s">
        <v>1275</v>
      </c>
      <c r="C662" s="30">
        <f>SUM(C663:C669)</f>
        <v>513</v>
      </c>
    </row>
    <row r="663" s="66" customFormat="1" customHeight="1" spans="1:3">
      <c r="A663" s="207" t="s">
        <v>2490</v>
      </c>
      <c r="B663" s="28" t="s">
        <v>808</v>
      </c>
      <c r="C663" s="72">
        <f>VLOOKUP(A663,[2]县本级支出!$A$3:$D$432,4,FALSE)</f>
        <v>211</v>
      </c>
    </row>
    <row r="664" s="66" customFormat="1" hidden="1" customHeight="1" spans="1:3">
      <c r="A664" s="207" t="s">
        <v>2491</v>
      </c>
      <c r="B664" s="28" t="s">
        <v>809</v>
      </c>
      <c r="C664" s="72"/>
    </row>
    <row r="665" s="66" customFormat="1" hidden="1" customHeight="1" spans="1:3">
      <c r="A665" s="207" t="s">
        <v>2492</v>
      </c>
      <c r="B665" s="28" t="s">
        <v>810</v>
      </c>
      <c r="C665" s="72"/>
    </row>
    <row r="666" s="66" customFormat="1" customHeight="1" spans="1:3">
      <c r="A666" s="207" t="s">
        <v>2493</v>
      </c>
      <c r="B666" s="28" t="s">
        <v>1276</v>
      </c>
      <c r="C666" s="72">
        <f>VLOOKUP(A666,[2]县本级支出!$A$3:$D$432,4,FALSE)</f>
        <v>20</v>
      </c>
    </row>
    <row r="667" s="66" customFormat="1" hidden="1" customHeight="1" spans="1:3">
      <c r="A667" s="207" t="s">
        <v>2494</v>
      </c>
      <c r="B667" s="28" t="s">
        <v>1277</v>
      </c>
      <c r="C667" s="72"/>
    </row>
    <row r="668" s="66" customFormat="1" hidden="1" customHeight="1" spans="1:3">
      <c r="A668" s="207" t="s">
        <v>2495</v>
      </c>
      <c r="B668" s="28" t="s">
        <v>817</v>
      </c>
      <c r="C668" s="72"/>
    </row>
    <row r="669" s="66" customFormat="1" customHeight="1" spans="1:3">
      <c r="A669" s="207" t="s">
        <v>2496</v>
      </c>
      <c r="B669" s="28" t="s">
        <v>1278</v>
      </c>
      <c r="C669" s="72">
        <f>VLOOKUP(A669,[2]县本级支出!$A$3:$D$432,4,FALSE)</f>
        <v>282</v>
      </c>
    </row>
    <row r="670" s="66" customFormat="1" customHeight="1" spans="1:3">
      <c r="A670" s="207" t="s">
        <v>2497</v>
      </c>
      <c r="B670" s="129" t="s">
        <v>1279</v>
      </c>
      <c r="C670" s="30">
        <f>SUM(C671:C672)</f>
        <v>97</v>
      </c>
    </row>
    <row r="671" s="66" customFormat="1" hidden="1" customHeight="1" spans="1:3">
      <c r="A671" s="207" t="s">
        <v>2498</v>
      </c>
      <c r="B671" s="28" t="s">
        <v>1280</v>
      </c>
      <c r="C671" s="72"/>
    </row>
    <row r="672" s="66" customFormat="1" customHeight="1" spans="1:3">
      <c r="A672" s="207" t="s">
        <v>2499</v>
      </c>
      <c r="B672" s="28" t="s">
        <v>1281</v>
      </c>
      <c r="C672" s="72">
        <f>VLOOKUP(A672,[2]县本级支出!$A$3:$D$432,4,FALSE)</f>
        <v>97</v>
      </c>
    </row>
    <row r="673" s="66" customFormat="1" customHeight="1" spans="1:3">
      <c r="A673" s="207" t="s">
        <v>2500</v>
      </c>
      <c r="B673" s="129" t="s">
        <v>1282</v>
      </c>
      <c r="C673" s="30">
        <f>C674</f>
        <v>29</v>
      </c>
    </row>
    <row r="674" s="66" customFormat="1" customHeight="1" spans="1:3">
      <c r="A674" s="207" t="s">
        <v>2501</v>
      </c>
      <c r="B674" s="28" t="s">
        <v>1283</v>
      </c>
      <c r="C674" s="72">
        <f>VLOOKUP(A674,[2]县本级支出!$A$3:$D$432,4,FALSE)</f>
        <v>29</v>
      </c>
    </row>
    <row r="675" s="66" customFormat="1" customHeight="1" spans="1:3">
      <c r="A675" s="207" t="s">
        <v>2502</v>
      </c>
      <c r="B675" s="129" t="s">
        <v>1284</v>
      </c>
      <c r="C675" s="30">
        <f>SUM(C676,C681,C695,C699,C711,C714,C718,C723,C727,C731,C734,C743,C745)</f>
        <v>43621</v>
      </c>
    </row>
    <row r="676" s="66" customFormat="1" customHeight="1" spans="1:3">
      <c r="A676" s="207" t="s">
        <v>2503</v>
      </c>
      <c r="B676" s="129" t="s">
        <v>1285</v>
      </c>
      <c r="C676" s="30">
        <f>SUM(C677:C680)</f>
        <v>2207</v>
      </c>
    </row>
    <row r="677" s="66" customFormat="1" customHeight="1" spans="1:3">
      <c r="A677" s="207" t="s">
        <v>2504</v>
      </c>
      <c r="B677" s="28" t="s">
        <v>808</v>
      </c>
      <c r="C677" s="72">
        <f>VLOOKUP(A677,[2]县本级支出!$A$3:$D$432,4,FALSE)</f>
        <v>1325</v>
      </c>
    </row>
    <row r="678" s="66" customFormat="1" hidden="1" customHeight="1" spans="1:3">
      <c r="A678" s="207" t="s">
        <v>2505</v>
      </c>
      <c r="B678" s="28" t="s">
        <v>809</v>
      </c>
      <c r="C678" s="72"/>
    </row>
    <row r="679" s="66" customFormat="1" hidden="1" customHeight="1" spans="1:3">
      <c r="A679" s="207" t="s">
        <v>2506</v>
      </c>
      <c r="B679" s="28" t="s">
        <v>810</v>
      </c>
      <c r="C679" s="72"/>
    </row>
    <row r="680" s="66" customFormat="1" customHeight="1" spans="1:3">
      <c r="A680" s="207" t="s">
        <v>2507</v>
      </c>
      <c r="B680" s="28" t="s">
        <v>1286</v>
      </c>
      <c r="C680" s="72">
        <f>VLOOKUP(A680,[2]县本级支出!$A$3:$D$432,4,FALSE)</f>
        <v>882</v>
      </c>
    </row>
    <row r="681" s="66" customFormat="1" customHeight="1" spans="1:3">
      <c r="A681" s="207" t="s">
        <v>2508</v>
      </c>
      <c r="B681" s="129" t="s">
        <v>1287</v>
      </c>
      <c r="C681" s="30">
        <f>SUM(C682:C694)</f>
        <v>1492</v>
      </c>
    </row>
    <row r="682" s="66" customFormat="1" customHeight="1" spans="1:3">
      <c r="A682" s="207" t="s">
        <v>2509</v>
      </c>
      <c r="B682" s="28" t="s">
        <v>1288</v>
      </c>
      <c r="C682" s="72">
        <f>VLOOKUP(A682,[2]县本级支出!$A$3:$D$432,4,FALSE)</f>
        <v>145</v>
      </c>
    </row>
    <row r="683" s="66" customFormat="1" customHeight="1" spans="1:3">
      <c r="A683" s="207" t="s">
        <v>2510</v>
      </c>
      <c r="B683" s="28" t="s">
        <v>1289</v>
      </c>
      <c r="C683" s="72">
        <f>VLOOKUP(A683,[2]县本级支出!$A$3:$D$432,4,FALSE)</f>
        <v>936</v>
      </c>
    </row>
    <row r="684" s="66" customFormat="1" hidden="1" customHeight="1" spans="1:3">
      <c r="A684" s="207" t="s">
        <v>2511</v>
      </c>
      <c r="B684" s="28" t="s">
        <v>1290</v>
      </c>
      <c r="C684" s="72"/>
    </row>
    <row r="685" s="66" customFormat="1" hidden="1" customHeight="1" spans="1:3">
      <c r="A685" s="207" t="s">
        <v>2512</v>
      </c>
      <c r="B685" s="28" t="s">
        <v>1291</v>
      </c>
      <c r="C685" s="72"/>
    </row>
    <row r="686" s="66" customFormat="1" customHeight="1" spans="1:3">
      <c r="A686" s="207" t="s">
        <v>2513</v>
      </c>
      <c r="B686" s="28" t="s">
        <v>1292</v>
      </c>
      <c r="C686" s="72">
        <f>VLOOKUP(A686,[2]县本级支出!$A$3:$D$432,4,FALSE)</f>
        <v>23</v>
      </c>
    </row>
    <row r="687" s="66" customFormat="1" customHeight="1" spans="1:3">
      <c r="A687" s="207" t="s">
        <v>2514</v>
      </c>
      <c r="B687" s="28" t="s">
        <v>1293</v>
      </c>
      <c r="C687" s="72">
        <f>VLOOKUP(A687,[2]县本级支出!$A$3:$D$432,4,FALSE)</f>
        <v>174</v>
      </c>
    </row>
    <row r="688" s="66" customFormat="1" hidden="1" customHeight="1" spans="1:3">
      <c r="A688" s="207" t="s">
        <v>2515</v>
      </c>
      <c r="B688" s="28" t="s">
        <v>1294</v>
      </c>
      <c r="C688" s="72"/>
    </row>
    <row r="689" s="66" customFormat="1" hidden="1" customHeight="1" spans="1:3">
      <c r="A689" s="207" t="s">
        <v>2516</v>
      </c>
      <c r="B689" s="28" t="s">
        <v>1295</v>
      </c>
      <c r="C689" s="72"/>
    </row>
    <row r="690" s="66" customFormat="1" hidden="1" customHeight="1" spans="1:3">
      <c r="A690" s="207" t="s">
        <v>2517</v>
      </c>
      <c r="B690" s="28" t="s">
        <v>1296</v>
      </c>
      <c r="C690" s="72"/>
    </row>
    <row r="691" s="66" customFormat="1" hidden="1" customHeight="1" spans="1:3">
      <c r="A691" s="207" t="s">
        <v>2518</v>
      </c>
      <c r="B691" s="28" t="s">
        <v>1297</v>
      </c>
      <c r="C691" s="72"/>
    </row>
    <row r="692" s="66" customFormat="1" hidden="1" customHeight="1" spans="1:3">
      <c r="A692" s="207" t="s">
        <v>2519</v>
      </c>
      <c r="B692" s="28" t="s">
        <v>1298</v>
      </c>
      <c r="C692" s="72"/>
    </row>
    <row r="693" s="66" customFormat="1" hidden="1" customHeight="1" spans="1:3">
      <c r="A693" s="207" t="s">
        <v>2520</v>
      </c>
      <c r="B693" s="28" t="s">
        <v>1299</v>
      </c>
      <c r="C693" s="72"/>
    </row>
    <row r="694" s="66" customFormat="1" customHeight="1" spans="1:3">
      <c r="A694" s="207" t="s">
        <v>2521</v>
      </c>
      <c r="B694" s="28" t="s">
        <v>1300</v>
      </c>
      <c r="C694" s="72">
        <f>VLOOKUP(A694,[2]县本级支出!$A$3:$D$432,4,FALSE)</f>
        <v>214</v>
      </c>
    </row>
    <row r="695" s="66" customFormat="1" customHeight="1" spans="1:3">
      <c r="A695" s="207" t="s">
        <v>2522</v>
      </c>
      <c r="B695" s="129" t="s">
        <v>1301</v>
      </c>
      <c r="C695" s="30">
        <f>SUM(C696:C698)</f>
        <v>1798</v>
      </c>
    </row>
    <row r="696" s="66" customFormat="1" hidden="1" customHeight="1" spans="1:3">
      <c r="A696" s="207" t="s">
        <v>2523</v>
      </c>
      <c r="B696" s="28" t="s">
        <v>1302</v>
      </c>
      <c r="C696" s="72"/>
    </row>
    <row r="697" s="66" customFormat="1" customHeight="1" spans="1:3">
      <c r="A697" s="207" t="s">
        <v>2524</v>
      </c>
      <c r="B697" s="28" t="s">
        <v>1303</v>
      </c>
      <c r="C697" s="72">
        <f>VLOOKUP(A697,[2]县本级支出!$A$3:$D$432,4,FALSE)</f>
        <v>741</v>
      </c>
    </row>
    <row r="698" s="66" customFormat="1" customHeight="1" spans="1:3">
      <c r="A698" s="207" t="s">
        <v>2525</v>
      </c>
      <c r="B698" s="28" t="s">
        <v>1304</v>
      </c>
      <c r="C698" s="72">
        <f>VLOOKUP(A698,[2]县本级支出!$A$3:$D$432,4,FALSE)</f>
        <v>1057</v>
      </c>
    </row>
    <row r="699" s="66" customFormat="1" customHeight="1" spans="1:3">
      <c r="A699" s="207" t="s">
        <v>2526</v>
      </c>
      <c r="B699" s="129" t="s">
        <v>1305</v>
      </c>
      <c r="C699" s="30">
        <f>SUM(C700:C710)</f>
        <v>3982</v>
      </c>
    </row>
    <row r="700" s="66" customFormat="1" customHeight="1" spans="1:3">
      <c r="A700" s="207" t="s">
        <v>2527</v>
      </c>
      <c r="B700" s="28" t="s">
        <v>1306</v>
      </c>
      <c r="C700" s="72">
        <f>VLOOKUP(A700,[2]县本级支出!$A$3:$D$432,4,FALSE)</f>
        <v>12</v>
      </c>
    </row>
    <row r="701" s="66" customFormat="1" customHeight="1" spans="1:3">
      <c r="A701" s="207" t="s">
        <v>2528</v>
      </c>
      <c r="B701" s="28" t="s">
        <v>1307</v>
      </c>
      <c r="C701" s="72">
        <f>VLOOKUP(A701,[2]县本级支出!$A$3:$D$432,4,FALSE)</f>
        <v>3</v>
      </c>
    </row>
    <row r="702" s="66" customFormat="1" customHeight="1" spans="1:3">
      <c r="A702" s="207" t="s">
        <v>2529</v>
      </c>
      <c r="B702" s="28" t="s">
        <v>1308</v>
      </c>
      <c r="C702" s="72">
        <f>VLOOKUP(A702,[2]县本级支出!$A$3:$D$432,4,FALSE)</f>
        <v>408</v>
      </c>
    </row>
    <row r="703" s="66" customFormat="1" hidden="1" customHeight="1" spans="1:3">
      <c r="A703" s="207" t="s">
        <v>2530</v>
      </c>
      <c r="B703" s="28" t="s">
        <v>1309</v>
      </c>
      <c r="C703" s="72"/>
    </row>
    <row r="704" s="66" customFormat="1" hidden="1" customHeight="1" spans="1:3">
      <c r="A704" s="207" t="s">
        <v>2531</v>
      </c>
      <c r="B704" s="28" t="s">
        <v>1310</v>
      </c>
      <c r="C704" s="72"/>
    </row>
    <row r="705" s="66" customFormat="1" hidden="1" customHeight="1" spans="1:3">
      <c r="A705" s="207" t="s">
        <v>2532</v>
      </c>
      <c r="B705" s="28" t="s">
        <v>1311</v>
      </c>
      <c r="C705" s="72"/>
    </row>
    <row r="706" s="66" customFormat="1" hidden="1" customHeight="1" spans="1:3">
      <c r="A706" s="207" t="s">
        <v>2533</v>
      </c>
      <c r="B706" s="28" t="s">
        <v>1312</v>
      </c>
      <c r="C706" s="72"/>
    </row>
    <row r="707" s="66" customFormat="1" customHeight="1" spans="1:3">
      <c r="A707" s="207" t="s">
        <v>2534</v>
      </c>
      <c r="B707" s="28" t="s">
        <v>1313</v>
      </c>
      <c r="C707" s="72">
        <f>VLOOKUP(A707,[2]县本级支出!$A$3:$D$432,4,FALSE)</f>
        <v>3075</v>
      </c>
    </row>
    <row r="708" s="66" customFormat="1" customHeight="1" spans="1:3">
      <c r="A708" s="207" t="s">
        <v>2535</v>
      </c>
      <c r="B708" s="28" t="s">
        <v>1314</v>
      </c>
      <c r="C708" s="72">
        <f>VLOOKUP(A708,[2]县本级支出!$A$3:$D$432,4,FALSE)</f>
        <v>247</v>
      </c>
    </row>
    <row r="709" s="66" customFormat="1" customHeight="1" spans="1:3">
      <c r="A709" s="207" t="s">
        <v>2536</v>
      </c>
      <c r="B709" s="28" t="s">
        <v>1315</v>
      </c>
      <c r="C709" s="72">
        <f>VLOOKUP(A709,[2]县本级支出!$A$3:$D$432,4,FALSE)</f>
        <v>5</v>
      </c>
    </row>
    <row r="710" s="66" customFormat="1" customHeight="1" spans="1:3">
      <c r="A710" s="207" t="s">
        <v>2537</v>
      </c>
      <c r="B710" s="28" t="s">
        <v>1316</v>
      </c>
      <c r="C710" s="72">
        <f>VLOOKUP(A710,[2]县本级支出!$A$3:$D$432,4,FALSE)</f>
        <v>232</v>
      </c>
    </row>
    <row r="711" s="66" customFormat="1" customHeight="1" spans="1:3">
      <c r="A711" s="207" t="s">
        <v>2538</v>
      </c>
      <c r="B711" s="129" t="s">
        <v>1317</v>
      </c>
      <c r="C711" s="30">
        <f>SUM(C712:C713)</f>
        <v>5</v>
      </c>
    </row>
    <row r="712" s="66" customFormat="1" customHeight="1" spans="1:3">
      <c r="A712" s="207" t="s">
        <v>2539</v>
      </c>
      <c r="B712" s="28" t="s">
        <v>1318</v>
      </c>
      <c r="C712" s="72">
        <f>VLOOKUP(A712,[2]县本级支出!$A$3:$D$432,4,FALSE)</f>
        <v>5</v>
      </c>
    </row>
    <row r="713" s="66" customFormat="1" hidden="1" customHeight="1" spans="1:3">
      <c r="A713" s="207" t="s">
        <v>2540</v>
      </c>
      <c r="B713" s="28" t="s">
        <v>1319</v>
      </c>
      <c r="C713" s="72"/>
    </row>
    <row r="714" s="66" customFormat="1" customHeight="1" spans="1:3">
      <c r="A714" s="207" t="s">
        <v>2541</v>
      </c>
      <c r="B714" s="129" t="s">
        <v>1320</v>
      </c>
      <c r="C714" s="30">
        <f>SUM(C715:C717)</f>
        <v>495</v>
      </c>
    </row>
    <row r="715" s="66" customFormat="1" hidden="1" customHeight="1" spans="1:3">
      <c r="A715" s="207" t="s">
        <v>2542</v>
      </c>
      <c r="B715" s="28" t="s">
        <v>1321</v>
      </c>
      <c r="C715" s="72"/>
    </row>
    <row r="716" s="66" customFormat="1" customHeight="1" spans="1:3">
      <c r="A716" s="207" t="s">
        <v>2543</v>
      </c>
      <c r="B716" s="28" t="s">
        <v>1322</v>
      </c>
      <c r="C716" s="72">
        <f>VLOOKUP(A716,[2]县本级支出!$A$3:$D$432,4,FALSE)</f>
        <v>495</v>
      </c>
    </row>
    <row r="717" s="66" customFormat="1" hidden="1" customHeight="1" spans="1:3">
      <c r="A717" s="207" t="s">
        <v>2544</v>
      </c>
      <c r="B717" s="28" t="s">
        <v>1323</v>
      </c>
      <c r="C717" s="72"/>
    </row>
    <row r="718" s="66" customFormat="1" customHeight="1" spans="1:3">
      <c r="A718" s="207" t="s">
        <v>2545</v>
      </c>
      <c r="B718" s="129" t="s">
        <v>1324</v>
      </c>
      <c r="C718" s="30">
        <f>SUM(C719:C722)</f>
        <v>5215</v>
      </c>
    </row>
    <row r="719" s="66" customFormat="1" customHeight="1" spans="1:3">
      <c r="A719" s="207" t="s">
        <v>2546</v>
      </c>
      <c r="B719" s="28" t="s">
        <v>1325</v>
      </c>
      <c r="C719" s="72">
        <f>VLOOKUP(A719,[2]县本级支出!$A$3:$D$432,4,FALSE)</f>
        <v>951</v>
      </c>
    </row>
    <row r="720" s="66" customFormat="1" customHeight="1" spans="1:3">
      <c r="A720" s="207" t="s">
        <v>2547</v>
      </c>
      <c r="B720" s="28" t="s">
        <v>1326</v>
      </c>
      <c r="C720" s="72">
        <f>VLOOKUP(A720,[2]县本级支出!$A$3:$D$432,4,FALSE)</f>
        <v>2062</v>
      </c>
    </row>
    <row r="721" s="66" customFormat="1" customHeight="1" spans="1:3">
      <c r="A721" s="207" t="s">
        <v>2548</v>
      </c>
      <c r="B721" s="28" t="s">
        <v>1327</v>
      </c>
      <c r="C721" s="72">
        <f>VLOOKUP(A721,[2]县本级支出!$A$3:$D$432,4,FALSE)</f>
        <v>2163</v>
      </c>
    </row>
    <row r="722" s="66" customFormat="1" customHeight="1" spans="1:3">
      <c r="A722" s="207" t="s">
        <v>2549</v>
      </c>
      <c r="B722" s="28" t="s">
        <v>1328</v>
      </c>
      <c r="C722" s="72">
        <f>VLOOKUP(A722,[2]县本级支出!$A$3:$D$432,4,FALSE)</f>
        <v>39</v>
      </c>
    </row>
    <row r="723" s="66" customFormat="1" customHeight="1" spans="1:3">
      <c r="A723" s="207" t="s">
        <v>2550</v>
      </c>
      <c r="B723" s="129" t="s">
        <v>1329</v>
      </c>
      <c r="C723" s="30">
        <f>SUM(C724:C726)</f>
        <v>26968</v>
      </c>
    </row>
    <row r="724" s="66" customFormat="1" hidden="1" customHeight="1" spans="1:3">
      <c r="A724" s="207" t="s">
        <v>2551</v>
      </c>
      <c r="B724" s="28" t="s">
        <v>1330</v>
      </c>
      <c r="C724" s="72"/>
    </row>
    <row r="725" s="66" customFormat="1" customHeight="1" spans="1:3">
      <c r="A725" s="207" t="s">
        <v>2552</v>
      </c>
      <c r="B725" s="28" t="s">
        <v>1331</v>
      </c>
      <c r="C725" s="72">
        <f>VLOOKUP(A725,[2]县本级支出!$A$3:$D$432,4,FALSE)</f>
        <v>23236</v>
      </c>
    </row>
    <row r="726" s="66" customFormat="1" customHeight="1" spans="1:3">
      <c r="A726" s="207" t="s">
        <v>2553</v>
      </c>
      <c r="B726" s="28" t="s">
        <v>1332</v>
      </c>
      <c r="C726" s="72">
        <f>VLOOKUP(A726,[2]县本级支出!$A$3:$D$432,4,FALSE)</f>
        <v>3732</v>
      </c>
    </row>
    <row r="727" s="66" customFormat="1" customHeight="1" spans="1:3">
      <c r="A727" s="207" t="s">
        <v>2554</v>
      </c>
      <c r="B727" s="129" t="s">
        <v>1333</v>
      </c>
      <c r="C727" s="30">
        <f>SUM(C728:C730)</f>
        <v>558</v>
      </c>
    </row>
    <row r="728" s="66" customFormat="1" customHeight="1" spans="1:3">
      <c r="A728" s="207" t="s">
        <v>2555</v>
      </c>
      <c r="B728" s="28" t="s">
        <v>1334</v>
      </c>
      <c r="C728" s="72">
        <f>VLOOKUP(A728,[2]县本级支出!$A$3:$D$432,4,FALSE)</f>
        <v>548</v>
      </c>
    </row>
    <row r="729" s="66" customFormat="1" customHeight="1" spans="1:3">
      <c r="A729" s="207" t="s">
        <v>2556</v>
      </c>
      <c r="B729" s="28" t="s">
        <v>1335</v>
      </c>
      <c r="C729" s="72">
        <f>VLOOKUP(A729,[2]县本级支出!$A$3:$D$432,4,FALSE)</f>
        <v>10</v>
      </c>
    </row>
    <row r="730" s="66" customFormat="1" hidden="1" customHeight="1" spans="1:3">
      <c r="A730" s="207" t="s">
        <v>2557</v>
      </c>
      <c r="B730" s="28" t="s">
        <v>1336</v>
      </c>
      <c r="C730" s="72"/>
    </row>
    <row r="731" s="66" customFormat="1" customHeight="1" spans="1:3">
      <c r="A731" s="207" t="s">
        <v>2558</v>
      </c>
      <c r="B731" s="129" t="s">
        <v>1337</v>
      </c>
      <c r="C731" s="30">
        <f>SUM(C732:C733)</f>
        <v>23</v>
      </c>
    </row>
    <row r="732" s="66" customFormat="1" customHeight="1" spans="1:3">
      <c r="A732" s="207" t="s">
        <v>2559</v>
      </c>
      <c r="B732" s="28" t="s">
        <v>1338</v>
      </c>
      <c r="C732" s="72">
        <f>VLOOKUP(A732,[2]县本级支出!$A$3:$D$432,4,FALSE)</f>
        <v>23</v>
      </c>
    </row>
    <row r="733" s="66" customFormat="1" hidden="1" customHeight="1" spans="1:3">
      <c r="A733" s="207" t="s">
        <v>2560</v>
      </c>
      <c r="B733" s="28" t="s">
        <v>1339</v>
      </c>
      <c r="C733" s="72"/>
    </row>
    <row r="734" s="66" customFormat="1" customHeight="1" spans="1:3">
      <c r="A734" s="207" t="s">
        <v>2561</v>
      </c>
      <c r="B734" s="129" t="s">
        <v>1340</v>
      </c>
      <c r="C734" s="30">
        <f>SUM(C735:C742)</f>
        <v>378</v>
      </c>
    </row>
    <row r="735" s="66" customFormat="1" customHeight="1" spans="1:3">
      <c r="A735" s="207" t="s">
        <v>2562</v>
      </c>
      <c r="B735" s="28" t="s">
        <v>808</v>
      </c>
      <c r="C735" s="72">
        <f>VLOOKUP(A735,[2]县本级支出!$A$3:$D$432,4,FALSE)</f>
        <v>16</v>
      </c>
    </row>
    <row r="736" s="66" customFormat="1" hidden="1" customHeight="1" spans="1:3">
      <c r="A736" s="207" t="s">
        <v>2563</v>
      </c>
      <c r="B736" s="28" t="s">
        <v>809</v>
      </c>
      <c r="C736" s="72"/>
    </row>
    <row r="737" s="66" customFormat="1" hidden="1" customHeight="1" spans="1:3">
      <c r="A737" s="207" t="s">
        <v>2564</v>
      </c>
      <c r="B737" s="28" t="s">
        <v>810</v>
      </c>
      <c r="C737" s="72"/>
    </row>
    <row r="738" s="66" customFormat="1" hidden="1" customHeight="1" spans="1:3">
      <c r="A738" s="207" t="s">
        <v>2565</v>
      </c>
      <c r="B738" s="28" t="s">
        <v>849</v>
      </c>
      <c r="C738" s="72"/>
    </row>
    <row r="739" s="66" customFormat="1" hidden="1" customHeight="1" spans="1:3">
      <c r="A739" s="207" t="s">
        <v>2566</v>
      </c>
      <c r="B739" s="28" t="s">
        <v>1341</v>
      </c>
      <c r="C739" s="72"/>
    </row>
    <row r="740" s="66" customFormat="1" customHeight="1" spans="1:3">
      <c r="A740" s="207" t="s">
        <v>2567</v>
      </c>
      <c r="B740" s="28" t="s">
        <v>1342</v>
      </c>
      <c r="C740" s="72">
        <f>VLOOKUP(A740,[2]县本级支出!$A$3:$D$432,4,FALSE)</f>
        <v>362</v>
      </c>
    </row>
    <row r="741" s="66" customFormat="1" hidden="1" customHeight="1" spans="1:3">
      <c r="A741" s="207" t="s">
        <v>2568</v>
      </c>
      <c r="B741" s="28" t="s">
        <v>817</v>
      </c>
      <c r="C741" s="72"/>
    </row>
    <row r="742" s="66" customFormat="1" hidden="1" customHeight="1" spans="1:3">
      <c r="A742" s="207" t="s">
        <v>2569</v>
      </c>
      <c r="B742" s="28" t="s">
        <v>1343</v>
      </c>
      <c r="C742" s="72"/>
    </row>
    <row r="743" s="66" customFormat="1" customHeight="1" spans="1:3">
      <c r="A743" s="207" t="s">
        <v>2570</v>
      </c>
      <c r="B743" s="129" t="s">
        <v>1344</v>
      </c>
      <c r="C743" s="30">
        <f>C744</f>
        <v>500</v>
      </c>
    </row>
    <row r="744" s="66" customFormat="1" customHeight="1" spans="1:3">
      <c r="A744" s="207" t="s">
        <v>2571</v>
      </c>
      <c r="B744" s="28" t="s">
        <v>1345</v>
      </c>
      <c r="C744" s="72">
        <f>VLOOKUP(A744,[2]县本级支出!$A$3:$D$432,4,FALSE)</f>
        <v>500</v>
      </c>
    </row>
    <row r="745" s="66" customFormat="1" hidden="1" customHeight="1" spans="1:3">
      <c r="A745" s="207" t="s">
        <v>2572</v>
      </c>
      <c r="B745" s="129" t="s">
        <v>1346</v>
      </c>
      <c r="C745" s="30">
        <f>C746</f>
        <v>0</v>
      </c>
    </row>
    <row r="746" s="66" customFormat="1" hidden="1" customHeight="1" spans="1:3">
      <c r="A746" s="207" t="s">
        <v>2573</v>
      </c>
      <c r="B746" s="28" t="s">
        <v>1347</v>
      </c>
      <c r="C746" s="72">
        <f>VLOOKUP(A746,[2]县本级支出!$A$3:$D$432,4,FALSE)</f>
        <v>0</v>
      </c>
    </row>
    <row r="747" s="66" customFormat="1" customHeight="1" spans="1:3">
      <c r="A747" s="207" t="s">
        <v>2574</v>
      </c>
      <c r="B747" s="129" t="s">
        <v>1348</v>
      </c>
      <c r="C747" s="30">
        <f>SUM(C748,C758,C762,C771,C776,C783,C789,C792,C795,C797,C799,C805,C807,C809,C824)</f>
        <v>4629</v>
      </c>
    </row>
    <row r="748" s="66" customFormat="1" customHeight="1" spans="1:3">
      <c r="A748" s="207" t="s">
        <v>2575</v>
      </c>
      <c r="B748" s="129" t="s">
        <v>1349</v>
      </c>
      <c r="C748" s="30">
        <f>SUM(C749:C757)</f>
        <v>649</v>
      </c>
    </row>
    <row r="749" s="66" customFormat="1" customHeight="1" spans="1:3">
      <c r="A749" s="207" t="s">
        <v>2576</v>
      </c>
      <c r="B749" s="28" t="s">
        <v>808</v>
      </c>
      <c r="C749" s="72">
        <f>VLOOKUP(A749,[2]县本级支出!$A$3:$D$432,4,FALSE)</f>
        <v>557</v>
      </c>
    </row>
    <row r="750" s="66" customFormat="1" hidden="1" customHeight="1" spans="1:3">
      <c r="A750" s="207" t="s">
        <v>2577</v>
      </c>
      <c r="B750" s="28" t="s">
        <v>809</v>
      </c>
      <c r="C750" s="72"/>
    </row>
    <row r="751" s="66" customFormat="1" hidden="1" customHeight="1" spans="1:3">
      <c r="A751" s="207" t="s">
        <v>2578</v>
      </c>
      <c r="B751" s="28" t="s">
        <v>810</v>
      </c>
      <c r="C751" s="72"/>
    </row>
    <row r="752" s="66" customFormat="1" hidden="1" customHeight="1" spans="1:3">
      <c r="A752" s="207" t="s">
        <v>2579</v>
      </c>
      <c r="B752" s="28" t="s">
        <v>1350</v>
      </c>
      <c r="C752" s="72"/>
    </row>
    <row r="753" s="66" customFormat="1" hidden="1" customHeight="1" spans="1:3">
      <c r="A753" s="207" t="s">
        <v>2580</v>
      </c>
      <c r="B753" s="28" t="s">
        <v>1351</v>
      </c>
      <c r="C753" s="72"/>
    </row>
    <row r="754" s="66" customFormat="1" hidden="1" customHeight="1" spans="1:3">
      <c r="A754" s="207" t="s">
        <v>2581</v>
      </c>
      <c r="B754" s="28" t="s">
        <v>1352</v>
      </c>
      <c r="C754" s="72"/>
    </row>
    <row r="755" s="66" customFormat="1" hidden="1" customHeight="1" spans="1:3">
      <c r="A755" s="207" t="s">
        <v>2582</v>
      </c>
      <c r="B755" s="28" t="s">
        <v>1353</v>
      </c>
      <c r="C755" s="72"/>
    </row>
    <row r="756" s="66" customFormat="1" hidden="1" customHeight="1" spans="1:3">
      <c r="A756" s="207" t="s">
        <v>2583</v>
      </c>
      <c r="B756" s="28" t="s">
        <v>1354</v>
      </c>
      <c r="C756" s="72"/>
    </row>
    <row r="757" s="66" customFormat="1" customHeight="1" spans="1:3">
      <c r="A757" s="207" t="s">
        <v>2584</v>
      </c>
      <c r="B757" s="28" t="s">
        <v>1355</v>
      </c>
      <c r="C757" s="72">
        <f>VLOOKUP(A757,[2]县本级支出!$A$3:$D$432,4,FALSE)</f>
        <v>92</v>
      </c>
    </row>
    <row r="758" s="66" customFormat="1" customHeight="1" spans="1:3">
      <c r="A758" s="207" t="s">
        <v>2585</v>
      </c>
      <c r="B758" s="129" t="s">
        <v>1356</v>
      </c>
      <c r="C758" s="30">
        <f>SUM(C759:C761)</f>
        <v>79</v>
      </c>
    </row>
    <row r="759" s="66" customFormat="1" hidden="1" customHeight="1" spans="1:3">
      <c r="A759" s="207" t="s">
        <v>2586</v>
      </c>
      <c r="B759" s="28" t="s">
        <v>1357</v>
      </c>
      <c r="C759" s="72"/>
    </row>
    <row r="760" s="66" customFormat="1" hidden="1" customHeight="1" spans="1:3">
      <c r="A760" s="207" t="s">
        <v>2587</v>
      </c>
      <c r="B760" s="28" t="s">
        <v>1358</v>
      </c>
      <c r="C760" s="72"/>
    </row>
    <row r="761" s="66" customFormat="1" customHeight="1" spans="1:3">
      <c r="A761" s="207" t="s">
        <v>2588</v>
      </c>
      <c r="B761" s="28" t="s">
        <v>1359</v>
      </c>
      <c r="C761" s="72">
        <f>VLOOKUP(A761,[2]县本级支出!$A$3:$D$432,4,FALSE)</f>
        <v>79</v>
      </c>
    </row>
    <row r="762" s="66" customFormat="1" customHeight="1" spans="1:3">
      <c r="A762" s="207" t="s">
        <v>2589</v>
      </c>
      <c r="B762" s="129" t="s">
        <v>1360</v>
      </c>
      <c r="C762" s="30">
        <f>SUM(C763:C770)</f>
        <v>3394</v>
      </c>
    </row>
    <row r="763" s="66" customFormat="1" customHeight="1" spans="1:3">
      <c r="A763" s="207" t="s">
        <v>2590</v>
      </c>
      <c r="B763" s="28" t="s">
        <v>1361</v>
      </c>
      <c r="C763" s="72">
        <f>VLOOKUP(A763,[2]县本级支出!$A$3:$D$432,4,FALSE)</f>
        <v>3195</v>
      </c>
    </row>
    <row r="764" s="66" customFormat="1" customHeight="1" spans="1:3">
      <c r="A764" s="207" t="s">
        <v>2591</v>
      </c>
      <c r="B764" s="28" t="s">
        <v>1362</v>
      </c>
      <c r="C764" s="72">
        <f>VLOOKUP(A764,[2]县本级支出!$A$3:$D$432,4,FALSE)</f>
        <v>26</v>
      </c>
    </row>
    <row r="765" s="66" customFormat="1" hidden="1" customHeight="1" spans="1:3">
      <c r="A765" s="207" t="s">
        <v>2592</v>
      </c>
      <c r="B765" s="28" t="s">
        <v>1363</v>
      </c>
      <c r="C765" s="72"/>
    </row>
    <row r="766" s="66" customFormat="1" hidden="1" customHeight="1" spans="1:3">
      <c r="A766" s="207" t="s">
        <v>2593</v>
      </c>
      <c r="B766" s="28" t="s">
        <v>1364</v>
      </c>
      <c r="C766" s="72"/>
    </row>
    <row r="767" s="66" customFormat="1" hidden="1" customHeight="1" spans="1:3">
      <c r="A767" s="207" t="s">
        <v>2594</v>
      </c>
      <c r="B767" s="28" t="s">
        <v>1365</v>
      </c>
      <c r="C767" s="72"/>
    </row>
    <row r="768" s="66" customFormat="1" hidden="1" customHeight="1" spans="1:3">
      <c r="A768" s="207" t="s">
        <v>2595</v>
      </c>
      <c r="B768" s="28" t="s">
        <v>1366</v>
      </c>
      <c r="C768" s="72"/>
    </row>
    <row r="769" s="66" customFormat="1" hidden="1" customHeight="1" spans="1:3">
      <c r="A769" s="207" t="s">
        <v>2596</v>
      </c>
      <c r="B769" s="28" t="s">
        <v>1367</v>
      </c>
      <c r="C769" s="72"/>
    </row>
    <row r="770" s="66" customFormat="1" customHeight="1" spans="1:3">
      <c r="A770" s="207" t="s">
        <v>2597</v>
      </c>
      <c r="B770" s="28" t="s">
        <v>1368</v>
      </c>
      <c r="C770" s="72">
        <f>VLOOKUP(A770,[2]县本级支出!$A$3:$D$432,4,FALSE)</f>
        <v>173</v>
      </c>
    </row>
    <row r="771" s="66" customFormat="1" customHeight="1" spans="1:3">
      <c r="A771" s="207" t="s">
        <v>2598</v>
      </c>
      <c r="B771" s="129" t="s">
        <v>1369</v>
      </c>
      <c r="C771" s="30">
        <f>SUM(C772:C775)</f>
        <v>2</v>
      </c>
    </row>
    <row r="772" s="66" customFormat="1" hidden="1" customHeight="1" spans="1:3">
      <c r="A772" s="207" t="s">
        <v>2599</v>
      </c>
      <c r="B772" s="28" t="s">
        <v>1370</v>
      </c>
      <c r="C772" s="72"/>
    </row>
    <row r="773" s="66" customFormat="1" customHeight="1" spans="1:3">
      <c r="A773" s="207" t="s">
        <v>2600</v>
      </c>
      <c r="B773" s="28" t="s">
        <v>1371</v>
      </c>
      <c r="C773" s="72">
        <f>VLOOKUP(A773,[2]县本级支出!$A$3:$D$432,4,FALSE)</f>
        <v>2</v>
      </c>
    </row>
    <row r="774" s="66" customFormat="1" hidden="1" customHeight="1" spans="1:3">
      <c r="A774" s="207" t="s">
        <v>2601</v>
      </c>
      <c r="B774" s="28" t="s">
        <v>1372</v>
      </c>
      <c r="C774" s="72"/>
    </row>
    <row r="775" s="66" customFormat="1" hidden="1" customHeight="1" spans="1:3">
      <c r="A775" s="207" t="s">
        <v>2602</v>
      </c>
      <c r="B775" s="28" t="s">
        <v>1373</v>
      </c>
      <c r="C775" s="72"/>
    </row>
    <row r="776" s="66" customFormat="1" hidden="1" customHeight="1" spans="1:3">
      <c r="A776" s="207" t="s">
        <v>2603</v>
      </c>
      <c r="B776" s="129" t="s">
        <v>1374</v>
      </c>
      <c r="C776" s="30">
        <f>SUM(C777:C782)</f>
        <v>0</v>
      </c>
    </row>
    <row r="777" s="66" customFormat="1" hidden="1" customHeight="1" spans="1:3">
      <c r="A777" s="207" t="s">
        <v>2604</v>
      </c>
      <c r="B777" s="28" t="s">
        <v>1375</v>
      </c>
      <c r="C777" s="72"/>
    </row>
    <row r="778" s="66" customFormat="1" hidden="1" customHeight="1" spans="1:3">
      <c r="A778" s="207" t="s">
        <v>2605</v>
      </c>
      <c r="B778" s="28" t="s">
        <v>1376</v>
      </c>
      <c r="C778" s="72"/>
    </row>
    <row r="779" s="66" customFormat="1" hidden="1" customHeight="1" spans="1:3">
      <c r="A779" s="207" t="s">
        <v>2606</v>
      </c>
      <c r="B779" s="28" t="s">
        <v>1377</v>
      </c>
      <c r="C779" s="72"/>
    </row>
    <row r="780" s="66" customFormat="1" hidden="1" customHeight="1" spans="1:3">
      <c r="A780" s="207" t="s">
        <v>2607</v>
      </c>
      <c r="B780" s="28" t="s">
        <v>1378</v>
      </c>
      <c r="C780" s="72"/>
    </row>
    <row r="781" s="66" customFormat="1" hidden="1" customHeight="1" spans="1:3">
      <c r="A781" s="207" t="s">
        <v>2608</v>
      </c>
      <c r="B781" s="28" t="s">
        <v>1379</v>
      </c>
      <c r="C781" s="72"/>
    </row>
    <row r="782" s="66" customFormat="1" hidden="1" customHeight="1" spans="1:3">
      <c r="A782" s="207" t="s">
        <v>2609</v>
      </c>
      <c r="B782" s="28" t="s">
        <v>1380</v>
      </c>
      <c r="C782" s="72"/>
    </row>
    <row r="783" s="66" customFormat="1" hidden="1" customHeight="1" spans="1:3">
      <c r="A783" s="207" t="s">
        <v>2610</v>
      </c>
      <c r="B783" s="129" t="s">
        <v>1381</v>
      </c>
      <c r="C783" s="30">
        <f>SUM(C784:C788)</f>
        <v>0</v>
      </c>
    </row>
    <row r="784" s="66" customFormat="1" hidden="1" customHeight="1" spans="1:3">
      <c r="A784" s="207" t="s">
        <v>2611</v>
      </c>
      <c r="B784" s="28" t="s">
        <v>1382</v>
      </c>
      <c r="C784" s="72"/>
    </row>
    <row r="785" s="66" customFormat="1" hidden="1" customHeight="1" spans="1:3">
      <c r="A785" s="207" t="s">
        <v>2612</v>
      </c>
      <c r="B785" s="28" t="s">
        <v>1383</v>
      </c>
      <c r="C785" s="72"/>
    </row>
    <row r="786" s="66" customFormat="1" hidden="1" customHeight="1" spans="1:3">
      <c r="A786" s="207" t="s">
        <v>2613</v>
      </c>
      <c r="B786" s="28" t="s">
        <v>1384</v>
      </c>
      <c r="C786" s="72"/>
    </row>
    <row r="787" s="66" customFormat="1" hidden="1" customHeight="1" spans="1:3">
      <c r="A787" s="207" t="s">
        <v>2614</v>
      </c>
      <c r="B787" s="28" t="s">
        <v>1385</v>
      </c>
      <c r="C787" s="72"/>
    </row>
    <row r="788" s="66" customFormat="1" hidden="1" customHeight="1" spans="1:3">
      <c r="A788" s="207" t="s">
        <v>2615</v>
      </c>
      <c r="B788" s="28" t="s">
        <v>1386</v>
      </c>
      <c r="C788" s="72"/>
    </row>
    <row r="789" s="66" customFormat="1" hidden="1" customHeight="1" spans="1:3">
      <c r="A789" s="207" t="s">
        <v>2616</v>
      </c>
      <c r="B789" s="129" t="s">
        <v>1387</v>
      </c>
      <c r="C789" s="30">
        <f>SUM(C790:C791)</f>
        <v>0</v>
      </c>
    </row>
    <row r="790" s="66" customFormat="1" hidden="1" customHeight="1" spans="1:3">
      <c r="A790" s="207" t="s">
        <v>2617</v>
      </c>
      <c r="B790" s="28" t="s">
        <v>1388</v>
      </c>
      <c r="C790" s="72"/>
    </row>
    <row r="791" s="66" customFormat="1" hidden="1" customHeight="1" spans="1:3">
      <c r="A791" s="207" t="s">
        <v>2618</v>
      </c>
      <c r="B791" s="28" t="s">
        <v>1389</v>
      </c>
      <c r="C791" s="72"/>
    </row>
    <row r="792" s="66" customFormat="1" hidden="1" customHeight="1" spans="1:3">
      <c r="A792" s="207" t="s">
        <v>2619</v>
      </c>
      <c r="B792" s="129" t="s">
        <v>1390</v>
      </c>
      <c r="C792" s="30">
        <f>SUM(C793:C794)</f>
        <v>0</v>
      </c>
    </row>
    <row r="793" s="66" customFormat="1" hidden="1" customHeight="1" spans="1:3">
      <c r="A793" s="207" t="s">
        <v>2620</v>
      </c>
      <c r="B793" s="28" t="s">
        <v>1391</v>
      </c>
      <c r="C793" s="72"/>
    </row>
    <row r="794" s="66" customFormat="1" hidden="1" customHeight="1" spans="1:3">
      <c r="A794" s="207" t="s">
        <v>2621</v>
      </c>
      <c r="B794" s="28" t="s">
        <v>1392</v>
      </c>
      <c r="C794" s="72"/>
    </row>
    <row r="795" s="66" customFormat="1" hidden="1" customHeight="1" spans="1:3">
      <c r="A795" s="207" t="s">
        <v>2622</v>
      </c>
      <c r="B795" s="129" t="s">
        <v>1393</v>
      </c>
      <c r="C795" s="30">
        <f>C796</f>
        <v>0</v>
      </c>
    </row>
    <row r="796" s="66" customFormat="1" hidden="1" customHeight="1" spans="1:3">
      <c r="A796" s="207" t="s">
        <v>2623</v>
      </c>
      <c r="B796" s="28" t="s">
        <v>1394</v>
      </c>
      <c r="C796" s="72"/>
    </row>
    <row r="797" s="66" customFormat="1" customHeight="1" spans="1:3">
      <c r="A797" s="207" t="s">
        <v>2624</v>
      </c>
      <c r="B797" s="129" t="s">
        <v>1395</v>
      </c>
      <c r="C797" s="30">
        <f>C798</f>
        <v>353</v>
      </c>
    </row>
    <row r="798" s="66" customFormat="1" customHeight="1" spans="1:3">
      <c r="A798" s="207" t="s">
        <v>2625</v>
      </c>
      <c r="B798" s="28" t="s">
        <v>1396</v>
      </c>
      <c r="C798" s="72">
        <f>VLOOKUP(A798,[2]县本级支出!$A$3:$D$432,4,FALSE)</f>
        <v>353</v>
      </c>
    </row>
    <row r="799" s="66" customFormat="1" hidden="1" customHeight="1" spans="1:3">
      <c r="A799" s="207" t="s">
        <v>2626</v>
      </c>
      <c r="B799" s="129" t="s">
        <v>1397</v>
      </c>
      <c r="C799" s="30">
        <f>SUM(C800:C804)</f>
        <v>0</v>
      </c>
    </row>
    <row r="800" s="66" customFormat="1" hidden="1" customHeight="1" spans="1:3">
      <c r="A800" s="207" t="s">
        <v>2627</v>
      </c>
      <c r="B800" s="28" t="s">
        <v>1398</v>
      </c>
      <c r="C800" s="72"/>
    </row>
    <row r="801" s="66" customFormat="1" hidden="1" customHeight="1" spans="1:3">
      <c r="A801" s="207" t="s">
        <v>2628</v>
      </c>
      <c r="B801" s="28" t="s">
        <v>1399</v>
      </c>
      <c r="C801" s="72"/>
    </row>
    <row r="802" s="66" customFormat="1" hidden="1" customHeight="1" spans="1:3">
      <c r="A802" s="207" t="s">
        <v>2629</v>
      </c>
      <c r="B802" s="28" t="s">
        <v>1400</v>
      </c>
      <c r="C802" s="72"/>
    </row>
    <row r="803" s="66" customFormat="1" hidden="1" customHeight="1" spans="1:3">
      <c r="A803" s="207" t="s">
        <v>2630</v>
      </c>
      <c r="B803" s="28" t="s">
        <v>1401</v>
      </c>
      <c r="C803" s="72"/>
    </row>
    <row r="804" s="66" customFormat="1" hidden="1" customHeight="1" spans="1:3">
      <c r="A804" s="207" t="s">
        <v>2631</v>
      </c>
      <c r="B804" s="28" t="s">
        <v>1402</v>
      </c>
      <c r="C804" s="72"/>
    </row>
    <row r="805" s="66" customFormat="1" hidden="1" customHeight="1" spans="1:3">
      <c r="A805" s="207" t="s">
        <v>2632</v>
      </c>
      <c r="B805" s="129" t="s">
        <v>1403</v>
      </c>
      <c r="C805" s="30">
        <f>C806</f>
        <v>0</v>
      </c>
    </row>
    <row r="806" s="66" customFormat="1" hidden="1" customHeight="1" spans="1:3">
      <c r="A806" s="207" t="s">
        <v>2633</v>
      </c>
      <c r="B806" s="28" t="s">
        <v>1404</v>
      </c>
      <c r="C806" s="72"/>
    </row>
    <row r="807" s="66" customFormat="1" hidden="1" customHeight="1" spans="1:3">
      <c r="A807" s="207" t="s">
        <v>2634</v>
      </c>
      <c r="B807" s="129" t="s">
        <v>1405</v>
      </c>
      <c r="C807" s="30">
        <f>C808</f>
        <v>0</v>
      </c>
    </row>
    <row r="808" s="66" customFormat="1" hidden="1" customHeight="1" spans="1:3">
      <c r="A808" s="207" t="s">
        <v>2635</v>
      </c>
      <c r="B808" s="28" t="s">
        <v>1406</v>
      </c>
      <c r="C808" s="72"/>
    </row>
    <row r="809" s="66" customFormat="1" hidden="1" customHeight="1" spans="1:3">
      <c r="A809" s="207" t="s">
        <v>2636</v>
      </c>
      <c r="B809" s="129" t="s">
        <v>1407</v>
      </c>
      <c r="C809" s="30">
        <f>SUM(C810:C823)</f>
        <v>0</v>
      </c>
    </row>
    <row r="810" s="66" customFormat="1" hidden="1" customHeight="1" spans="1:3">
      <c r="A810" s="207" t="s">
        <v>2637</v>
      </c>
      <c r="B810" s="28" t="s">
        <v>808</v>
      </c>
      <c r="C810" s="72"/>
    </row>
    <row r="811" s="66" customFormat="1" hidden="1" customHeight="1" spans="1:3">
      <c r="A811" s="207" t="s">
        <v>2638</v>
      </c>
      <c r="B811" s="28" t="s">
        <v>809</v>
      </c>
      <c r="C811" s="72"/>
    </row>
    <row r="812" s="66" customFormat="1" hidden="1" customHeight="1" spans="1:3">
      <c r="A812" s="207" t="s">
        <v>2639</v>
      </c>
      <c r="B812" s="28" t="s">
        <v>810</v>
      </c>
      <c r="C812" s="72"/>
    </row>
    <row r="813" s="66" customFormat="1" hidden="1" customHeight="1" spans="1:3">
      <c r="A813" s="207" t="s">
        <v>2640</v>
      </c>
      <c r="B813" s="28" t="s">
        <v>1408</v>
      </c>
      <c r="C813" s="72"/>
    </row>
    <row r="814" s="66" customFormat="1" hidden="1" customHeight="1" spans="1:3">
      <c r="A814" s="207" t="s">
        <v>2641</v>
      </c>
      <c r="B814" s="28" t="s">
        <v>1409</v>
      </c>
      <c r="C814" s="72"/>
    </row>
    <row r="815" s="66" customFormat="1" hidden="1" customHeight="1" spans="1:3">
      <c r="A815" s="207" t="s">
        <v>2642</v>
      </c>
      <c r="B815" s="28" t="s">
        <v>1410</v>
      </c>
      <c r="C815" s="72"/>
    </row>
    <row r="816" s="66" customFormat="1" hidden="1" customHeight="1" spans="1:3">
      <c r="A816" s="207" t="s">
        <v>2643</v>
      </c>
      <c r="B816" s="28" t="s">
        <v>1411</v>
      </c>
      <c r="C816" s="72"/>
    </row>
    <row r="817" s="66" customFormat="1" hidden="1" customHeight="1" spans="1:3">
      <c r="A817" s="207" t="s">
        <v>2644</v>
      </c>
      <c r="B817" s="28" t="s">
        <v>1412</v>
      </c>
      <c r="C817" s="72"/>
    </row>
    <row r="818" s="66" customFormat="1" hidden="1" customHeight="1" spans="1:3">
      <c r="A818" s="207" t="s">
        <v>2645</v>
      </c>
      <c r="B818" s="28" t="s">
        <v>1413</v>
      </c>
      <c r="C818" s="72"/>
    </row>
    <row r="819" s="66" customFormat="1" hidden="1" customHeight="1" spans="1:3">
      <c r="A819" s="207" t="s">
        <v>2646</v>
      </c>
      <c r="B819" s="28" t="s">
        <v>1414</v>
      </c>
      <c r="C819" s="72"/>
    </row>
    <row r="820" s="66" customFormat="1" hidden="1" customHeight="1" spans="1:3">
      <c r="A820" s="207" t="s">
        <v>2647</v>
      </c>
      <c r="B820" s="28" t="s">
        <v>849</v>
      </c>
      <c r="C820" s="72"/>
    </row>
    <row r="821" s="66" customFormat="1" hidden="1" customHeight="1" spans="1:3">
      <c r="A821" s="207" t="s">
        <v>2648</v>
      </c>
      <c r="B821" s="28" t="s">
        <v>1415</v>
      </c>
      <c r="C821" s="72"/>
    </row>
    <row r="822" s="66" customFormat="1" hidden="1" customHeight="1" spans="1:3">
      <c r="A822" s="207" t="s">
        <v>2649</v>
      </c>
      <c r="B822" s="28" t="s">
        <v>817</v>
      </c>
      <c r="C822" s="72"/>
    </row>
    <row r="823" s="66" customFormat="1" hidden="1" customHeight="1" spans="1:3">
      <c r="A823" s="207" t="s">
        <v>2650</v>
      </c>
      <c r="B823" s="28" t="s">
        <v>1416</v>
      </c>
      <c r="C823" s="72"/>
    </row>
    <row r="824" s="66" customFormat="1" customHeight="1" spans="1:3">
      <c r="A824" s="207" t="s">
        <v>2651</v>
      </c>
      <c r="B824" s="129" t="s">
        <v>1417</v>
      </c>
      <c r="C824" s="30">
        <f>C825</f>
        <v>152</v>
      </c>
    </row>
    <row r="825" s="66" customFormat="1" customHeight="1" spans="1:3">
      <c r="A825" s="207" t="s">
        <v>2652</v>
      </c>
      <c r="B825" s="28" t="s">
        <v>1418</v>
      </c>
      <c r="C825" s="72">
        <f>VLOOKUP(A825,[2]县本级支出!$A$3:$D$432,4,FALSE)</f>
        <v>152</v>
      </c>
    </row>
    <row r="826" s="66" customFormat="1" customHeight="1" spans="1:3">
      <c r="A826" s="207" t="s">
        <v>2653</v>
      </c>
      <c r="B826" s="129" t="s">
        <v>1419</v>
      </c>
      <c r="C826" s="30">
        <f>SUM(C827,C838,C840,C843,C845,C847)</f>
        <v>5237</v>
      </c>
    </row>
    <row r="827" s="66" customFormat="1" customHeight="1" spans="1:3">
      <c r="A827" s="207" t="s">
        <v>2654</v>
      </c>
      <c r="B827" s="129" t="s">
        <v>1420</v>
      </c>
      <c r="C827" s="30">
        <f>SUM(C828:C837)</f>
        <v>1149</v>
      </c>
    </row>
    <row r="828" s="66" customFormat="1" customHeight="1" spans="1:3">
      <c r="A828" s="207" t="s">
        <v>2655</v>
      </c>
      <c r="B828" s="28" t="s">
        <v>808</v>
      </c>
      <c r="C828" s="72">
        <f>VLOOKUP(A828,[2]县本级支出!$A$3:$D$432,4,FALSE)</f>
        <v>40</v>
      </c>
    </row>
    <row r="829" s="66" customFormat="1" hidden="1" customHeight="1" spans="1:3">
      <c r="A829" s="207" t="s">
        <v>2656</v>
      </c>
      <c r="B829" s="28" t="s">
        <v>809</v>
      </c>
      <c r="C829" s="72"/>
    </row>
    <row r="830" s="66" customFormat="1" hidden="1" customHeight="1" spans="1:3">
      <c r="A830" s="207" t="s">
        <v>2657</v>
      </c>
      <c r="B830" s="28" t="s">
        <v>810</v>
      </c>
      <c r="C830" s="72"/>
    </row>
    <row r="831" s="66" customFormat="1" customHeight="1" spans="1:3">
      <c r="A831" s="207" t="s">
        <v>2658</v>
      </c>
      <c r="B831" s="28" t="s">
        <v>1421</v>
      </c>
      <c r="C831" s="72">
        <f>VLOOKUP(A831,[2]县本级支出!$A$3:$D$432,4,FALSE)</f>
        <v>80</v>
      </c>
    </row>
    <row r="832" s="66" customFormat="1" hidden="1" customHeight="1" spans="1:3">
      <c r="A832" s="207" t="s">
        <v>2659</v>
      </c>
      <c r="B832" s="28" t="s">
        <v>1422</v>
      </c>
      <c r="C832" s="72"/>
    </row>
    <row r="833" s="66" customFormat="1" hidden="1" customHeight="1" spans="1:3">
      <c r="A833" s="207" t="s">
        <v>2660</v>
      </c>
      <c r="B833" s="28" t="s">
        <v>1423</v>
      </c>
      <c r="C833" s="72"/>
    </row>
    <row r="834" s="66" customFormat="1" hidden="1" customHeight="1" spans="1:3">
      <c r="A834" s="207" t="s">
        <v>2661</v>
      </c>
      <c r="B834" s="28" t="s">
        <v>1424</v>
      </c>
      <c r="C834" s="72"/>
    </row>
    <row r="835" s="66" customFormat="1" hidden="1" customHeight="1" spans="1:3">
      <c r="A835" s="207" t="s">
        <v>2662</v>
      </c>
      <c r="B835" s="28" t="s">
        <v>1425</v>
      </c>
      <c r="C835" s="72"/>
    </row>
    <row r="836" s="66" customFormat="1" hidden="1" customHeight="1" spans="1:3">
      <c r="A836" s="207" t="s">
        <v>2663</v>
      </c>
      <c r="B836" s="28" t="s">
        <v>1426</v>
      </c>
      <c r="C836" s="72"/>
    </row>
    <row r="837" s="66" customFormat="1" customHeight="1" spans="1:3">
      <c r="A837" s="207" t="s">
        <v>2664</v>
      </c>
      <c r="B837" s="28" t="s">
        <v>1427</v>
      </c>
      <c r="C837" s="72">
        <f>VLOOKUP(A837,[2]县本级支出!$A$3:$D$432,4,FALSE)</f>
        <v>1029</v>
      </c>
    </row>
    <row r="838" s="66" customFormat="1" hidden="1" customHeight="1" spans="1:3">
      <c r="A838" s="207" t="s">
        <v>2665</v>
      </c>
      <c r="B838" s="129" t="s">
        <v>1428</v>
      </c>
      <c r="C838" s="30">
        <f>C839</f>
        <v>0</v>
      </c>
    </row>
    <row r="839" s="66" customFormat="1" hidden="1" customHeight="1" spans="1:3">
      <c r="A839" s="207" t="s">
        <v>2666</v>
      </c>
      <c r="B839" s="28" t="s">
        <v>1429</v>
      </c>
      <c r="C839" s="72"/>
    </row>
    <row r="840" s="66" customFormat="1" customHeight="1" spans="1:3">
      <c r="A840" s="207" t="s">
        <v>2667</v>
      </c>
      <c r="B840" s="129" t="s">
        <v>1430</v>
      </c>
      <c r="C840" s="30">
        <f>SUM(C841:C842)</f>
        <v>46</v>
      </c>
    </row>
    <row r="841" s="66" customFormat="1" customHeight="1" spans="1:3">
      <c r="A841" s="207" t="s">
        <v>2668</v>
      </c>
      <c r="B841" s="28" t="s">
        <v>1431</v>
      </c>
      <c r="C841" s="72">
        <f>VLOOKUP(A841,[2]县本级支出!$A$3:$D$432,4,FALSE)</f>
        <v>23</v>
      </c>
    </row>
    <row r="842" s="66" customFormat="1" customHeight="1" spans="1:3">
      <c r="A842" s="207" t="s">
        <v>2669</v>
      </c>
      <c r="B842" s="28" t="s">
        <v>1432</v>
      </c>
      <c r="C842" s="72">
        <f>VLOOKUP(A842,[2]县本级支出!$A$3:$D$432,4,FALSE)</f>
        <v>23</v>
      </c>
    </row>
    <row r="843" s="66" customFormat="1" customHeight="1" spans="1:3">
      <c r="A843" s="207" t="s">
        <v>2670</v>
      </c>
      <c r="B843" s="129" t="s">
        <v>1433</v>
      </c>
      <c r="C843" s="30">
        <f t="shared" ref="C843:C847" si="1">C844</f>
        <v>4021</v>
      </c>
    </row>
    <row r="844" s="66" customFormat="1" customHeight="1" spans="1:3">
      <c r="A844" s="207" t="s">
        <v>2671</v>
      </c>
      <c r="B844" s="28" t="s">
        <v>1434</v>
      </c>
      <c r="C844" s="72">
        <f>VLOOKUP(A844,[2]县本级支出!$A$3:$D$432,4,FALSE)</f>
        <v>4021</v>
      </c>
    </row>
    <row r="845" s="66" customFormat="1" hidden="1" customHeight="1" spans="1:3">
      <c r="A845" s="207" t="s">
        <v>2672</v>
      </c>
      <c r="B845" s="129" t="s">
        <v>1435</v>
      </c>
      <c r="C845" s="30">
        <f t="shared" si="1"/>
        <v>0</v>
      </c>
    </row>
    <row r="846" s="66" customFormat="1" hidden="1" customHeight="1" spans="1:3">
      <c r="A846" s="207" t="s">
        <v>2673</v>
      </c>
      <c r="B846" s="28" t="s">
        <v>1436</v>
      </c>
      <c r="C846" s="72"/>
    </row>
    <row r="847" s="66" customFormat="1" customHeight="1" spans="1:3">
      <c r="A847" s="207" t="s">
        <v>2674</v>
      </c>
      <c r="B847" s="129" t="s">
        <v>1437</v>
      </c>
      <c r="C847" s="30">
        <f t="shared" si="1"/>
        <v>21</v>
      </c>
    </row>
    <row r="848" s="66" customFormat="1" customHeight="1" spans="1:3">
      <c r="A848" s="207" t="s">
        <v>2675</v>
      </c>
      <c r="B848" s="28" t="s">
        <v>1438</v>
      </c>
      <c r="C848" s="72">
        <f>VLOOKUP(A848,[2]县本级支出!$A$3:$D$432,4,FALSE)</f>
        <v>21</v>
      </c>
    </row>
    <row r="849" s="66" customFormat="1" customHeight="1" spans="1:3">
      <c r="A849" s="207" t="s">
        <v>2676</v>
      </c>
      <c r="B849" s="129" t="s">
        <v>1439</v>
      </c>
      <c r="C849" s="30">
        <f>SUM(C850,C876,C901,C929,C940,C947,C954,C957)</f>
        <v>20512</v>
      </c>
    </row>
    <row r="850" s="66" customFormat="1" customHeight="1" spans="1:3">
      <c r="A850" s="207" t="s">
        <v>2677</v>
      </c>
      <c r="B850" s="129" t="s">
        <v>1440</v>
      </c>
      <c r="C850" s="30">
        <f>SUM(C851:C875)</f>
        <v>10864</v>
      </c>
    </row>
    <row r="851" s="66" customFormat="1" customHeight="1" spans="1:3">
      <c r="A851" s="207" t="s">
        <v>2678</v>
      </c>
      <c r="B851" s="28" t="s">
        <v>808</v>
      </c>
      <c r="C851" s="72">
        <f>VLOOKUP(A851,[2]县本级支出!$A$3:$D$432,4,FALSE)</f>
        <v>2014</v>
      </c>
    </row>
    <row r="852" s="66" customFormat="1" hidden="1" customHeight="1" spans="1:3">
      <c r="A852" s="207" t="s">
        <v>2679</v>
      </c>
      <c r="B852" s="28" t="s">
        <v>809</v>
      </c>
      <c r="C852" s="72"/>
    </row>
    <row r="853" s="66" customFormat="1" hidden="1" customHeight="1" spans="1:3">
      <c r="A853" s="207" t="s">
        <v>2680</v>
      </c>
      <c r="B853" s="28" t="s">
        <v>810</v>
      </c>
      <c r="C853" s="72"/>
    </row>
    <row r="854" s="66" customFormat="1" hidden="1" customHeight="1" spans="1:3">
      <c r="A854" s="207" t="s">
        <v>2681</v>
      </c>
      <c r="B854" s="28" t="s">
        <v>817</v>
      </c>
      <c r="C854" s="72"/>
    </row>
    <row r="855" s="66" customFormat="1" hidden="1" customHeight="1" spans="1:3">
      <c r="A855" s="207" t="s">
        <v>2682</v>
      </c>
      <c r="B855" s="28" t="s">
        <v>1441</v>
      </c>
      <c r="C855" s="72"/>
    </row>
    <row r="856" s="66" customFormat="1" customHeight="1" spans="1:3">
      <c r="A856" s="207" t="s">
        <v>2683</v>
      </c>
      <c r="B856" s="28" t="s">
        <v>1442</v>
      </c>
      <c r="C856" s="72">
        <f>VLOOKUP(A856,[2]县本级支出!$A$3:$D$432,4,FALSE)</f>
        <v>1</v>
      </c>
    </row>
    <row r="857" s="66" customFormat="1" customHeight="1" spans="1:3">
      <c r="A857" s="207" t="s">
        <v>2684</v>
      </c>
      <c r="B857" s="28" t="s">
        <v>1443</v>
      </c>
      <c r="C857" s="72">
        <f>VLOOKUP(A857,[2]县本级支出!$A$3:$D$432,4,FALSE)</f>
        <v>218</v>
      </c>
    </row>
    <row r="858" s="66" customFormat="1" customHeight="1" spans="1:3">
      <c r="A858" s="207" t="s">
        <v>2685</v>
      </c>
      <c r="B858" s="28" t="s">
        <v>1444</v>
      </c>
      <c r="C858" s="72">
        <f>VLOOKUP(A858,[2]县本级支出!$A$3:$D$432,4,FALSE)</f>
        <v>3</v>
      </c>
    </row>
    <row r="859" s="66" customFormat="1" customHeight="1" spans="1:3">
      <c r="A859" s="207" t="s">
        <v>2686</v>
      </c>
      <c r="B859" s="28" t="s">
        <v>1445</v>
      </c>
      <c r="C859" s="72">
        <f>VLOOKUP(A859,[2]县本级支出!$A$3:$D$432,4,FALSE)</f>
        <v>2</v>
      </c>
    </row>
    <row r="860" s="66" customFormat="1" hidden="1" customHeight="1" spans="1:3">
      <c r="A860" s="207" t="s">
        <v>2687</v>
      </c>
      <c r="B860" s="28" t="s">
        <v>1446</v>
      </c>
      <c r="C860" s="72"/>
    </row>
    <row r="861" s="66" customFormat="1" hidden="1" customHeight="1" spans="1:3">
      <c r="A861" s="207" t="s">
        <v>2688</v>
      </c>
      <c r="B861" s="28" t="s">
        <v>1447</v>
      </c>
      <c r="C861" s="72"/>
    </row>
    <row r="862" s="66" customFormat="1" hidden="1" customHeight="1" spans="1:3">
      <c r="A862" s="207" t="s">
        <v>2689</v>
      </c>
      <c r="B862" s="28" t="s">
        <v>1448</v>
      </c>
      <c r="C862" s="72"/>
    </row>
    <row r="863" s="66" customFormat="1" customHeight="1" spans="1:3">
      <c r="A863" s="207" t="s">
        <v>2690</v>
      </c>
      <c r="B863" s="28" t="s">
        <v>1449</v>
      </c>
      <c r="C863" s="72">
        <f>VLOOKUP(A863,[2]县本级支出!$A$3:$D$432,4,FALSE)</f>
        <v>725</v>
      </c>
    </row>
    <row r="864" s="66" customFormat="1" hidden="1" customHeight="1" spans="1:3">
      <c r="A864" s="207" t="s">
        <v>2691</v>
      </c>
      <c r="B864" s="28" t="s">
        <v>1450</v>
      </c>
      <c r="C864" s="72"/>
    </row>
    <row r="865" s="66" customFormat="1" hidden="1" customHeight="1" spans="1:3">
      <c r="A865" s="207" t="s">
        <v>2692</v>
      </c>
      <c r="B865" s="28" t="s">
        <v>1451</v>
      </c>
      <c r="C865" s="72"/>
    </row>
    <row r="866" s="66" customFormat="1" customHeight="1" spans="1:3">
      <c r="A866" s="207" t="s">
        <v>2693</v>
      </c>
      <c r="B866" s="28" t="s">
        <v>1452</v>
      </c>
      <c r="C866" s="72">
        <f>VLOOKUP(A866,[2]县本级支出!$A$3:$D$432,4,FALSE)</f>
        <v>5609</v>
      </c>
    </row>
    <row r="867" s="66" customFormat="1" customHeight="1" spans="1:3">
      <c r="A867" s="207" t="s">
        <v>2694</v>
      </c>
      <c r="B867" s="28" t="s">
        <v>1453</v>
      </c>
      <c r="C867" s="72">
        <f>VLOOKUP(A867,[2]县本级支出!$A$3:$D$432,4,FALSE)</f>
        <v>93</v>
      </c>
    </row>
    <row r="868" s="66" customFormat="1" hidden="1" customHeight="1" spans="1:3">
      <c r="A868" s="207" t="s">
        <v>2695</v>
      </c>
      <c r="B868" s="28" t="s">
        <v>1454</v>
      </c>
      <c r="C868" s="72"/>
    </row>
    <row r="869" s="66" customFormat="1" customHeight="1" spans="1:3">
      <c r="A869" s="207" t="s">
        <v>2696</v>
      </c>
      <c r="B869" s="28" t="s">
        <v>1455</v>
      </c>
      <c r="C869" s="72">
        <f>VLOOKUP(A869,[2]县本级支出!$A$3:$D$432,4,FALSE)</f>
        <v>262</v>
      </c>
    </row>
    <row r="870" s="66" customFormat="1" hidden="1" customHeight="1" spans="1:3">
      <c r="A870" s="207" t="s">
        <v>2697</v>
      </c>
      <c r="B870" s="28" t="s">
        <v>1456</v>
      </c>
      <c r="C870" s="72">
        <f>VLOOKUP(A870,[2]县本级支出!$A$3:$D$432,4,FALSE)</f>
        <v>0</v>
      </c>
    </row>
    <row r="871" s="66" customFormat="1" hidden="1" customHeight="1" spans="1:3">
      <c r="A871" s="207" t="s">
        <v>2698</v>
      </c>
      <c r="B871" s="28" t="s">
        <v>1457</v>
      </c>
      <c r="C871" s="72"/>
    </row>
    <row r="872" s="66" customFormat="1" hidden="1" customHeight="1" spans="1:3">
      <c r="A872" s="207" t="s">
        <v>2699</v>
      </c>
      <c r="B872" s="28" t="s">
        <v>1458</v>
      </c>
      <c r="C872" s="72"/>
    </row>
    <row r="873" s="66" customFormat="1" hidden="1" customHeight="1" spans="1:3">
      <c r="A873" s="207" t="s">
        <v>2700</v>
      </c>
      <c r="B873" s="28" t="s">
        <v>1459</v>
      </c>
      <c r="C873" s="72"/>
    </row>
    <row r="874" s="66" customFormat="1" customHeight="1" spans="1:3">
      <c r="A874" s="207" t="s">
        <v>2701</v>
      </c>
      <c r="B874" s="28" t="s">
        <v>1460</v>
      </c>
      <c r="C874" s="72">
        <f>VLOOKUP(A874,[2]县本级支出!$A$3:$D$432,4,FALSE)</f>
        <v>1137</v>
      </c>
    </row>
    <row r="875" s="66" customFormat="1" customHeight="1" spans="1:3">
      <c r="A875" s="207" t="s">
        <v>2702</v>
      </c>
      <c r="B875" s="28" t="s">
        <v>1461</v>
      </c>
      <c r="C875" s="72">
        <f>VLOOKUP(A875,[2]县本级支出!$A$3:$D$432,4,FALSE)</f>
        <v>800</v>
      </c>
    </row>
    <row r="876" s="66" customFormat="1" customHeight="1" spans="1:3">
      <c r="A876" s="207" t="s">
        <v>2703</v>
      </c>
      <c r="B876" s="129" t="s">
        <v>1462</v>
      </c>
      <c r="C876" s="30">
        <f>SUM(C877:C900)</f>
        <v>245</v>
      </c>
    </row>
    <row r="877" s="66" customFormat="1" hidden="1" customHeight="1" spans="1:3">
      <c r="A877" s="207" t="s">
        <v>2704</v>
      </c>
      <c r="B877" s="28" t="s">
        <v>808</v>
      </c>
      <c r="C877" s="72">
        <f>VLOOKUP(A877,[2]县本级支出!$A$3:$D$432,4,FALSE)</f>
        <v>0</v>
      </c>
    </row>
    <row r="878" s="66" customFormat="1" hidden="1" customHeight="1" spans="1:3">
      <c r="A878" s="207" t="s">
        <v>2705</v>
      </c>
      <c r="B878" s="28" t="s">
        <v>809</v>
      </c>
      <c r="C878" s="72">
        <f>VLOOKUP(A878,[2]县本级支出!$A$3:$D$432,4,FALSE)</f>
        <v>0</v>
      </c>
    </row>
    <row r="879" s="66" customFormat="1" hidden="1" customHeight="1" spans="1:3">
      <c r="A879" s="207" t="s">
        <v>2706</v>
      </c>
      <c r="B879" s="28" t="s">
        <v>810</v>
      </c>
      <c r="C879" s="72"/>
    </row>
    <row r="880" s="66" customFormat="1" customHeight="1" spans="1:3">
      <c r="A880" s="207" t="s">
        <v>2707</v>
      </c>
      <c r="B880" s="28" t="s">
        <v>1463</v>
      </c>
      <c r="C880" s="72">
        <f>VLOOKUP(A880,[2]县本级支出!$A$3:$D$432,4,FALSE)</f>
        <v>190</v>
      </c>
    </row>
    <row r="881" s="66" customFormat="1" hidden="1" customHeight="1" spans="1:3">
      <c r="A881" s="207" t="s">
        <v>2708</v>
      </c>
      <c r="B881" s="28" t="s">
        <v>1464</v>
      </c>
      <c r="C881" s="72">
        <f>VLOOKUP(A881,[2]县本级支出!$A$3:$D$432,4,FALSE)</f>
        <v>0</v>
      </c>
    </row>
    <row r="882" s="66" customFormat="1" hidden="1" customHeight="1" spans="1:3">
      <c r="A882" s="207" t="s">
        <v>2709</v>
      </c>
      <c r="B882" s="28" t="s">
        <v>1465</v>
      </c>
      <c r="C882" s="72"/>
    </row>
    <row r="883" s="66" customFormat="1" hidden="1" customHeight="1" spans="1:3">
      <c r="A883" s="207" t="s">
        <v>2710</v>
      </c>
      <c r="B883" s="28" t="s">
        <v>1466</v>
      </c>
      <c r="C883" s="72"/>
    </row>
    <row r="884" s="66" customFormat="1" hidden="1" customHeight="1" spans="1:3">
      <c r="A884" s="207" t="s">
        <v>2711</v>
      </c>
      <c r="B884" s="28" t="s">
        <v>1467</v>
      </c>
      <c r="C884" s="72"/>
    </row>
    <row r="885" s="66" customFormat="1" hidden="1" customHeight="1" spans="1:3">
      <c r="A885" s="207" t="s">
        <v>2712</v>
      </c>
      <c r="B885" s="28" t="s">
        <v>1468</v>
      </c>
      <c r="C885" s="72"/>
    </row>
    <row r="886" s="66" customFormat="1" hidden="1" customHeight="1" spans="1:3">
      <c r="A886" s="207" t="s">
        <v>2713</v>
      </c>
      <c r="B886" s="28" t="s">
        <v>1469</v>
      </c>
      <c r="C886" s="72"/>
    </row>
    <row r="887" s="66" customFormat="1" hidden="1" customHeight="1" spans="1:3">
      <c r="A887" s="207" t="s">
        <v>2714</v>
      </c>
      <c r="B887" s="28" t="s">
        <v>1470</v>
      </c>
      <c r="C887" s="72"/>
    </row>
    <row r="888" s="66" customFormat="1" hidden="1" customHeight="1" spans="1:3">
      <c r="A888" s="207" t="s">
        <v>2715</v>
      </c>
      <c r="B888" s="28" t="s">
        <v>1471</v>
      </c>
      <c r="C888" s="72"/>
    </row>
    <row r="889" s="66" customFormat="1" hidden="1" customHeight="1" spans="1:3">
      <c r="A889" s="207" t="s">
        <v>2716</v>
      </c>
      <c r="B889" s="28" t="s">
        <v>1472</v>
      </c>
      <c r="C889" s="72"/>
    </row>
    <row r="890" s="66" customFormat="1" hidden="1" customHeight="1" spans="1:3">
      <c r="A890" s="207" t="s">
        <v>2717</v>
      </c>
      <c r="B890" s="28" t="s">
        <v>1473</v>
      </c>
      <c r="C890" s="72"/>
    </row>
    <row r="891" s="66" customFormat="1" hidden="1" customHeight="1" spans="1:3">
      <c r="A891" s="207" t="s">
        <v>2718</v>
      </c>
      <c r="B891" s="28" t="s">
        <v>1474</v>
      </c>
      <c r="C891" s="72"/>
    </row>
    <row r="892" s="66" customFormat="1" hidden="1" customHeight="1" spans="1:3">
      <c r="A892" s="207" t="s">
        <v>2719</v>
      </c>
      <c r="B892" s="28" t="s">
        <v>1475</v>
      </c>
      <c r="C892" s="72"/>
    </row>
    <row r="893" s="66" customFormat="1" hidden="1" customHeight="1" spans="1:3">
      <c r="A893" s="207" t="s">
        <v>2720</v>
      </c>
      <c r="B893" s="28" t="s">
        <v>1476</v>
      </c>
      <c r="C893" s="72"/>
    </row>
    <row r="894" s="66" customFormat="1" hidden="1" customHeight="1" spans="1:3">
      <c r="A894" s="207" t="s">
        <v>2721</v>
      </c>
      <c r="B894" s="28" t="s">
        <v>1477</v>
      </c>
      <c r="C894" s="72"/>
    </row>
    <row r="895" s="66" customFormat="1" hidden="1" customHeight="1" spans="1:3">
      <c r="A895" s="207" t="s">
        <v>2722</v>
      </c>
      <c r="B895" s="28" t="s">
        <v>1478</v>
      </c>
      <c r="C895" s="72"/>
    </row>
    <row r="896" s="66" customFormat="1" customHeight="1" spans="1:3">
      <c r="A896" s="207" t="s">
        <v>2723</v>
      </c>
      <c r="B896" s="28" t="s">
        <v>1479</v>
      </c>
      <c r="C896" s="72">
        <f>VLOOKUP(A896,[2]县本级支出!$A$3:$D$432,4,FALSE)</f>
        <v>7</v>
      </c>
    </row>
    <row r="897" s="66" customFormat="1" hidden="1" customHeight="1" spans="1:3">
      <c r="A897" s="207" t="s">
        <v>2724</v>
      </c>
      <c r="B897" s="28" t="s">
        <v>1480</v>
      </c>
      <c r="C897" s="72"/>
    </row>
    <row r="898" s="66" customFormat="1" hidden="1" customHeight="1" spans="1:3">
      <c r="A898" s="207" t="s">
        <v>2725</v>
      </c>
      <c r="B898" s="28" t="s">
        <v>1481</v>
      </c>
      <c r="C898" s="72"/>
    </row>
    <row r="899" s="66" customFormat="1" hidden="1" customHeight="1" spans="1:3">
      <c r="A899" s="207" t="s">
        <v>2726</v>
      </c>
      <c r="B899" s="28" t="s">
        <v>1447</v>
      </c>
      <c r="C899" s="72"/>
    </row>
    <row r="900" s="66" customFormat="1" customHeight="1" spans="1:3">
      <c r="A900" s="207" t="s">
        <v>2727</v>
      </c>
      <c r="B900" s="28" t="s">
        <v>1482</v>
      </c>
      <c r="C900" s="72">
        <f>VLOOKUP(A900,[2]县本级支出!$A$3:$D$432,4,FALSE)</f>
        <v>48</v>
      </c>
    </row>
    <row r="901" s="66" customFormat="1" customHeight="1" spans="1:3">
      <c r="A901" s="207" t="s">
        <v>2728</v>
      </c>
      <c r="B901" s="129" t="s">
        <v>1483</v>
      </c>
      <c r="C901" s="30">
        <f>SUM(C902:C928)</f>
        <v>1099</v>
      </c>
    </row>
    <row r="902" s="66" customFormat="1" customHeight="1" spans="1:3">
      <c r="A902" s="207" t="s">
        <v>2729</v>
      </c>
      <c r="B902" s="28" t="s">
        <v>808</v>
      </c>
      <c r="C902" s="72">
        <f>VLOOKUP(A902,[2]县本级支出!$A$3:$D$432,4,FALSE)</f>
        <v>822</v>
      </c>
    </row>
    <row r="903" s="66" customFormat="1" hidden="1" customHeight="1" spans="1:3">
      <c r="A903" s="207" t="s">
        <v>2730</v>
      </c>
      <c r="B903" s="28" t="s">
        <v>809</v>
      </c>
      <c r="C903" s="72"/>
    </row>
    <row r="904" s="66" customFormat="1" hidden="1" customHeight="1" spans="1:3">
      <c r="A904" s="207" t="s">
        <v>2731</v>
      </c>
      <c r="B904" s="28" t="s">
        <v>810</v>
      </c>
      <c r="C904" s="72"/>
    </row>
    <row r="905" s="66" customFormat="1" hidden="1" customHeight="1" spans="1:3">
      <c r="A905" s="207" t="s">
        <v>2732</v>
      </c>
      <c r="B905" s="28" t="s">
        <v>1484</v>
      </c>
      <c r="C905" s="72"/>
    </row>
    <row r="906" s="66" customFormat="1" customHeight="1" spans="1:3">
      <c r="A906" s="207" t="s">
        <v>2733</v>
      </c>
      <c r="B906" s="28" t="s">
        <v>1485</v>
      </c>
      <c r="C906" s="72">
        <f>VLOOKUP(A906,[2]县本级支出!$A$3:$D$432,4,FALSE)</f>
        <v>14</v>
      </c>
    </row>
    <row r="907" s="66" customFormat="1" hidden="1" customHeight="1" spans="1:3">
      <c r="A907" s="207" t="s">
        <v>2734</v>
      </c>
      <c r="B907" s="28" t="s">
        <v>1486</v>
      </c>
      <c r="C907" s="72">
        <f>VLOOKUP(A907,[2]县本级支出!$A$3:$D$432,4,FALSE)</f>
        <v>0</v>
      </c>
    </row>
    <row r="908" s="66" customFormat="1" hidden="1" customHeight="1" spans="1:3">
      <c r="A908" s="207" t="s">
        <v>2735</v>
      </c>
      <c r="B908" s="28" t="s">
        <v>1487</v>
      </c>
      <c r="C908" s="72"/>
    </row>
    <row r="909" s="66" customFormat="1" hidden="1" customHeight="1" spans="1:3">
      <c r="A909" s="207" t="s">
        <v>2736</v>
      </c>
      <c r="B909" s="28" t="s">
        <v>1488</v>
      </c>
      <c r="C909" s="72"/>
    </row>
    <row r="910" s="66" customFormat="1" hidden="1" customHeight="1" spans="1:3">
      <c r="A910" s="207" t="s">
        <v>2737</v>
      </c>
      <c r="B910" s="28" t="s">
        <v>1489</v>
      </c>
      <c r="C910" s="72"/>
    </row>
    <row r="911" s="66" customFormat="1" hidden="1" customHeight="1" spans="1:3">
      <c r="A911" s="207" t="s">
        <v>2738</v>
      </c>
      <c r="B911" s="28" t="s">
        <v>1490</v>
      </c>
      <c r="C911" s="72"/>
    </row>
    <row r="912" s="66" customFormat="1" hidden="1" customHeight="1" spans="1:3">
      <c r="A912" s="207" t="s">
        <v>2739</v>
      </c>
      <c r="B912" s="28" t="s">
        <v>1491</v>
      </c>
      <c r="C912" s="72"/>
    </row>
    <row r="913" s="66" customFormat="1" hidden="1" customHeight="1" spans="1:3">
      <c r="A913" s="207" t="s">
        <v>2740</v>
      </c>
      <c r="B913" s="28" t="s">
        <v>1492</v>
      </c>
      <c r="C913" s="72"/>
    </row>
    <row r="914" s="66" customFormat="1" hidden="1" customHeight="1" spans="1:3">
      <c r="A914" s="207" t="s">
        <v>2741</v>
      </c>
      <c r="B914" s="28" t="s">
        <v>1493</v>
      </c>
      <c r="C914" s="72"/>
    </row>
    <row r="915" s="66" customFormat="1" customHeight="1" spans="1:3">
      <c r="A915" s="207" t="s">
        <v>2742</v>
      </c>
      <c r="B915" s="28" t="s">
        <v>1494</v>
      </c>
      <c r="C915" s="72">
        <f>VLOOKUP(A915,[2]县本级支出!$A$3:$D$432,4,FALSE)</f>
        <v>215</v>
      </c>
    </row>
    <row r="916" s="66" customFormat="1" hidden="1" customHeight="1" spans="1:3">
      <c r="A916" s="207" t="s">
        <v>2743</v>
      </c>
      <c r="B916" s="28" t="s">
        <v>1495</v>
      </c>
      <c r="C916" s="72">
        <f>VLOOKUP(A916,[2]县本级支出!$A$3:$D$432,4,FALSE)</f>
        <v>0</v>
      </c>
    </row>
    <row r="917" s="66" customFormat="1" hidden="1" customHeight="1" spans="1:3">
      <c r="A917" s="207" t="s">
        <v>2744</v>
      </c>
      <c r="B917" s="28" t="s">
        <v>1496</v>
      </c>
      <c r="C917" s="72">
        <f>VLOOKUP(A917,[2]县本级支出!$A$3:$D$432,4,FALSE)</f>
        <v>0</v>
      </c>
    </row>
    <row r="918" s="66" customFormat="1" hidden="1" customHeight="1" spans="1:3">
      <c r="A918" s="207" t="s">
        <v>2745</v>
      </c>
      <c r="B918" s="28" t="s">
        <v>1497</v>
      </c>
      <c r="C918" s="72"/>
    </row>
    <row r="919" s="66" customFormat="1" hidden="1" customHeight="1" spans="1:3">
      <c r="A919" s="207" t="s">
        <v>2746</v>
      </c>
      <c r="B919" s="28" t="s">
        <v>1498</v>
      </c>
      <c r="C919" s="72"/>
    </row>
    <row r="920" s="66" customFormat="1" hidden="1" customHeight="1" spans="1:3">
      <c r="A920" s="207" t="s">
        <v>2747</v>
      </c>
      <c r="B920" s="28" t="s">
        <v>1499</v>
      </c>
      <c r="C920" s="72"/>
    </row>
    <row r="921" s="66" customFormat="1" hidden="1" customHeight="1" spans="1:3">
      <c r="A921" s="207" t="s">
        <v>2748</v>
      </c>
      <c r="B921" s="28" t="s">
        <v>1500</v>
      </c>
      <c r="C921" s="72"/>
    </row>
    <row r="922" s="66" customFormat="1" hidden="1" customHeight="1" spans="1:3">
      <c r="A922" s="207" t="s">
        <v>2749</v>
      </c>
      <c r="B922" s="28" t="s">
        <v>1501</v>
      </c>
      <c r="C922" s="72"/>
    </row>
    <row r="923" s="66" customFormat="1" hidden="1" customHeight="1" spans="1:3">
      <c r="A923" s="207" t="s">
        <v>2750</v>
      </c>
      <c r="B923" s="28" t="s">
        <v>1475</v>
      </c>
      <c r="C923" s="72"/>
    </row>
    <row r="924" s="66" customFormat="1" hidden="1" customHeight="1" spans="1:3">
      <c r="A924" s="207" t="s">
        <v>2751</v>
      </c>
      <c r="B924" s="28" t="s">
        <v>1502</v>
      </c>
      <c r="C924" s="72"/>
    </row>
    <row r="925" s="66" customFormat="1" hidden="1" customHeight="1" spans="1:3">
      <c r="A925" s="207" t="s">
        <v>2752</v>
      </c>
      <c r="B925" s="28" t="s">
        <v>1503</v>
      </c>
      <c r="C925" s="72"/>
    </row>
    <row r="926" s="66" customFormat="1" hidden="1" customHeight="1" spans="1:3">
      <c r="A926" s="207" t="s">
        <v>2753</v>
      </c>
      <c r="B926" s="28" t="s">
        <v>1504</v>
      </c>
      <c r="C926" s="72"/>
    </row>
    <row r="927" s="66" customFormat="1" hidden="1" customHeight="1" spans="1:3">
      <c r="A927" s="207" t="s">
        <v>2754</v>
      </c>
      <c r="B927" s="28" t="s">
        <v>1505</v>
      </c>
      <c r="C927" s="72"/>
    </row>
    <row r="928" s="66" customFormat="1" customHeight="1" spans="1:3">
      <c r="A928" s="207" t="s">
        <v>2755</v>
      </c>
      <c r="B928" s="28" t="s">
        <v>1506</v>
      </c>
      <c r="C928" s="72">
        <f>VLOOKUP(A928,[2]县本级支出!$A$3:$D$432,4,FALSE)</f>
        <v>48</v>
      </c>
    </row>
    <row r="929" s="66" customFormat="1" customHeight="1" spans="1:3">
      <c r="A929" s="207" t="s">
        <v>2756</v>
      </c>
      <c r="B929" s="129" t="s">
        <v>1507</v>
      </c>
      <c r="C929" s="30">
        <f>SUM(C930:C939)</f>
        <v>6090</v>
      </c>
    </row>
    <row r="930" s="66" customFormat="1" customHeight="1" spans="1:3">
      <c r="A930" s="207" t="s">
        <v>2757</v>
      </c>
      <c r="B930" s="28" t="s">
        <v>808</v>
      </c>
      <c r="C930" s="72">
        <f>VLOOKUP(A930,[2]县本级支出!$A$3:$D$432,4,FALSE)</f>
        <v>356</v>
      </c>
    </row>
    <row r="931" s="66" customFormat="1" hidden="1" customHeight="1" spans="1:3">
      <c r="A931" s="207" t="s">
        <v>2758</v>
      </c>
      <c r="B931" s="28" t="s">
        <v>809</v>
      </c>
      <c r="C931" s="72"/>
    </row>
    <row r="932" s="66" customFormat="1" hidden="1" customHeight="1" spans="1:3">
      <c r="A932" s="207" t="s">
        <v>2759</v>
      </c>
      <c r="B932" s="28" t="s">
        <v>810</v>
      </c>
      <c r="C932" s="72"/>
    </row>
    <row r="933" s="66" customFormat="1" hidden="1" customHeight="1" spans="1:3">
      <c r="A933" s="207" t="s">
        <v>2760</v>
      </c>
      <c r="B933" s="28" t="s">
        <v>1508</v>
      </c>
      <c r="C933" s="72"/>
    </row>
    <row r="934" s="66" customFormat="1" hidden="1" customHeight="1" spans="1:3">
      <c r="A934" s="207" t="s">
        <v>2761</v>
      </c>
      <c r="B934" s="28" t="s">
        <v>1509</v>
      </c>
      <c r="C934" s="72"/>
    </row>
    <row r="935" s="66" customFormat="1" hidden="1" customHeight="1" spans="1:3">
      <c r="A935" s="207" t="s">
        <v>2762</v>
      </c>
      <c r="B935" s="28" t="s">
        <v>1510</v>
      </c>
      <c r="C935" s="72"/>
    </row>
    <row r="936" s="66" customFormat="1" hidden="1" customHeight="1" spans="1:3">
      <c r="A936" s="207" t="s">
        <v>2763</v>
      </c>
      <c r="B936" s="28" t="s">
        <v>1511</v>
      </c>
      <c r="C936" s="72"/>
    </row>
    <row r="937" s="66" customFormat="1" hidden="1" customHeight="1" spans="1:3">
      <c r="A937" s="207" t="s">
        <v>2764</v>
      </c>
      <c r="B937" s="28" t="s">
        <v>1512</v>
      </c>
      <c r="C937" s="72"/>
    </row>
    <row r="938" s="66" customFormat="1" hidden="1" customHeight="1" spans="1:3">
      <c r="A938" s="207" t="s">
        <v>2765</v>
      </c>
      <c r="B938" s="28" t="s">
        <v>1513</v>
      </c>
      <c r="C938" s="72"/>
    </row>
    <row r="939" s="66" customFormat="1" customHeight="1" spans="1:3">
      <c r="A939" s="207" t="s">
        <v>2766</v>
      </c>
      <c r="B939" s="28" t="s">
        <v>1514</v>
      </c>
      <c r="C939" s="72">
        <f>VLOOKUP(A939,[2]县本级支出!$A$3:$D$432,4,FALSE)</f>
        <v>5734</v>
      </c>
    </row>
    <row r="940" s="66" customFormat="1" customHeight="1" spans="1:3">
      <c r="A940" s="207" t="s">
        <v>2767</v>
      </c>
      <c r="B940" s="129" t="s">
        <v>1515</v>
      </c>
      <c r="C940" s="30">
        <f>SUM(C941:C946)</f>
        <v>1678</v>
      </c>
    </row>
    <row r="941" s="66" customFormat="1" customHeight="1" spans="1:3">
      <c r="A941" s="207" t="s">
        <v>2768</v>
      </c>
      <c r="B941" s="28" t="s">
        <v>1516</v>
      </c>
      <c r="C941" s="72">
        <f>VLOOKUP(A941,[2]县本级支出!$A$3:$D$432,4,FALSE)</f>
        <v>779</v>
      </c>
    </row>
    <row r="942" s="66" customFormat="1" hidden="1" customHeight="1" spans="1:3">
      <c r="A942" s="207" t="s">
        <v>2769</v>
      </c>
      <c r="B942" s="28" t="s">
        <v>1517</v>
      </c>
      <c r="C942" s="72"/>
    </row>
    <row r="943" s="66" customFormat="1" customHeight="1" spans="1:3">
      <c r="A943" s="207" t="s">
        <v>2770</v>
      </c>
      <c r="B943" s="28" t="s">
        <v>1518</v>
      </c>
      <c r="C943" s="72">
        <f>VLOOKUP(A943,[2]县本级支出!$A$3:$D$432,4,FALSE)</f>
        <v>899</v>
      </c>
    </row>
    <row r="944" s="66" customFormat="1" hidden="1" customHeight="1" spans="1:3">
      <c r="A944" s="207" t="s">
        <v>2771</v>
      </c>
      <c r="B944" s="28" t="s">
        <v>1519</v>
      </c>
      <c r="C944" s="72">
        <f>VLOOKUP(A944,[2]县本级支出!$A$3:$D$432,4,FALSE)</f>
        <v>0</v>
      </c>
    </row>
    <row r="945" s="66" customFormat="1" hidden="1" customHeight="1" spans="1:3">
      <c r="A945" s="207" t="s">
        <v>2772</v>
      </c>
      <c r="B945" s="28" t="s">
        <v>1520</v>
      </c>
      <c r="C945" s="72"/>
    </row>
    <row r="946" s="66" customFormat="1" hidden="1" customHeight="1" spans="1:3">
      <c r="A946" s="207" t="s">
        <v>2773</v>
      </c>
      <c r="B946" s="28" t="s">
        <v>1521</v>
      </c>
      <c r="C946" s="72"/>
    </row>
    <row r="947" s="66" customFormat="1" customHeight="1" spans="1:3">
      <c r="A947" s="207" t="s">
        <v>2774</v>
      </c>
      <c r="B947" s="129" t="s">
        <v>1522</v>
      </c>
      <c r="C947" s="30">
        <f>SUM(C948:C953)</f>
        <v>484</v>
      </c>
    </row>
    <row r="948" s="66" customFormat="1" hidden="1" customHeight="1" spans="1:3">
      <c r="A948" s="207" t="s">
        <v>2775</v>
      </c>
      <c r="B948" s="28" t="s">
        <v>1523</v>
      </c>
      <c r="C948" s="72"/>
    </row>
    <row r="949" s="66" customFormat="1" hidden="1" customHeight="1" spans="1:3">
      <c r="A949" s="207" t="s">
        <v>2776</v>
      </c>
      <c r="B949" s="28" t="s">
        <v>1524</v>
      </c>
      <c r="C949" s="72"/>
    </row>
    <row r="950" s="66" customFormat="1" customHeight="1" spans="1:3">
      <c r="A950" s="207" t="s">
        <v>2777</v>
      </c>
      <c r="B950" s="28" t="s">
        <v>1525</v>
      </c>
      <c r="C950" s="72">
        <f>VLOOKUP(A950,[2]县本级支出!$A$3:$D$432,4,FALSE)</f>
        <v>76</v>
      </c>
    </row>
    <row r="951" s="66" customFormat="1" customHeight="1" spans="1:3">
      <c r="A951" s="207" t="s">
        <v>2778</v>
      </c>
      <c r="B951" s="28" t="s">
        <v>1526</v>
      </c>
      <c r="C951" s="72">
        <f>VLOOKUP(A951,[2]县本级支出!$A$3:$D$432,4,FALSE)</f>
        <v>245</v>
      </c>
    </row>
    <row r="952" s="66" customFormat="1" hidden="1" customHeight="1" spans="1:3">
      <c r="A952" s="207" t="s">
        <v>2779</v>
      </c>
      <c r="B952" s="28" t="s">
        <v>1527</v>
      </c>
      <c r="C952" s="72"/>
    </row>
    <row r="953" s="66" customFormat="1" customHeight="1" spans="1:3">
      <c r="A953" s="207" t="s">
        <v>2780</v>
      </c>
      <c r="B953" s="28" t="s">
        <v>1528</v>
      </c>
      <c r="C953" s="72">
        <f>VLOOKUP(A953,[2]县本级支出!$A$3:$D$432,4,FALSE)</f>
        <v>163</v>
      </c>
    </row>
    <row r="954" s="66" customFormat="1" customHeight="1" spans="1:3">
      <c r="A954" s="207" t="s">
        <v>2781</v>
      </c>
      <c r="B954" s="129" t="s">
        <v>1529</v>
      </c>
      <c r="C954" s="30">
        <f>SUM(C955:C956)</f>
        <v>52</v>
      </c>
    </row>
    <row r="955" s="66" customFormat="1" customHeight="1" spans="1:3">
      <c r="A955" s="207" t="s">
        <v>2782</v>
      </c>
      <c r="B955" s="28" t="s">
        <v>1530</v>
      </c>
      <c r="C955" s="72">
        <f>VLOOKUP(A955,[2]县本级支出!$A$3:$D$432,4,FALSE)</f>
        <v>52</v>
      </c>
    </row>
    <row r="956" s="66" customFormat="1" hidden="1" customHeight="1" spans="1:3">
      <c r="A956" s="207" t="s">
        <v>2783</v>
      </c>
      <c r="B956" s="28" t="s">
        <v>1531</v>
      </c>
      <c r="C956" s="72"/>
    </row>
    <row r="957" s="66" customFormat="1" hidden="1" customHeight="1" spans="1:3">
      <c r="A957" s="207" t="s">
        <v>2784</v>
      </c>
      <c r="B957" s="129" t="s">
        <v>1532</v>
      </c>
      <c r="C957" s="30">
        <f>C958+C959</f>
        <v>0</v>
      </c>
    </row>
    <row r="958" s="66" customFormat="1" hidden="1" customHeight="1" spans="1:3">
      <c r="A958" s="207" t="s">
        <v>2785</v>
      </c>
      <c r="B958" s="28" t="s">
        <v>1533</v>
      </c>
      <c r="C958" s="72"/>
    </row>
    <row r="959" s="66" customFormat="1" hidden="1" customHeight="1" spans="1:3">
      <c r="A959" s="207" t="s">
        <v>2786</v>
      </c>
      <c r="B959" s="28" t="s">
        <v>1534</v>
      </c>
      <c r="C959" s="72"/>
    </row>
    <row r="960" s="66" customFormat="1" customHeight="1" spans="1:3">
      <c r="A960" s="207" t="s">
        <v>2787</v>
      </c>
      <c r="B960" s="129" t="s">
        <v>1535</v>
      </c>
      <c r="C960" s="30">
        <f>SUM(C961,C984,C994,C1004,C1009,C1016,C1021)</f>
        <v>6722</v>
      </c>
    </row>
    <row r="961" s="66" customFormat="1" customHeight="1" spans="1:3">
      <c r="A961" s="207" t="s">
        <v>2788</v>
      </c>
      <c r="B961" s="129" t="s">
        <v>1536</v>
      </c>
      <c r="C961" s="30">
        <f>SUM(C962:C983)</f>
        <v>5312</v>
      </c>
    </row>
    <row r="962" s="66" customFormat="1" customHeight="1" spans="1:3">
      <c r="A962" s="207" t="s">
        <v>2789</v>
      </c>
      <c r="B962" s="28" t="s">
        <v>808</v>
      </c>
      <c r="C962" s="72">
        <f>VLOOKUP(A962,[2]县本级支出!$A$3:$D$432,4,FALSE)</f>
        <v>765</v>
      </c>
    </row>
    <row r="963" s="66" customFormat="1" customHeight="1" spans="1:3">
      <c r="A963" s="207" t="s">
        <v>2790</v>
      </c>
      <c r="B963" s="28" t="s">
        <v>809</v>
      </c>
      <c r="C963" s="72">
        <f>VLOOKUP(A963,[2]县本级支出!$A$3:$D$432,4,FALSE)</f>
        <v>10</v>
      </c>
    </row>
    <row r="964" s="66" customFormat="1" hidden="1" customHeight="1" spans="1:3">
      <c r="A964" s="207" t="s">
        <v>2791</v>
      </c>
      <c r="B964" s="28" t="s">
        <v>810</v>
      </c>
      <c r="C964" s="72"/>
    </row>
    <row r="965" s="66" customFormat="1" customHeight="1" spans="1:3">
      <c r="A965" s="207" t="s">
        <v>2792</v>
      </c>
      <c r="B965" s="28" t="s">
        <v>1537</v>
      </c>
      <c r="C965" s="72">
        <v>3770</v>
      </c>
    </row>
    <row r="966" s="66" customFormat="1" customHeight="1" spans="1:3">
      <c r="A966" s="207" t="s">
        <v>2793</v>
      </c>
      <c r="B966" s="28" t="s">
        <v>1538</v>
      </c>
      <c r="C966" s="72">
        <f>VLOOKUP(A966,[2]县本级支出!$A$3:$D$432,4,FALSE)</f>
        <v>198</v>
      </c>
    </row>
    <row r="967" s="66" customFormat="1" hidden="1" customHeight="1" spans="1:3">
      <c r="A967" s="207" t="s">
        <v>2794</v>
      </c>
      <c r="B967" s="28" t="s">
        <v>1539</v>
      </c>
      <c r="C967" s="72"/>
    </row>
    <row r="968" s="66" customFormat="1" hidden="1" customHeight="1" spans="1:3">
      <c r="A968" s="207" t="s">
        <v>2795</v>
      </c>
      <c r="B968" s="28" t="s">
        <v>1540</v>
      </c>
      <c r="C968" s="72"/>
    </row>
    <row r="969" s="66" customFormat="1" hidden="1" customHeight="1" spans="1:3">
      <c r="A969" s="207" t="s">
        <v>2796</v>
      </c>
      <c r="B969" s="28" t="s">
        <v>1541</v>
      </c>
      <c r="C969" s="72"/>
    </row>
    <row r="970" s="66" customFormat="1" customHeight="1" spans="1:3">
      <c r="A970" s="207" t="s">
        <v>2797</v>
      </c>
      <c r="B970" s="28" t="s">
        <v>1542</v>
      </c>
      <c r="C970" s="72">
        <f>VLOOKUP(A970,[2]县本级支出!$A$3:$D$432,4,FALSE)</f>
        <v>50</v>
      </c>
    </row>
    <row r="971" s="66" customFormat="1" hidden="1" customHeight="1" spans="1:3">
      <c r="A971" s="207" t="s">
        <v>2798</v>
      </c>
      <c r="B971" s="28" t="s">
        <v>1543</v>
      </c>
      <c r="C971" s="72"/>
    </row>
    <row r="972" s="66" customFormat="1" hidden="1" customHeight="1" spans="1:3">
      <c r="A972" s="207" t="s">
        <v>2799</v>
      </c>
      <c r="B972" s="28" t="s">
        <v>1544</v>
      </c>
      <c r="C972" s="72"/>
    </row>
    <row r="973" s="66" customFormat="1" hidden="1" customHeight="1" spans="1:3">
      <c r="A973" s="207" t="s">
        <v>2800</v>
      </c>
      <c r="B973" s="28" t="s">
        <v>1545</v>
      </c>
      <c r="C973" s="72"/>
    </row>
    <row r="974" s="66" customFormat="1" hidden="1" customHeight="1" spans="1:3">
      <c r="A974" s="207" t="s">
        <v>2801</v>
      </c>
      <c r="B974" s="28" t="s">
        <v>1546</v>
      </c>
      <c r="C974" s="72"/>
    </row>
    <row r="975" s="66" customFormat="1" hidden="1" customHeight="1" spans="1:3">
      <c r="A975" s="207" t="s">
        <v>2802</v>
      </c>
      <c r="B975" s="28" t="s">
        <v>1547</v>
      </c>
      <c r="C975" s="72"/>
    </row>
    <row r="976" s="66" customFormat="1" hidden="1" customHeight="1" spans="1:3">
      <c r="A976" s="207" t="s">
        <v>2803</v>
      </c>
      <c r="B976" s="28" t="s">
        <v>1548</v>
      </c>
      <c r="C976" s="72"/>
    </row>
    <row r="977" s="66" customFormat="1" hidden="1" customHeight="1" spans="1:3">
      <c r="A977" s="207" t="s">
        <v>2804</v>
      </c>
      <c r="B977" s="28" t="s">
        <v>1549</v>
      </c>
      <c r="C977" s="72"/>
    </row>
    <row r="978" s="66" customFormat="1" hidden="1" customHeight="1" spans="1:3">
      <c r="A978" s="207" t="s">
        <v>2805</v>
      </c>
      <c r="B978" s="28" t="s">
        <v>1550</v>
      </c>
      <c r="C978" s="72"/>
    </row>
    <row r="979" s="66" customFormat="1" hidden="1" customHeight="1" spans="1:3">
      <c r="A979" s="207" t="s">
        <v>2806</v>
      </c>
      <c r="B979" s="28" t="s">
        <v>1551</v>
      </c>
      <c r="C979" s="72"/>
    </row>
    <row r="980" s="66" customFormat="1" hidden="1" customHeight="1" spans="1:3">
      <c r="A980" s="207" t="s">
        <v>2807</v>
      </c>
      <c r="B980" s="28" t="s">
        <v>1552</v>
      </c>
      <c r="C980" s="72"/>
    </row>
    <row r="981" s="66" customFormat="1" hidden="1" customHeight="1" spans="1:3">
      <c r="A981" s="207" t="s">
        <v>2808</v>
      </c>
      <c r="B981" s="28" t="s">
        <v>1553</v>
      </c>
      <c r="C981" s="72"/>
    </row>
    <row r="982" s="66" customFormat="1" hidden="1" customHeight="1" spans="1:3">
      <c r="A982" s="207" t="s">
        <v>2809</v>
      </c>
      <c r="B982" s="28" t="s">
        <v>1554</v>
      </c>
      <c r="C982" s="72"/>
    </row>
    <row r="983" s="66" customFormat="1" customHeight="1" spans="1:3">
      <c r="A983" s="207" t="s">
        <v>2810</v>
      </c>
      <c r="B983" s="28" t="s">
        <v>1555</v>
      </c>
      <c r="C983" s="72">
        <f>VLOOKUP(A983,[2]县本级支出!$A$3:$D$432,4,FALSE)</f>
        <v>519</v>
      </c>
    </row>
    <row r="984" s="66" customFormat="1" hidden="1" customHeight="1" spans="1:3">
      <c r="A984" s="207" t="s">
        <v>2811</v>
      </c>
      <c r="B984" s="129" t="s">
        <v>1556</v>
      </c>
      <c r="C984" s="30">
        <f>SUM(C985:C993)</f>
        <v>0</v>
      </c>
    </row>
    <row r="985" s="66" customFormat="1" hidden="1" customHeight="1" spans="1:3">
      <c r="A985" s="207" t="s">
        <v>2812</v>
      </c>
      <c r="B985" s="28" t="s">
        <v>808</v>
      </c>
      <c r="C985" s="72"/>
    </row>
    <row r="986" s="66" customFormat="1" hidden="1" customHeight="1" spans="1:3">
      <c r="A986" s="207" t="s">
        <v>2813</v>
      </c>
      <c r="B986" s="28" t="s">
        <v>809</v>
      </c>
      <c r="C986" s="72"/>
    </row>
    <row r="987" s="66" customFormat="1" hidden="1" customHeight="1" spans="1:3">
      <c r="A987" s="207" t="s">
        <v>2814</v>
      </c>
      <c r="B987" s="28" t="s">
        <v>810</v>
      </c>
      <c r="C987" s="72"/>
    </row>
    <row r="988" s="66" customFormat="1" hidden="1" customHeight="1" spans="1:3">
      <c r="A988" s="207" t="s">
        <v>2815</v>
      </c>
      <c r="B988" s="28" t="s">
        <v>1557</v>
      </c>
      <c r="C988" s="72"/>
    </row>
    <row r="989" s="66" customFormat="1" hidden="1" customHeight="1" spans="1:3">
      <c r="A989" s="207" t="s">
        <v>2816</v>
      </c>
      <c r="B989" s="28" t="s">
        <v>1558</v>
      </c>
      <c r="C989" s="72"/>
    </row>
    <row r="990" s="66" customFormat="1" hidden="1" customHeight="1" spans="1:3">
      <c r="A990" s="207" t="s">
        <v>2817</v>
      </c>
      <c r="B990" s="28" t="s">
        <v>1559</v>
      </c>
      <c r="C990" s="72"/>
    </row>
    <row r="991" s="66" customFormat="1" hidden="1" customHeight="1" spans="1:3">
      <c r="A991" s="207" t="s">
        <v>2818</v>
      </c>
      <c r="B991" s="28" t="s">
        <v>1560</v>
      </c>
      <c r="C991" s="72"/>
    </row>
    <row r="992" s="66" customFormat="1" hidden="1" customHeight="1" spans="1:3">
      <c r="A992" s="207" t="s">
        <v>2819</v>
      </c>
      <c r="B992" s="28" t="s">
        <v>1561</v>
      </c>
      <c r="C992" s="72"/>
    </row>
    <row r="993" s="66" customFormat="1" hidden="1" customHeight="1" spans="1:3">
      <c r="A993" s="207" t="s">
        <v>2820</v>
      </c>
      <c r="B993" s="28" t="s">
        <v>1562</v>
      </c>
      <c r="C993" s="72"/>
    </row>
    <row r="994" s="66" customFormat="1" hidden="1" customHeight="1" spans="1:3">
      <c r="A994" s="207" t="s">
        <v>2821</v>
      </c>
      <c r="B994" s="129" t="s">
        <v>1563</v>
      </c>
      <c r="C994" s="30">
        <f>SUM(C995:C1003)</f>
        <v>0</v>
      </c>
    </row>
    <row r="995" s="66" customFormat="1" hidden="1" customHeight="1" spans="1:3">
      <c r="A995" s="207" t="s">
        <v>2822</v>
      </c>
      <c r="B995" s="28" t="s">
        <v>808</v>
      </c>
      <c r="C995" s="72"/>
    </row>
    <row r="996" s="66" customFormat="1" hidden="1" customHeight="1" spans="1:3">
      <c r="A996" s="207" t="s">
        <v>2823</v>
      </c>
      <c r="B996" s="28" t="s">
        <v>809</v>
      </c>
      <c r="C996" s="72"/>
    </row>
    <row r="997" s="66" customFormat="1" hidden="1" customHeight="1" spans="1:3">
      <c r="A997" s="207" t="s">
        <v>2824</v>
      </c>
      <c r="B997" s="28" t="s">
        <v>810</v>
      </c>
      <c r="C997" s="72"/>
    </row>
    <row r="998" s="66" customFormat="1" hidden="1" customHeight="1" spans="1:3">
      <c r="A998" s="207" t="s">
        <v>2825</v>
      </c>
      <c r="B998" s="28" t="s">
        <v>1564</v>
      </c>
      <c r="C998" s="72"/>
    </row>
    <row r="999" s="66" customFormat="1" hidden="1" customHeight="1" spans="1:3">
      <c r="A999" s="207" t="s">
        <v>2826</v>
      </c>
      <c r="B999" s="28" t="s">
        <v>1565</v>
      </c>
      <c r="C999" s="72"/>
    </row>
    <row r="1000" s="66" customFormat="1" hidden="1" customHeight="1" spans="1:3">
      <c r="A1000" s="207" t="s">
        <v>2827</v>
      </c>
      <c r="B1000" s="28" t="s">
        <v>1566</v>
      </c>
      <c r="C1000" s="72"/>
    </row>
    <row r="1001" s="66" customFormat="1" hidden="1" customHeight="1" spans="1:3">
      <c r="A1001" s="207" t="s">
        <v>2828</v>
      </c>
      <c r="B1001" s="28" t="s">
        <v>1567</v>
      </c>
      <c r="C1001" s="72"/>
    </row>
    <row r="1002" s="66" customFormat="1" hidden="1" customHeight="1" spans="1:3">
      <c r="A1002" s="207" t="s">
        <v>2829</v>
      </c>
      <c r="B1002" s="28" t="s">
        <v>1568</v>
      </c>
      <c r="C1002" s="72"/>
    </row>
    <row r="1003" s="66" customFormat="1" hidden="1" customHeight="1" spans="1:3">
      <c r="A1003" s="207" t="s">
        <v>2830</v>
      </c>
      <c r="B1003" s="28" t="s">
        <v>1569</v>
      </c>
      <c r="C1003" s="72"/>
    </row>
    <row r="1004" s="66" customFormat="1" hidden="1" customHeight="1" spans="1:3">
      <c r="A1004" s="207" t="s">
        <v>2831</v>
      </c>
      <c r="B1004" s="129" t="s">
        <v>1570</v>
      </c>
      <c r="C1004" s="30">
        <f>SUM(C1005:C1008)</f>
        <v>0</v>
      </c>
    </row>
    <row r="1005" s="66" customFormat="1" hidden="1" customHeight="1" spans="1:3">
      <c r="A1005" s="207" t="s">
        <v>2832</v>
      </c>
      <c r="B1005" s="28" t="s">
        <v>1571</v>
      </c>
      <c r="C1005" s="72"/>
    </row>
    <row r="1006" s="66" customFormat="1" hidden="1" customHeight="1" spans="1:3">
      <c r="A1006" s="207" t="s">
        <v>2833</v>
      </c>
      <c r="B1006" s="28" t="s">
        <v>1572</v>
      </c>
      <c r="C1006" s="72"/>
    </row>
    <row r="1007" s="66" customFormat="1" hidden="1" customHeight="1" spans="1:3">
      <c r="A1007" s="207" t="s">
        <v>2834</v>
      </c>
      <c r="B1007" s="28" t="s">
        <v>1573</v>
      </c>
      <c r="C1007" s="72"/>
    </row>
    <row r="1008" s="66" customFormat="1" hidden="1" customHeight="1" spans="1:3">
      <c r="A1008" s="207" t="s">
        <v>2835</v>
      </c>
      <c r="B1008" s="28" t="s">
        <v>1574</v>
      </c>
      <c r="C1008" s="72"/>
    </row>
    <row r="1009" s="66" customFormat="1" hidden="1" customHeight="1" spans="1:3">
      <c r="A1009" s="207" t="s">
        <v>2836</v>
      </c>
      <c r="B1009" s="129" t="s">
        <v>1575</v>
      </c>
      <c r="C1009" s="30">
        <f>SUM(C1010:C1015)</f>
        <v>0</v>
      </c>
    </row>
    <row r="1010" s="66" customFormat="1" hidden="1" customHeight="1" spans="1:3">
      <c r="A1010" s="207" t="s">
        <v>2837</v>
      </c>
      <c r="B1010" s="28" t="s">
        <v>808</v>
      </c>
      <c r="C1010" s="72"/>
    </row>
    <row r="1011" s="66" customFormat="1" hidden="1" customHeight="1" spans="1:3">
      <c r="A1011" s="207" t="s">
        <v>2838</v>
      </c>
      <c r="B1011" s="28" t="s">
        <v>809</v>
      </c>
      <c r="C1011" s="72"/>
    </row>
    <row r="1012" s="66" customFormat="1" hidden="1" customHeight="1" spans="1:3">
      <c r="A1012" s="207" t="s">
        <v>2839</v>
      </c>
      <c r="B1012" s="28" t="s">
        <v>810</v>
      </c>
      <c r="C1012" s="72"/>
    </row>
    <row r="1013" s="66" customFormat="1" hidden="1" customHeight="1" spans="1:3">
      <c r="A1013" s="207" t="s">
        <v>2840</v>
      </c>
      <c r="B1013" s="28" t="s">
        <v>1561</v>
      </c>
      <c r="C1013" s="72"/>
    </row>
    <row r="1014" s="66" customFormat="1" hidden="1" customHeight="1" spans="1:3">
      <c r="A1014" s="207" t="s">
        <v>2841</v>
      </c>
      <c r="B1014" s="28" t="s">
        <v>1576</v>
      </c>
      <c r="C1014" s="72"/>
    </row>
    <row r="1015" s="66" customFormat="1" hidden="1" customHeight="1" spans="1:3">
      <c r="A1015" s="207" t="s">
        <v>2842</v>
      </c>
      <c r="B1015" s="28" t="s">
        <v>1577</v>
      </c>
      <c r="C1015" s="72"/>
    </row>
    <row r="1016" s="66" customFormat="1" customHeight="1" spans="1:3">
      <c r="A1016" s="207" t="s">
        <v>2843</v>
      </c>
      <c r="B1016" s="129" t="s">
        <v>1578</v>
      </c>
      <c r="C1016" s="30">
        <f>SUM(C1017:C1020)</f>
        <v>1410</v>
      </c>
    </row>
    <row r="1017" s="66" customFormat="1" customHeight="1" spans="1:3">
      <c r="A1017" s="207" t="s">
        <v>2844</v>
      </c>
      <c r="B1017" s="28" t="s">
        <v>1579</v>
      </c>
      <c r="C1017" s="72">
        <f>VLOOKUP(A1017,[2]县本级支出!$A$3:$D$432,4,FALSE)</f>
        <v>1410</v>
      </c>
    </row>
    <row r="1018" s="66" customFormat="1" hidden="1" customHeight="1" spans="1:3">
      <c r="A1018" s="207" t="s">
        <v>2845</v>
      </c>
      <c r="B1018" s="28" t="s">
        <v>1580</v>
      </c>
      <c r="C1018" s="72"/>
    </row>
    <row r="1019" s="66" customFormat="1" hidden="1" customHeight="1" spans="1:3">
      <c r="A1019" s="207" t="s">
        <v>2846</v>
      </c>
      <c r="B1019" s="28" t="s">
        <v>1581</v>
      </c>
      <c r="C1019" s="72"/>
    </row>
    <row r="1020" s="66" customFormat="1" hidden="1" customHeight="1" spans="1:3">
      <c r="A1020" s="207" t="s">
        <v>2847</v>
      </c>
      <c r="B1020" s="28" t="s">
        <v>1582</v>
      </c>
      <c r="C1020" s="72"/>
    </row>
    <row r="1021" s="66" customFormat="1" hidden="1" customHeight="1" spans="1:3">
      <c r="A1021" s="207" t="s">
        <v>2848</v>
      </c>
      <c r="B1021" s="129" t="s">
        <v>1583</v>
      </c>
      <c r="C1021" s="30">
        <f>SUM(C1022:C1023)</f>
        <v>0</v>
      </c>
    </row>
    <row r="1022" s="66" customFormat="1" hidden="1" customHeight="1" spans="1:3">
      <c r="A1022" s="207" t="s">
        <v>2849</v>
      </c>
      <c r="B1022" s="28" t="s">
        <v>1584</v>
      </c>
      <c r="C1022" s="72"/>
    </row>
    <row r="1023" s="66" customFormat="1" hidden="1" customHeight="1" spans="1:3">
      <c r="A1023" s="207" t="s">
        <v>2850</v>
      </c>
      <c r="B1023" s="28" t="s">
        <v>1585</v>
      </c>
      <c r="C1023" s="72"/>
    </row>
    <row r="1024" s="66" customFormat="1" customHeight="1" spans="1:3">
      <c r="A1024" s="207" t="s">
        <v>2851</v>
      </c>
      <c r="B1024" s="129" t="s">
        <v>1586</v>
      </c>
      <c r="C1024" s="30">
        <f>SUM(C1025,C1035,C1051,C1056,C1067,C1074,C1082)</f>
        <v>811</v>
      </c>
    </row>
    <row r="1025" s="66" customFormat="1" hidden="1" customHeight="1" spans="1:3">
      <c r="A1025" s="207" t="s">
        <v>2852</v>
      </c>
      <c r="B1025" s="129" t="s">
        <v>1587</v>
      </c>
      <c r="C1025" s="30">
        <f>SUM(C1026:C1034)</f>
        <v>0</v>
      </c>
    </row>
    <row r="1026" s="66" customFormat="1" hidden="1" customHeight="1" spans="1:3">
      <c r="A1026" s="207" t="s">
        <v>2853</v>
      </c>
      <c r="B1026" s="28" t="s">
        <v>808</v>
      </c>
      <c r="C1026" s="72"/>
    </row>
    <row r="1027" s="66" customFormat="1" hidden="1" customHeight="1" spans="1:3">
      <c r="A1027" s="207" t="s">
        <v>2854</v>
      </c>
      <c r="B1027" s="28" t="s">
        <v>809</v>
      </c>
      <c r="C1027" s="72"/>
    </row>
    <row r="1028" s="66" customFormat="1" hidden="1" customHeight="1" spans="1:3">
      <c r="A1028" s="207" t="s">
        <v>2855</v>
      </c>
      <c r="B1028" s="28" t="s">
        <v>810</v>
      </c>
      <c r="C1028" s="72"/>
    </row>
    <row r="1029" s="66" customFormat="1" hidden="1" customHeight="1" spans="1:3">
      <c r="A1029" s="207" t="s">
        <v>2856</v>
      </c>
      <c r="B1029" s="28" t="s">
        <v>1588</v>
      </c>
      <c r="C1029" s="72"/>
    </row>
    <row r="1030" s="66" customFormat="1" hidden="1" customHeight="1" spans="1:3">
      <c r="A1030" s="207" t="s">
        <v>2857</v>
      </c>
      <c r="B1030" s="28" t="s">
        <v>1589</v>
      </c>
      <c r="C1030" s="72"/>
    </row>
    <row r="1031" s="66" customFormat="1" hidden="1" customHeight="1" spans="1:3">
      <c r="A1031" s="207" t="s">
        <v>2858</v>
      </c>
      <c r="B1031" s="28" t="s">
        <v>1590</v>
      </c>
      <c r="C1031" s="72"/>
    </row>
    <row r="1032" s="66" customFormat="1" hidden="1" customHeight="1" spans="1:3">
      <c r="A1032" s="207" t="s">
        <v>2859</v>
      </c>
      <c r="B1032" s="28" t="s">
        <v>1591</v>
      </c>
      <c r="C1032" s="72"/>
    </row>
    <row r="1033" s="66" customFormat="1" hidden="1" customHeight="1" spans="1:3">
      <c r="A1033" s="207" t="s">
        <v>2860</v>
      </c>
      <c r="B1033" s="28" t="s">
        <v>1592</v>
      </c>
      <c r="C1033" s="72"/>
    </row>
    <row r="1034" s="66" customFormat="1" hidden="1" customHeight="1" spans="1:3">
      <c r="A1034" s="207" t="s">
        <v>2861</v>
      </c>
      <c r="B1034" s="28" t="s">
        <v>1593</v>
      </c>
      <c r="C1034" s="72"/>
    </row>
    <row r="1035" s="66" customFormat="1" hidden="1" customHeight="1" spans="1:3">
      <c r="A1035" s="207" t="s">
        <v>2862</v>
      </c>
      <c r="B1035" s="129" t="s">
        <v>1594</v>
      </c>
      <c r="C1035" s="30">
        <f>SUM(C1036:C1050)</f>
        <v>0</v>
      </c>
    </row>
    <row r="1036" s="66" customFormat="1" hidden="1" customHeight="1" spans="1:3">
      <c r="A1036" s="207" t="s">
        <v>2863</v>
      </c>
      <c r="B1036" s="28" t="s">
        <v>808</v>
      </c>
      <c r="C1036" s="72"/>
    </row>
    <row r="1037" s="66" customFormat="1" hidden="1" customHeight="1" spans="1:3">
      <c r="A1037" s="207" t="s">
        <v>2864</v>
      </c>
      <c r="B1037" s="28" t="s">
        <v>809</v>
      </c>
      <c r="C1037" s="72"/>
    </row>
    <row r="1038" s="66" customFormat="1" hidden="1" customHeight="1" spans="1:3">
      <c r="A1038" s="207" t="s">
        <v>2865</v>
      </c>
      <c r="B1038" s="28" t="s">
        <v>810</v>
      </c>
      <c r="C1038" s="72"/>
    </row>
    <row r="1039" s="66" customFormat="1" hidden="1" customHeight="1" spans="1:3">
      <c r="A1039" s="207" t="s">
        <v>2866</v>
      </c>
      <c r="B1039" s="28" t="s">
        <v>1595</v>
      </c>
      <c r="C1039" s="72"/>
    </row>
    <row r="1040" s="66" customFormat="1" hidden="1" customHeight="1" spans="1:3">
      <c r="A1040" s="207" t="s">
        <v>2867</v>
      </c>
      <c r="B1040" s="28" t="s">
        <v>1596</v>
      </c>
      <c r="C1040" s="72"/>
    </row>
    <row r="1041" s="66" customFormat="1" hidden="1" customHeight="1" spans="1:3">
      <c r="A1041" s="207" t="s">
        <v>2868</v>
      </c>
      <c r="B1041" s="28" t="s">
        <v>1597</v>
      </c>
      <c r="C1041" s="72"/>
    </row>
    <row r="1042" s="66" customFormat="1" hidden="1" customHeight="1" spans="1:3">
      <c r="A1042" s="207" t="s">
        <v>2869</v>
      </c>
      <c r="B1042" s="28" t="s">
        <v>1598</v>
      </c>
      <c r="C1042" s="72"/>
    </row>
    <row r="1043" s="66" customFormat="1" hidden="1" customHeight="1" spans="1:3">
      <c r="A1043" s="207" t="s">
        <v>2870</v>
      </c>
      <c r="B1043" s="28" t="s">
        <v>1599</v>
      </c>
      <c r="C1043" s="72"/>
    </row>
    <row r="1044" s="66" customFormat="1" hidden="1" customHeight="1" spans="1:3">
      <c r="A1044" s="207" t="s">
        <v>2871</v>
      </c>
      <c r="B1044" s="28" t="s">
        <v>1600</v>
      </c>
      <c r="C1044" s="72"/>
    </row>
    <row r="1045" s="66" customFormat="1" hidden="1" customHeight="1" spans="1:3">
      <c r="A1045" s="207" t="s">
        <v>2872</v>
      </c>
      <c r="B1045" s="28" t="s">
        <v>1601</v>
      </c>
      <c r="C1045" s="72"/>
    </row>
    <row r="1046" s="66" customFormat="1" hidden="1" customHeight="1" spans="1:3">
      <c r="A1046" s="207" t="s">
        <v>2873</v>
      </c>
      <c r="B1046" s="28" t="s">
        <v>1602</v>
      </c>
      <c r="C1046" s="72"/>
    </row>
    <row r="1047" s="66" customFormat="1" hidden="1" customHeight="1" spans="1:3">
      <c r="A1047" s="207" t="s">
        <v>2874</v>
      </c>
      <c r="B1047" s="28" t="s">
        <v>1603</v>
      </c>
      <c r="C1047" s="72"/>
    </row>
    <row r="1048" s="66" customFormat="1" hidden="1" customHeight="1" spans="1:3">
      <c r="A1048" s="207" t="s">
        <v>2875</v>
      </c>
      <c r="B1048" s="28" t="s">
        <v>1604</v>
      </c>
      <c r="C1048" s="72"/>
    </row>
    <row r="1049" s="66" customFormat="1" hidden="1" customHeight="1" spans="1:3">
      <c r="A1049" s="207" t="s">
        <v>2876</v>
      </c>
      <c r="B1049" s="28" t="s">
        <v>1605</v>
      </c>
      <c r="C1049" s="72"/>
    </row>
    <row r="1050" s="66" customFormat="1" hidden="1" customHeight="1" spans="1:3">
      <c r="A1050" s="207" t="s">
        <v>2877</v>
      </c>
      <c r="B1050" s="28" t="s">
        <v>1606</v>
      </c>
      <c r="C1050" s="72"/>
    </row>
    <row r="1051" s="66" customFormat="1" customHeight="1" spans="1:3">
      <c r="A1051" s="207" t="s">
        <v>2878</v>
      </c>
      <c r="B1051" s="129" t="s">
        <v>1607</v>
      </c>
      <c r="C1051" s="30">
        <f>SUM(C1052:C1055)</f>
        <v>500</v>
      </c>
    </row>
    <row r="1052" s="66" customFormat="1" hidden="1" customHeight="1" spans="1:3">
      <c r="A1052" s="207" t="s">
        <v>2879</v>
      </c>
      <c r="B1052" s="28" t="s">
        <v>808</v>
      </c>
      <c r="C1052" s="72"/>
    </row>
    <row r="1053" s="66" customFormat="1" hidden="1" customHeight="1" spans="1:3">
      <c r="A1053" s="207" t="s">
        <v>2880</v>
      </c>
      <c r="B1053" s="28" t="s">
        <v>809</v>
      </c>
      <c r="C1053" s="72"/>
    </row>
    <row r="1054" s="66" customFormat="1" hidden="1" customHeight="1" spans="1:3">
      <c r="A1054" s="207" t="s">
        <v>2881</v>
      </c>
      <c r="B1054" s="28" t="s">
        <v>810</v>
      </c>
      <c r="C1054" s="72"/>
    </row>
    <row r="1055" s="66" customFormat="1" customHeight="1" spans="1:3">
      <c r="A1055" s="207" t="s">
        <v>2882</v>
      </c>
      <c r="B1055" s="28" t="s">
        <v>1608</v>
      </c>
      <c r="C1055" s="72">
        <f>VLOOKUP(A1055,[2]县本级支出!$A$3:$D$432,4,FALSE)</f>
        <v>500</v>
      </c>
    </row>
    <row r="1056" s="66" customFormat="1" customHeight="1" spans="1:3">
      <c r="A1056" s="207" t="s">
        <v>2883</v>
      </c>
      <c r="B1056" s="129" t="s">
        <v>1609</v>
      </c>
      <c r="C1056" s="30">
        <f>SUM(C1057:C1066)</f>
        <v>311</v>
      </c>
    </row>
    <row r="1057" s="66" customFormat="1" customHeight="1" spans="1:3">
      <c r="A1057" s="207" t="s">
        <v>2884</v>
      </c>
      <c r="B1057" s="28" t="s">
        <v>808</v>
      </c>
      <c r="C1057" s="72">
        <f>VLOOKUP(A1057,[2]县本级支出!$A$3:$D$432,4,FALSE)</f>
        <v>279</v>
      </c>
    </row>
    <row r="1058" s="66" customFormat="1" hidden="1" customHeight="1" spans="1:3">
      <c r="A1058" s="207" t="s">
        <v>2885</v>
      </c>
      <c r="B1058" s="28" t="s">
        <v>809</v>
      </c>
      <c r="C1058" s="72"/>
    </row>
    <row r="1059" s="66" customFormat="1" hidden="1" customHeight="1" spans="1:3">
      <c r="A1059" s="207" t="s">
        <v>2886</v>
      </c>
      <c r="B1059" s="28" t="s">
        <v>810</v>
      </c>
      <c r="C1059" s="72"/>
    </row>
    <row r="1060" s="66" customFormat="1" hidden="1" customHeight="1" spans="1:3">
      <c r="A1060" s="207" t="s">
        <v>2887</v>
      </c>
      <c r="B1060" s="28" t="s">
        <v>1610</v>
      </c>
      <c r="C1060" s="72"/>
    </row>
    <row r="1061" s="66" customFormat="1" hidden="1" customHeight="1" spans="1:3">
      <c r="A1061" s="207" t="s">
        <v>2888</v>
      </c>
      <c r="B1061" s="28" t="s">
        <v>1611</v>
      </c>
      <c r="C1061" s="72"/>
    </row>
    <row r="1062" s="66" customFormat="1" hidden="1" customHeight="1" spans="1:3">
      <c r="A1062" s="207" t="s">
        <v>2889</v>
      </c>
      <c r="B1062" s="28" t="s">
        <v>1612</v>
      </c>
      <c r="C1062" s="72"/>
    </row>
    <row r="1063" s="66" customFormat="1" hidden="1" customHeight="1" spans="1:3">
      <c r="A1063" s="207" t="s">
        <v>2890</v>
      </c>
      <c r="B1063" s="28" t="s">
        <v>1613</v>
      </c>
      <c r="C1063" s="72"/>
    </row>
    <row r="1064" s="66" customFormat="1" hidden="1" customHeight="1" spans="1:3">
      <c r="A1064" s="207" t="s">
        <v>2891</v>
      </c>
      <c r="B1064" s="28" t="s">
        <v>1614</v>
      </c>
      <c r="C1064" s="72"/>
    </row>
    <row r="1065" s="66" customFormat="1" hidden="1" customHeight="1" spans="1:3">
      <c r="A1065" s="207" t="s">
        <v>2892</v>
      </c>
      <c r="B1065" s="28" t="s">
        <v>817</v>
      </c>
      <c r="C1065" s="72"/>
    </row>
    <row r="1066" s="66" customFormat="1" customHeight="1" spans="1:3">
      <c r="A1066" s="207" t="s">
        <v>2893</v>
      </c>
      <c r="B1066" s="28" t="s">
        <v>1615</v>
      </c>
      <c r="C1066" s="72">
        <f>VLOOKUP(A1066,[2]县本级支出!$A$3:$D$432,4,FALSE)</f>
        <v>32</v>
      </c>
    </row>
    <row r="1067" s="66" customFormat="1" hidden="1" customHeight="1" spans="1:3">
      <c r="A1067" s="207" t="s">
        <v>2894</v>
      </c>
      <c r="B1067" s="129" t="s">
        <v>1616</v>
      </c>
      <c r="C1067" s="30">
        <f>SUM(C1068:C1073)</f>
        <v>0</v>
      </c>
    </row>
    <row r="1068" s="66" customFormat="1" hidden="1" customHeight="1" spans="1:3">
      <c r="A1068" s="207" t="s">
        <v>2895</v>
      </c>
      <c r="B1068" s="28" t="s">
        <v>808</v>
      </c>
      <c r="C1068" s="72"/>
    </row>
    <row r="1069" s="66" customFormat="1" hidden="1" customHeight="1" spans="1:3">
      <c r="A1069" s="207" t="s">
        <v>2896</v>
      </c>
      <c r="B1069" s="28" t="s">
        <v>809</v>
      </c>
      <c r="C1069" s="72"/>
    </row>
    <row r="1070" s="66" customFormat="1" hidden="1" customHeight="1" spans="1:3">
      <c r="A1070" s="207" t="s">
        <v>2897</v>
      </c>
      <c r="B1070" s="28" t="s">
        <v>810</v>
      </c>
      <c r="C1070" s="72"/>
    </row>
    <row r="1071" s="66" customFormat="1" hidden="1" customHeight="1" spans="1:3">
      <c r="A1071" s="207" t="s">
        <v>2898</v>
      </c>
      <c r="B1071" s="28" t="s">
        <v>1617</v>
      </c>
      <c r="C1071" s="72"/>
    </row>
    <row r="1072" s="66" customFormat="1" hidden="1" customHeight="1" spans="1:3">
      <c r="A1072" s="207" t="s">
        <v>2899</v>
      </c>
      <c r="B1072" s="28" t="s">
        <v>1618</v>
      </c>
      <c r="C1072" s="72"/>
    </row>
    <row r="1073" s="66" customFormat="1" hidden="1" customHeight="1" spans="1:3">
      <c r="A1073" s="207" t="s">
        <v>2900</v>
      </c>
      <c r="B1073" s="28" t="s">
        <v>1619</v>
      </c>
      <c r="C1073" s="72"/>
    </row>
    <row r="1074" s="66" customFormat="1" hidden="1" customHeight="1" spans="1:3">
      <c r="A1074" s="207" t="s">
        <v>2901</v>
      </c>
      <c r="B1074" s="129" t="s">
        <v>1620</v>
      </c>
      <c r="C1074" s="30">
        <f>SUM(C1075:C1081)</f>
        <v>0</v>
      </c>
    </row>
    <row r="1075" s="66" customFormat="1" hidden="1" customHeight="1" spans="1:3">
      <c r="A1075" s="207" t="s">
        <v>2902</v>
      </c>
      <c r="B1075" s="28" t="s">
        <v>808</v>
      </c>
      <c r="C1075" s="72"/>
    </row>
    <row r="1076" s="66" customFormat="1" hidden="1" customHeight="1" spans="1:3">
      <c r="A1076" s="207" t="s">
        <v>2903</v>
      </c>
      <c r="B1076" s="28" t="s">
        <v>809</v>
      </c>
      <c r="C1076" s="72"/>
    </row>
    <row r="1077" s="66" customFormat="1" hidden="1" customHeight="1" spans="1:3">
      <c r="A1077" s="207" t="s">
        <v>2904</v>
      </c>
      <c r="B1077" s="28" t="s">
        <v>810</v>
      </c>
      <c r="C1077" s="72"/>
    </row>
    <row r="1078" s="66" customFormat="1" hidden="1" customHeight="1" spans="1:3">
      <c r="A1078" s="207" t="s">
        <v>2905</v>
      </c>
      <c r="B1078" s="28" t="s">
        <v>1621</v>
      </c>
      <c r="C1078" s="72"/>
    </row>
    <row r="1079" s="66" customFormat="1" hidden="1" customHeight="1" spans="1:3">
      <c r="A1079" s="207" t="s">
        <v>2906</v>
      </c>
      <c r="B1079" s="28" t="s">
        <v>1622</v>
      </c>
      <c r="C1079" s="72"/>
    </row>
    <row r="1080" s="66" customFormat="1" hidden="1" customHeight="1" spans="1:3">
      <c r="A1080" s="207" t="s">
        <v>2907</v>
      </c>
      <c r="B1080" s="28" t="s">
        <v>1623</v>
      </c>
      <c r="C1080" s="72"/>
    </row>
    <row r="1081" s="66" customFormat="1" hidden="1" customHeight="1" spans="1:3">
      <c r="A1081" s="207" t="s">
        <v>2908</v>
      </c>
      <c r="B1081" s="28" t="s">
        <v>1624</v>
      </c>
      <c r="C1081" s="72"/>
    </row>
    <row r="1082" s="66" customFormat="1" hidden="1" customHeight="1" spans="1:3">
      <c r="A1082" s="207" t="s">
        <v>2909</v>
      </c>
      <c r="B1082" s="129" t="s">
        <v>1625</v>
      </c>
      <c r="C1082" s="30">
        <f>SUM(C1083:C1087)</f>
        <v>0</v>
      </c>
    </row>
    <row r="1083" s="66" customFormat="1" hidden="1" customHeight="1" spans="1:3">
      <c r="A1083" s="207" t="s">
        <v>2910</v>
      </c>
      <c r="B1083" s="28" t="s">
        <v>1626</v>
      </c>
      <c r="C1083" s="72"/>
    </row>
    <row r="1084" s="66" customFormat="1" hidden="1" customHeight="1" spans="1:3">
      <c r="A1084" s="207" t="s">
        <v>2911</v>
      </c>
      <c r="B1084" s="28" t="s">
        <v>1627</v>
      </c>
      <c r="C1084" s="72"/>
    </row>
    <row r="1085" s="66" customFormat="1" hidden="1" customHeight="1" spans="1:3">
      <c r="A1085" s="207" t="s">
        <v>2912</v>
      </c>
      <c r="B1085" s="28" t="s">
        <v>1628</v>
      </c>
      <c r="C1085" s="72"/>
    </row>
    <row r="1086" s="66" customFormat="1" hidden="1" customHeight="1" spans="1:3">
      <c r="A1086" s="207" t="s">
        <v>2913</v>
      </c>
      <c r="B1086" s="28" t="s">
        <v>1629</v>
      </c>
      <c r="C1086" s="72"/>
    </row>
    <row r="1087" s="66" customFormat="1" hidden="1" customHeight="1" spans="1:3">
      <c r="A1087" s="207" t="s">
        <v>2914</v>
      </c>
      <c r="B1087" s="28" t="s">
        <v>1630</v>
      </c>
      <c r="C1087" s="72">
        <f>VLOOKUP(A1087,[2]县本级支出!$A$3:$D$432,4,FALSE)</f>
        <v>0</v>
      </c>
    </row>
    <row r="1088" s="66" customFormat="1" customHeight="1" spans="1:3">
      <c r="A1088" s="207" t="s">
        <v>2915</v>
      </c>
      <c r="B1088" s="129" t="s">
        <v>1631</v>
      </c>
      <c r="C1088" s="30">
        <f>SUM(C1089,C1099,C1105)</f>
        <v>608</v>
      </c>
    </row>
    <row r="1089" s="66" customFormat="1" customHeight="1" spans="1:3">
      <c r="A1089" s="207" t="s">
        <v>2916</v>
      </c>
      <c r="B1089" s="129" t="s">
        <v>1632</v>
      </c>
      <c r="C1089" s="30">
        <f>SUM(C1090:C1098)</f>
        <v>436</v>
      </c>
    </row>
    <row r="1090" s="66" customFormat="1" customHeight="1" spans="1:3">
      <c r="A1090" s="207" t="s">
        <v>2917</v>
      </c>
      <c r="B1090" s="28" t="s">
        <v>808</v>
      </c>
      <c r="C1090" s="72">
        <f>VLOOKUP(A1090,[2]县本级支出!$A$3:$D$432,4,FALSE)</f>
        <v>236</v>
      </c>
    </row>
    <row r="1091" s="66" customFormat="1" hidden="1" customHeight="1" spans="1:3">
      <c r="A1091" s="207" t="s">
        <v>2918</v>
      </c>
      <c r="B1091" s="28" t="s">
        <v>809</v>
      </c>
      <c r="C1091" s="72"/>
    </row>
    <row r="1092" s="66" customFormat="1" hidden="1" customHeight="1" spans="1:3">
      <c r="A1092" s="207" t="s">
        <v>2919</v>
      </c>
      <c r="B1092" s="28" t="s">
        <v>810</v>
      </c>
      <c r="C1092" s="72"/>
    </row>
    <row r="1093" s="66" customFormat="1" hidden="1" customHeight="1" spans="1:3">
      <c r="A1093" s="207" t="s">
        <v>2920</v>
      </c>
      <c r="B1093" s="28" t="s">
        <v>1633</v>
      </c>
      <c r="C1093" s="72"/>
    </row>
    <row r="1094" s="66" customFormat="1" hidden="1" customHeight="1" spans="1:3">
      <c r="A1094" s="207" t="s">
        <v>2921</v>
      </c>
      <c r="B1094" s="28" t="s">
        <v>1634</v>
      </c>
      <c r="C1094" s="72"/>
    </row>
    <row r="1095" s="66" customFormat="1" hidden="1" customHeight="1" spans="1:3">
      <c r="A1095" s="207" t="s">
        <v>2922</v>
      </c>
      <c r="B1095" s="28" t="s">
        <v>1635</v>
      </c>
      <c r="C1095" s="72"/>
    </row>
    <row r="1096" s="66" customFormat="1" hidden="1" customHeight="1" spans="1:3">
      <c r="A1096" s="207" t="s">
        <v>2923</v>
      </c>
      <c r="B1096" s="28" t="s">
        <v>1636</v>
      </c>
      <c r="C1096" s="72"/>
    </row>
    <row r="1097" s="66" customFormat="1" hidden="1" customHeight="1" spans="1:3">
      <c r="A1097" s="207" t="s">
        <v>2924</v>
      </c>
      <c r="B1097" s="28" t="s">
        <v>817</v>
      </c>
      <c r="C1097" s="72"/>
    </row>
    <row r="1098" s="66" customFormat="1" customHeight="1" spans="1:3">
      <c r="A1098" s="207" t="s">
        <v>2925</v>
      </c>
      <c r="B1098" s="28" t="s">
        <v>1637</v>
      </c>
      <c r="C1098" s="72">
        <f>VLOOKUP(A1098,[2]县本级支出!$A$3:$D$432,4,FALSE)</f>
        <v>200</v>
      </c>
    </row>
    <row r="1099" s="66" customFormat="1" customHeight="1" spans="1:3">
      <c r="A1099" s="207" t="s">
        <v>2926</v>
      </c>
      <c r="B1099" s="129" t="s">
        <v>1638</v>
      </c>
      <c r="C1099" s="30">
        <f>SUM(C1100:C1104)</f>
        <v>2</v>
      </c>
    </row>
    <row r="1100" s="66" customFormat="1" hidden="1" customHeight="1" spans="1:3">
      <c r="A1100" s="207" t="s">
        <v>2927</v>
      </c>
      <c r="B1100" s="28" t="s">
        <v>808</v>
      </c>
      <c r="C1100" s="72"/>
    </row>
    <row r="1101" s="66" customFormat="1" hidden="1" customHeight="1" spans="1:3">
      <c r="A1101" s="207" t="s">
        <v>2928</v>
      </c>
      <c r="B1101" s="28" t="s">
        <v>809</v>
      </c>
      <c r="C1101" s="72"/>
    </row>
    <row r="1102" s="66" customFormat="1" hidden="1" customHeight="1" spans="1:3">
      <c r="A1102" s="207" t="s">
        <v>2929</v>
      </c>
      <c r="B1102" s="28" t="s">
        <v>810</v>
      </c>
      <c r="C1102" s="72"/>
    </row>
    <row r="1103" s="66" customFormat="1" hidden="1" customHeight="1" spans="1:3">
      <c r="A1103" s="207" t="s">
        <v>2930</v>
      </c>
      <c r="B1103" s="28" t="s">
        <v>1639</v>
      </c>
      <c r="C1103" s="72"/>
    </row>
    <row r="1104" s="66" customFormat="1" customHeight="1" spans="1:3">
      <c r="A1104" s="207" t="s">
        <v>2931</v>
      </c>
      <c r="B1104" s="28" t="s">
        <v>1640</v>
      </c>
      <c r="C1104" s="72">
        <f>VLOOKUP(A1104,[2]县本级支出!$A$3:$D$432,4,FALSE)</f>
        <v>2</v>
      </c>
    </row>
    <row r="1105" s="66" customFormat="1" customHeight="1" spans="1:3">
      <c r="A1105" s="207" t="s">
        <v>2932</v>
      </c>
      <c r="B1105" s="129" t="s">
        <v>1641</v>
      </c>
      <c r="C1105" s="30">
        <f>SUM(C1106:C1107)</f>
        <v>170</v>
      </c>
    </row>
    <row r="1106" s="66" customFormat="1" hidden="1" customHeight="1" spans="1:3">
      <c r="A1106" s="207" t="s">
        <v>2933</v>
      </c>
      <c r="B1106" s="28" t="s">
        <v>1642</v>
      </c>
      <c r="C1106" s="72"/>
    </row>
    <row r="1107" s="66" customFormat="1" customHeight="1" spans="1:3">
      <c r="A1107" s="207" t="s">
        <v>2934</v>
      </c>
      <c r="B1107" s="28" t="s">
        <v>1643</v>
      </c>
      <c r="C1107" s="72">
        <f>VLOOKUP(A1107,[2]县本级支出!$A$3:$D$432,4,FALSE)</f>
        <v>170</v>
      </c>
    </row>
    <row r="1108" s="66" customFormat="1" hidden="1" customHeight="1" spans="1:3">
      <c r="A1108" s="207" t="s">
        <v>2935</v>
      </c>
      <c r="B1108" s="129" t="s">
        <v>1644</v>
      </c>
      <c r="C1108" s="30">
        <f>SUM(C1109,C1116,C1126,C1132,C1135)</f>
        <v>0</v>
      </c>
    </row>
    <row r="1109" s="66" customFormat="1" hidden="1" customHeight="1" spans="1:3">
      <c r="A1109" s="207" t="s">
        <v>2936</v>
      </c>
      <c r="B1109" s="129" t="s">
        <v>1645</v>
      </c>
      <c r="C1109" s="30">
        <f>SUM(C1110:C1115)</f>
        <v>0</v>
      </c>
    </row>
    <row r="1110" s="66" customFormat="1" hidden="1" customHeight="1" spans="1:3">
      <c r="A1110" s="207" t="s">
        <v>2937</v>
      </c>
      <c r="B1110" s="28" t="s">
        <v>808</v>
      </c>
      <c r="C1110" s="72"/>
    </row>
    <row r="1111" s="66" customFormat="1" hidden="1" customHeight="1" spans="1:3">
      <c r="A1111" s="207" t="s">
        <v>2938</v>
      </c>
      <c r="B1111" s="28" t="s">
        <v>809</v>
      </c>
      <c r="C1111" s="72"/>
    </row>
    <row r="1112" s="66" customFormat="1" hidden="1" customHeight="1" spans="1:3">
      <c r="A1112" s="207" t="s">
        <v>2939</v>
      </c>
      <c r="B1112" s="28" t="s">
        <v>810</v>
      </c>
      <c r="C1112" s="72"/>
    </row>
    <row r="1113" s="66" customFormat="1" hidden="1" customHeight="1" spans="1:3">
      <c r="A1113" s="207" t="s">
        <v>2940</v>
      </c>
      <c r="B1113" s="28" t="s">
        <v>1646</v>
      </c>
      <c r="C1113" s="72"/>
    </row>
    <row r="1114" s="66" customFormat="1" hidden="1" customHeight="1" spans="1:3">
      <c r="A1114" s="207" t="s">
        <v>2941</v>
      </c>
      <c r="B1114" s="28" t="s">
        <v>817</v>
      </c>
      <c r="C1114" s="72"/>
    </row>
    <row r="1115" s="66" customFormat="1" hidden="1" customHeight="1" spans="1:3">
      <c r="A1115" s="207" t="s">
        <v>2942</v>
      </c>
      <c r="B1115" s="28" t="s">
        <v>1647</v>
      </c>
      <c r="C1115" s="72"/>
    </row>
    <row r="1116" s="66" customFormat="1" hidden="1" customHeight="1" spans="1:3">
      <c r="A1116" s="207" t="s">
        <v>2943</v>
      </c>
      <c r="B1116" s="129" t="s">
        <v>1648</v>
      </c>
      <c r="C1116" s="30">
        <f>SUM(C1117:C1125)</f>
        <v>0</v>
      </c>
    </row>
    <row r="1117" s="66" customFormat="1" hidden="1" customHeight="1" spans="1:3">
      <c r="A1117" s="207" t="s">
        <v>2944</v>
      </c>
      <c r="B1117" s="28" t="s">
        <v>1649</v>
      </c>
      <c r="C1117" s="72"/>
    </row>
    <row r="1118" s="66" customFormat="1" hidden="1" customHeight="1" spans="1:3">
      <c r="A1118" s="207" t="s">
        <v>2945</v>
      </c>
      <c r="B1118" s="28" t="s">
        <v>1650</v>
      </c>
      <c r="C1118" s="72"/>
    </row>
    <row r="1119" s="66" customFormat="1" hidden="1" customHeight="1" spans="1:3">
      <c r="A1119" s="207" t="s">
        <v>2946</v>
      </c>
      <c r="B1119" s="28" t="s">
        <v>1651</v>
      </c>
      <c r="C1119" s="72"/>
    </row>
    <row r="1120" s="66" customFormat="1" hidden="1" customHeight="1" spans="1:3">
      <c r="A1120" s="207" t="s">
        <v>2947</v>
      </c>
      <c r="B1120" s="28" t="s">
        <v>1652</v>
      </c>
      <c r="C1120" s="72"/>
    </row>
    <row r="1121" s="66" customFormat="1" hidden="1" customHeight="1" spans="1:3">
      <c r="A1121" s="207" t="s">
        <v>2948</v>
      </c>
      <c r="B1121" s="28" t="s">
        <v>1653</v>
      </c>
      <c r="C1121" s="72"/>
    </row>
    <row r="1122" s="66" customFormat="1" hidden="1" customHeight="1" spans="1:3">
      <c r="A1122" s="207" t="s">
        <v>2949</v>
      </c>
      <c r="B1122" s="28" t="s">
        <v>1654</v>
      </c>
      <c r="C1122" s="72"/>
    </row>
    <row r="1123" s="66" customFormat="1" hidden="1" customHeight="1" spans="1:3">
      <c r="A1123" s="207" t="s">
        <v>2950</v>
      </c>
      <c r="B1123" s="28" t="s">
        <v>1655</v>
      </c>
      <c r="C1123" s="72"/>
    </row>
    <row r="1124" s="66" customFormat="1" hidden="1" customHeight="1" spans="1:3">
      <c r="A1124" s="207" t="s">
        <v>2951</v>
      </c>
      <c r="B1124" s="28" t="s">
        <v>1656</v>
      </c>
      <c r="C1124" s="72"/>
    </row>
    <row r="1125" s="66" customFormat="1" hidden="1" customHeight="1" spans="1:3">
      <c r="A1125" s="207" t="s">
        <v>2952</v>
      </c>
      <c r="B1125" s="28" t="s">
        <v>1657</v>
      </c>
      <c r="C1125" s="72"/>
    </row>
    <row r="1126" s="66" customFormat="1" hidden="1" customHeight="1" spans="1:3">
      <c r="A1126" s="207" t="s">
        <v>2953</v>
      </c>
      <c r="B1126" s="129" t="s">
        <v>1658</v>
      </c>
      <c r="C1126" s="30">
        <f>SUM(C1127:C1131)</f>
        <v>0</v>
      </c>
    </row>
    <row r="1127" s="66" customFormat="1" hidden="1" customHeight="1" spans="1:3">
      <c r="A1127" s="207" t="s">
        <v>2954</v>
      </c>
      <c r="B1127" s="28" t="s">
        <v>1659</v>
      </c>
      <c r="C1127" s="72"/>
    </row>
    <row r="1128" s="66" customFormat="1" hidden="1" customHeight="1" spans="1:3">
      <c r="A1128" s="207" t="s">
        <v>2955</v>
      </c>
      <c r="B1128" s="28" t="s">
        <v>1660</v>
      </c>
      <c r="C1128" s="72"/>
    </row>
    <row r="1129" s="66" customFormat="1" hidden="1" customHeight="1" spans="1:3">
      <c r="A1129" s="207" t="s">
        <v>2956</v>
      </c>
      <c r="B1129" s="28" t="s">
        <v>1661</v>
      </c>
      <c r="C1129" s="72"/>
    </row>
    <row r="1130" s="66" customFormat="1" hidden="1" customHeight="1" spans="1:3">
      <c r="A1130" s="207" t="s">
        <v>2957</v>
      </c>
      <c r="B1130" s="28" t="s">
        <v>1662</v>
      </c>
      <c r="C1130" s="72"/>
    </row>
    <row r="1131" s="66" customFormat="1" hidden="1" customHeight="1" spans="1:3">
      <c r="A1131" s="207" t="s">
        <v>2958</v>
      </c>
      <c r="B1131" s="28" t="s">
        <v>1663</v>
      </c>
      <c r="C1131" s="72"/>
    </row>
    <row r="1132" s="66" customFormat="1" hidden="1" customHeight="1" spans="1:3">
      <c r="A1132" s="207" t="s">
        <v>2959</v>
      </c>
      <c r="B1132" s="129" t="s">
        <v>1664</v>
      </c>
      <c r="C1132" s="30">
        <f>SUM(C1133:C1134)</f>
        <v>0</v>
      </c>
    </row>
    <row r="1133" s="66" customFormat="1" hidden="1" customHeight="1" spans="1:3">
      <c r="A1133" s="207" t="s">
        <v>2960</v>
      </c>
      <c r="B1133" s="28" t="s">
        <v>1665</v>
      </c>
      <c r="C1133" s="72"/>
    </row>
    <row r="1134" s="66" customFormat="1" hidden="1" customHeight="1" spans="1:3">
      <c r="A1134" s="207" t="s">
        <v>2961</v>
      </c>
      <c r="B1134" s="28" t="s">
        <v>1666</v>
      </c>
      <c r="C1134" s="72"/>
    </row>
    <row r="1135" s="66" customFormat="1" hidden="1" customHeight="1" spans="1:3">
      <c r="A1135" s="207" t="s">
        <v>2962</v>
      </c>
      <c r="B1135" s="129" t="s">
        <v>1667</v>
      </c>
      <c r="C1135" s="30">
        <f>SUM(C1136:C1137)</f>
        <v>0</v>
      </c>
    </row>
    <row r="1136" s="66" customFormat="1" hidden="1" customHeight="1" spans="1:3">
      <c r="A1136" s="207" t="s">
        <v>2963</v>
      </c>
      <c r="B1136" s="28" t="s">
        <v>1668</v>
      </c>
      <c r="C1136" s="72"/>
    </row>
    <row r="1137" s="66" customFormat="1" hidden="1" customHeight="1" spans="1:3">
      <c r="A1137" s="207" t="s">
        <v>2964</v>
      </c>
      <c r="B1137" s="28" t="s">
        <v>1669</v>
      </c>
      <c r="C1137" s="72"/>
    </row>
    <row r="1138" s="66" customFormat="1" customHeight="1" spans="1:3">
      <c r="A1138" s="207" t="s">
        <v>2965</v>
      </c>
      <c r="B1138" s="129" t="s">
        <v>1670</v>
      </c>
      <c r="C1138" s="30">
        <f>SUM(C1139:C1147)</f>
        <v>134</v>
      </c>
    </row>
    <row r="1139" s="66" customFormat="1" hidden="1" customHeight="1" spans="1:3">
      <c r="A1139" s="207" t="s">
        <v>2966</v>
      </c>
      <c r="B1139" s="129" t="s">
        <v>1671</v>
      </c>
      <c r="C1139" s="72"/>
    </row>
    <row r="1140" s="66" customFormat="1" hidden="1" customHeight="1" spans="1:3">
      <c r="A1140" s="207" t="s">
        <v>2967</v>
      </c>
      <c r="B1140" s="129" t="s">
        <v>1672</v>
      </c>
      <c r="C1140" s="72"/>
    </row>
    <row r="1141" s="66" customFormat="1" hidden="1" customHeight="1" spans="1:3">
      <c r="A1141" s="207" t="s">
        <v>2968</v>
      </c>
      <c r="B1141" s="129" t="s">
        <v>1673</v>
      </c>
      <c r="C1141" s="72"/>
    </row>
    <row r="1142" s="66" customFormat="1" hidden="1" customHeight="1" spans="1:3">
      <c r="A1142" s="207" t="s">
        <v>2969</v>
      </c>
      <c r="B1142" s="129" t="s">
        <v>1674</v>
      </c>
      <c r="C1142" s="72"/>
    </row>
    <row r="1143" s="66" customFormat="1" hidden="1" customHeight="1" spans="1:3">
      <c r="A1143" s="207" t="s">
        <v>2970</v>
      </c>
      <c r="B1143" s="129" t="s">
        <v>1675</v>
      </c>
      <c r="C1143" s="72"/>
    </row>
    <row r="1144" s="66" customFormat="1" hidden="1" customHeight="1" spans="1:3">
      <c r="A1144" s="207" t="s">
        <v>2971</v>
      </c>
      <c r="B1144" s="129" t="s">
        <v>1676</v>
      </c>
      <c r="C1144" s="72"/>
    </row>
    <row r="1145" s="66" customFormat="1" hidden="1" customHeight="1" spans="1:3">
      <c r="A1145" s="207" t="s">
        <v>2972</v>
      </c>
      <c r="B1145" s="129" t="s">
        <v>1677</v>
      </c>
      <c r="C1145" s="72"/>
    </row>
    <row r="1146" s="66" customFormat="1" hidden="1" customHeight="1" spans="1:3">
      <c r="A1146" s="207" t="s">
        <v>2973</v>
      </c>
      <c r="B1146" s="129" t="s">
        <v>1678</v>
      </c>
      <c r="C1146" s="72"/>
    </row>
    <row r="1147" s="66" customFormat="1" customHeight="1" spans="1:3">
      <c r="A1147" s="207" t="s">
        <v>2974</v>
      </c>
      <c r="B1147" s="129" t="s">
        <v>1679</v>
      </c>
      <c r="C1147" s="72">
        <f>VLOOKUP(A1147,[2]县本级支出!$A$3:$D$432,4,FALSE)</f>
        <v>134</v>
      </c>
    </row>
    <row r="1148" s="66" customFormat="1" customHeight="1" spans="1:3">
      <c r="A1148" s="207" t="s">
        <v>2975</v>
      </c>
      <c r="B1148" s="129" t="s">
        <v>1680</v>
      </c>
      <c r="C1148" s="30">
        <f>SUM(C1149,C1176,C1191)</f>
        <v>1578</v>
      </c>
    </row>
    <row r="1149" s="66" customFormat="1" customHeight="1" spans="1:3">
      <c r="A1149" s="207" t="s">
        <v>2976</v>
      </c>
      <c r="B1149" s="129" t="s">
        <v>1681</v>
      </c>
      <c r="C1149" s="30">
        <f>SUM(C1150:C1175)</f>
        <v>1542</v>
      </c>
    </row>
    <row r="1150" s="66" customFormat="1" customHeight="1" spans="1:3">
      <c r="A1150" s="207" t="s">
        <v>2977</v>
      </c>
      <c r="B1150" s="28" t="s">
        <v>808</v>
      </c>
      <c r="C1150" s="72">
        <f>VLOOKUP(A1150,[2]县本级支出!$A$3:$D$432,4,FALSE)</f>
        <v>1302</v>
      </c>
    </row>
    <row r="1151" s="66" customFormat="1" hidden="1" customHeight="1" spans="1:3">
      <c r="A1151" s="207" t="s">
        <v>2978</v>
      </c>
      <c r="B1151" s="28" t="s">
        <v>809</v>
      </c>
      <c r="C1151" s="72"/>
    </row>
    <row r="1152" s="66" customFormat="1" hidden="1" customHeight="1" spans="1:3">
      <c r="A1152" s="207" t="s">
        <v>2979</v>
      </c>
      <c r="B1152" s="28" t="s">
        <v>810</v>
      </c>
      <c r="C1152" s="72"/>
    </row>
    <row r="1153" s="66" customFormat="1" hidden="1" customHeight="1" spans="1:3">
      <c r="A1153" s="207" t="s">
        <v>2980</v>
      </c>
      <c r="B1153" s="28" t="s">
        <v>1682</v>
      </c>
      <c r="C1153" s="72"/>
    </row>
    <row r="1154" s="66" customFormat="1" hidden="1" customHeight="1" spans="1:3">
      <c r="A1154" s="207" t="s">
        <v>2981</v>
      </c>
      <c r="B1154" s="28" t="s">
        <v>1683</v>
      </c>
      <c r="C1154" s="72"/>
    </row>
    <row r="1155" s="66" customFormat="1" hidden="1" customHeight="1" spans="1:3">
      <c r="A1155" s="207" t="s">
        <v>2982</v>
      </c>
      <c r="B1155" s="28" t="s">
        <v>1684</v>
      </c>
      <c r="C1155" s="72"/>
    </row>
    <row r="1156" s="66" customFormat="1" hidden="1" customHeight="1" spans="1:3">
      <c r="A1156" s="207" t="s">
        <v>2983</v>
      </c>
      <c r="B1156" s="28" t="s">
        <v>1685</v>
      </c>
      <c r="C1156" s="72"/>
    </row>
    <row r="1157" s="66" customFormat="1" hidden="1" customHeight="1" spans="1:3">
      <c r="A1157" s="207" t="s">
        <v>2984</v>
      </c>
      <c r="B1157" s="28" t="s">
        <v>1686</v>
      </c>
      <c r="C1157" s="72"/>
    </row>
    <row r="1158" s="66" customFormat="1" customHeight="1" spans="1:3">
      <c r="A1158" s="207" t="s">
        <v>2985</v>
      </c>
      <c r="B1158" s="28" t="s">
        <v>1687</v>
      </c>
      <c r="C1158" s="72">
        <f>VLOOKUP(A1158,[2]县本级支出!$A$3:$D$432,4,FALSE)</f>
        <v>240</v>
      </c>
    </row>
    <row r="1159" s="66" customFormat="1" hidden="1" customHeight="1" spans="1:3">
      <c r="A1159" s="207" t="s">
        <v>2986</v>
      </c>
      <c r="B1159" s="28" t="s">
        <v>1688</v>
      </c>
      <c r="C1159" s="72"/>
    </row>
    <row r="1160" s="66" customFormat="1" hidden="1" customHeight="1" spans="1:3">
      <c r="A1160" s="207" t="s">
        <v>2987</v>
      </c>
      <c r="B1160" s="28" t="s">
        <v>1689</v>
      </c>
      <c r="C1160" s="72"/>
    </row>
    <row r="1161" s="66" customFormat="1" hidden="1" customHeight="1" spans="1:3">
      <c r="A1161" s="207" t="s">
        <v>2988</v>
      </c>
      <c r="B1161" s="28" t="s">
        <v>1690</v>
      </c>
      <c r="C1161" s="72"/>
    </row>
    <row r="1162" s="66" customFormat="1" hidden="1" customHeight="1" spans="1:3">
      <c r="A1162" s="207" t="s">
        <v>2989</v>
      </c>
      <c r="B1162" s="28" t="s">
        <v>1691</v>
      </c>
      <c r="C1162" s="72"/>
    </row>
    <row r="1163" s="66" customFormat="1" hidden="1" customHeight="1" spans="1:3">
      <c r="A1163" s="207" t="s">
        <v>2990</v>
      </c>
      <c r="B1163" s="28" t="s">
        <v>1692</v>
      </c>
      <c r="C1163" s="72"/>
    </row>
    <row r="1164" s="66" customFormat="1" hidden="1" customHeight="1" spans="1:3">
      <c r="A1164" s="207" t="s">
        <v>2991</v>
      </c>
      <c r="B1164" s="28" t="s">
        <v>1693</v>
      </c>
      <c r="C1164" s="72"/>
    </row>
    <row r="1165" s="66" customFormat="1" hidden="1" customHeight="1" spans="1:3">
      <c r="A1165" s="207" t="s">
        <v>2992</v>
      </c>
      <c r="B1165" s="28" t="s">
        <v>1694</v>
      </c>
      <c r="C1165" s="72"/>
    </row>
    <row r="1166" s="66" customFormat="1" hidden="1" customHeight="1" spans="1:3">
      <c r="A1166" s="207" t="s">
        <v>2993</v>
      </c>
      <c r="B1166" s="28" t="s">
        <v>1695</v>
      </c>
      <c r="C1166" s="72"/>
    </row>
    <row r="1167" s="66" customFormat="1" hidden="1" customHeight="1" spans="1:3">
      <c r="A1167" s="207" t="s">
        <v>2994</v>
      </c>
      <c r="B1167" s="28" t="s">
        <v>1696</v>
      </c>
      <c r="C1167" s="72"/>
    </row>
    <row r="1168" s="66" customFormat="1" hidden="1" customHeight="1" spans="1:3">
      <c r="A1168" s="207" t="s">
        <v>2995</v>
      </c>
      <c r="B1168" s="28" t="s">
        <v>1697</v>
      </c>
      <c r="C1168" s="72"/>
    </row>
    <row r="1169" s="66" customFormat="1" hidden="1" customHeight="1" spans="1:3">
      <c r="A1169" s="207" t="s">
        <v>2996</v>
      </c>
      <c r="B1169" s="28" t="s">
        <v>1698</v>
      </c>
      <c r="C1169" s="72"/>
    </row>
    <row r="1170" s="66" customFormat="1" hidden="1" customHeight="1" spans="1:3">
      <c r="A1170" s="207" t="s">
        <v>2997</v>
      </c>
      <c r="B1170" s="28" t="s">
        <v>1699</v>
      </c>
      <c r="C1170" s="72"/>
    </row>
    <row r="1171" s="66" customFormat="1" hidden="1" customHeight="1" spans="1:3">
      <c r="A1171" s="207" t="s">
        <v>2998</v>
      </c>
      <c r="B1171" s="28" t="s">
        <v>1700</v>
      </c>
      <c r="C1171" s="72"/>
    </row>
    <row r="1172" s="66" customFormat="1" hidden="1" customHeight="1" spans="1:3">
      <c r="A1172" s="207" t="s">
        <v>2999</v>
      </c>
      <c r="B1172" s="28" t="s">
        <v>1701</v>
      </c>
      <c r="C1172" s="72"/>
    </row>
    <row r="1173" s="66" customFormat="1" hidden="1" customHeight="1" spans="1:3">
      <c r="A1173" s="207" t="s">
        <v>3000</v>
      </c>
      <c r="B1173" s="28" t="s">
        <v>1702</v>
      </c>
      <c r="C1173" s="72"/>
    </row>
    <row r="1174" s="66" customFormat="1" hidden="1" customHeight="1" spans="1:3">
      <c r="A1174" s="207" t="s">
        <v>3001</v>
      </c>
      <c r="B1174" s="28" t="s">
        <v>817</v>
      </c>
      <c r="C1174" s="72"/>
    </row>
    <row r="1175" s="66" customFormat="1" hidden="1" customHeight="1" spans="1:3">
      <c r="A1175" s="207" t="s">
        <v>3002</v>
      </c>
      <c r="B1175" s="28" t="s">
        <v>1703</v>
      </c>
      <c r="C1175" s="72"/>
    </row>
    <row r="1176" s="66" customFormat="1" customHeight="1" spans="1:3">
      <c r="A1176" s="207" t="s">
        <v>3003</v>
      </c>
      <c r="B1176" s="129" t="s">
        <v>1704</v>
      </c>
      <c r="C1176" s="30">
        <f>SUM(C1177:C1190)</f>
        <v>36</v>
      </c>
    </row>
    <row r="1177" s="66" customFormat="1" customHeight="1" spans="1:3">
      <c r="A1177" s="207" t="s">
        <v>3004</v>
      </c>
      <c r="B1177" s="28" t="s">
        <v>808</v>
      </c>
      <c r="C1177" s="72">
        <f>VLOOKUP(A1177,[2]县本级支出!$A$3:$D$432,4,FALSE)</f>
        <v>24</v>
      </c>
    </row>
    <row r="1178" s="66" customFormat="1" hidden="1" customHeight="1" spans="1:3">
      <c r="A1178" s="207" t="s">
        <v>3005</v>
      </c>
      <c r="B1178" s="28" t="s">
        <v>809</v>
      </c>
      <c r="C1178" s="72"/>
    </row>
    <row r="1179" s="66" customFormat="1" hidden="1" customHeight="1" spans="1:3">
      <c r="A1179" s="207" t="s">
        <v>3006</v>
      </c>
      <c r="B1179" s="28" t="s">
        <v>810</v>
      </c>
      <c r="C1179" s="72"/>
    </row>
    <row r="1180" s="66" customFormat="1" hidden="1" customHeight="1" spans="1:3">
      <c r="A1180" s="207" t="s">
        <v>3007</v>
      </c>
      <c r="B1180" s="28" t="s">
        <v>1705</v>
      </c>
      <c r="C1180" s="72"/>
    </row>
    <row r="1181" s="66" customFormat="1" hidden="1" customHeight="1" spans="1:3">
      <c r="A1181" s="207" t="s">
        <v>3008</v>
      </c>
      <c r="B1181" s="28" t="s">
        <v>1706</v>
      </c>
      <c r="C1181" s="72"/>
    </row>
    <row r="1182" s="66" customFormat="1" hidden="1" customHeight="1" spans="1:3">
      <c r="A1182" s="207" t="s">
        <v>3009</v>
      </c>
      <c r="B1182" s="28" t="s">
        <v>1707</v>
      </c>
      <c r="C1182" s="72"/>
    </row>
    <row r="1183" s="66" customFormat="1" hidden="1" customHeight="1" spans="1:3">
      <c r="A1183" s="207" t="s">
        <v>3010</v>
      </c>
      <c r="B1183" s="28" t="s">
        <v>1708</v>
      </c>
      <c r="C1183" s="72"/>
    </row>
    <row r="1184" s="66" customFormat="1" customHeight="1" spans="1:3">
      <c r="A1184" s="207" t="s">
        <v>3011</v>
      </c>
      <c r="B1184" s="28" t="s">
        <v>1709</v>
      </c>
      <c r="C1184" s="72">
        <f>VLOOKUP(A1184,[2]县本级支出!$A$3:$D$432,4,FALSE)</f>
        <v>12</v>
      </c>
    </row>
    <row r="1185" s="66" customFormat="1" hidden="1" customHeight="1" spans="1:3">
      <c r="A1185" s="207" t="s">
        <v>3012</v>
      </c>
      <c r="B1185" s="28" t="s">
        <v>1710</v>
      </c>
      <c r="C1185" s="72"/>
    </row>
    <row r="1186" s="66" customFormat="1" hidden="1" customHeight="1" spans="1:3">
      <c r="A1186" s="207" t="s">
        <v>3013</v>
      </c>
      <c r="B1186" s="28" t="s">
        <v>1711</v>
      </c>
      <c r="C1186" s="72"/>
    </row>
    <row r="1187" s="66" customFormat="1" hidden="1" customHeight="1" spans="1:3">
      <c r="A1187" s="207" t="s">
        <v>3014</v>
      </c>
      <c r="B1187" s="28" t="s">
        <v>1712</v>
      </c>
      <c r="C1187" s="72"/>
    </row>
    <row r="1188" s="66" customFormat="1" hidden="1" customHeight="1" spans="1:3">
      <c r="A1188" s="207" t="s">
        <v>3015</v>
      </c>
      <c r="B1188" s="28" t="s">
        <v>1713</v>
      </c>
      <c r="C1188" s="72"/>
    </row>
    <row r="1189" s="66" customFormat="1" hidden="1" customHeight="1" spans="1:3">
      <c r="A1189" s="207" t="s">
        <v>3016</v>
      </c>
      <c r="B1189" s="28" t="s">
        <v>1714</v>
      </c>
      <c r="C1189" s="72"/>
    </row>
    <row r="1190" s="66" customFormat="1" hidden="1" customHeight="1" spans="1:3">
      <c r="A1190" s="207" t="s">
        <v>3017</v>
      </c>
      <c r="B1190" s="28" t="s">
        <v>1715</v>
      </c>
      <c r="C1190" s="72"/>
    </row>
    <row r="1191" s="66" customFormat="1" hidden="1" customHeight="1" spans="1:3">
      <c r="A1191" s="207" t="s">
        <v>3018</v>
      </c>
      <c r="B1191" s="129" t="s">
        <v>1716</v>
      </c>
      <c r="C1191" s="30">
        <f>C1192</f>
        <v>0</v>
      </c>
    </row>
    <row r="1192" s="66" customFormat="1" hidden="1" customHeight="1" spans="1:3">
      <c r="A1192" s="207" t="s">
        <v>3019</v>
      </c>
      <c r="B1192" s="28" t="s">
        <v>1717</v>
      </c>
      <c r="C1192" s="72"/>
    </row>
    <row r="1193" s="66" customFormat="1" customHeight="1" spans="1:3">
      <c r="A1193" s="207" t="s">
        <v>3020</v>
      </c>
      <c r="B1193" s="129" t="s">
        <v>1718</v>
      </c>
      <c r="C1193" s="30">
        <f>SUM(C1194,C1205,C1209)</f>
        <v>8005</v>
      </c>
    </row>
    <row r="1194" s="66" customFormat="1" customHeight="1" spans="1:3">
      <c r="A1194" s="207" t="s">
        <v>3021</v>
      </c>
      <c r="B1194" s="129" t="s">
        <v>1719</v>
      </c>
      <c r="C1194" s="30">
        <f>SUM(C1195:C1204)</f>
        <v>105</v>
      </c>
    </row>
    <row r="1195" s="66" customFormat="1" hidden="1" customHeight="1" spans="1:3">
      <c r="A1195" s="207" t="s">
        <v>3022</v>
      </c>
      <c r="B1195" s="28" t="s">
        <v>1720</v>
      </c>
      <c r="C1195" s="72"/>
    </row>
    <row r="1196" s="66" customFormat="1" hidden="1" customHeight="1" spans="1:3">
      <c r="A1196" s="207" t="s">
        <v>3023</v>
      </c>
      <c r="B1196" s="28" t="s">
        <v>1721</v>
      </c>
      <c r="C1196" s="72"/>
    </row>
    <row r="1197" s="66" customFormat="1" hidden="1" customHeight="1" spans="1:3">
      <c r="A1197" s="207" t="s">
        <v>3024</v>
      </c>
      <c r="B1197" s="28" t="s">
        <v>1722</v>
      </c>
      <c r="C1197" s="72"/>
    </row>
    <row r="1198" s="66" customFormat="1" hidden="1" customHeight="1" spans="1:3">
      <c r="A1198" s="207" t="s">
        <v>3025</v>
      </c>
      <c r="B1198" s="28" t="s">
        <v>1723</v>
      </c>
      <c r="C1198" s="72"/>
    </row>
    <row r="1199" s="66" customFormat="1" customHeight="1" spans="1:3">
      <c r="A1199" s="207" t="s">
        <v>3026</v>
      </c>
      <c r="B1199" s="28" t="s">
        <v>1724</v>
      </c>
      <c r="C1199" s="72">
        <f>VLOOKUP(A1199,[2]县本级支出!$A$3:$D$432,4,FALSE)</f>
        <v>55</v>
      </c>
    </row>
    <row r="1200" s="66" customFormat="1" hidden="1" customHeight="1" spans="1:3">
      <c r="A1200" s="207" t="s">
        <v>3027</v>
      </c>
      <c r="B1200" s="28" t="s">
        <v>1725</v>
      </c>
      <c r="C1200" s="72"/>
    </row>
    <row r="1201" s="66" customFormat="1" hidden="1" customHeight="1" spans="1:3">
      <c r="A1201" s="207" t="s">
        <v>3028</v>
      </c>
      <c r="B1201" s="28" t="s">
        <v>1726</v>
      </c>
      <c r="C1201" s="72"/>
    </row>
    <row r="1202" s="66" customFormat="1" hidden="1" customHeight="1" spans="1:3">
      <c r="A1202" s="207" t="s">
        <v>3029</v>
      </c>
      <c r="B1202" s="28" t="s">
        <v>1727</v>
      </c>
      <c r="C1202" s="72"/>
    </row>
    <row r="1203" s="66" customFormat="1" hidden="1" customHeight="1" spans="1:3">
      <c r="A1203" s="207" t="s">
        <v>3030</v>
      </c>
      <c r="B1203" s="28" t="s">
        <v>1728</v>
      </c>
      <c r="C1203" s="72"/>
    </row>
    <row r="1204" s="66" customFormat="1" customHeight="1" spans="1:3">
      <c r="A1204" s="207" t="s">
        <v>3031</v>
      </c>
      <c r="B1204" s="28" t="s">
        <v>1729</v>
      </c>
      <c r="C1204" s="72">
        <f>VLOOKUP(A1204,[2]县本级支出!$A$3:$D$432,4,FALSE)</f>
        <v>50</v>
      </c>
    </row>
    <row r="1205" s="66" customFormat="1" customHeight="1" spans="1:3">
      <c r="A1205" s="207" t="s">
        <v>3032</v>
      </c>
      <c r="B1205" s="129" t="s">
        <v>1730</v>
      </c>
      <c r="C1205" s="30">
        <f>SUM(C1206:C1208)</f>
        <v>7814</v>
      </c>
    </row>
    <row r="1206" s="66" customFormat="1" customHeight="1" spans="1:3">
      <c r="A1206" s="207" t="s">
        <v>3033</v>
      </c>
      <c r="B1206" s="28" t="s">
        <v>1731</v>
      </c>
      <c r="C1206" s="72">
        <f>VLOOKUP(A1206,[2]县本级支出!$A$3:$D$432,4,FALSE)</f>
        <v>7814</v>
      </c>
    </row>
    <row r="1207" s="66" customFormat="1" hidden="1" customHeight="1" spans="1:3">
      <c r="A1207" s="207" t="s">
        <v>3034</v>
      </c>
      <c r="B1207" s="28" t="s">
        <v>1732</v>
      </c>
      <c r="C1207" s="72"/>
    </row>
    <row r="1208" s="66" customFormat="1" hidden="1" customHeight="1" spans="1:3">
      <c r="A1208" s="207" t="s">
        <v>3035</v>
      </c>
      <c r="B1208" s="28" t="s">
        <v>1733</v>
      </c>
      <c r="C1208" s="72"/>
    </row>
    <row r="1209" s="66" customFormat="1" customHeight="1" spans="1:3">
      <c r="A1209" s="207" t="s">
        <v>3036</v>
      </c>
      <c r="B1209" s="129" t="s">
        <v>1734</v>
      </c>
      <c r="C1209" s="30">
        <f>SUM(C1210:C1212)</f>
        <v>86</v>
      </c>
    </row>
    <row r="1210" s="66" customFormat="1" hidden="1" customHeight="1" spans="1:3">
      <c r="A1210" s="207" t="s">
        <v>3037</v>
      </c>
      <c r="B1210" s="28" t="s">
        <v>1735</v>
      </c>
      <c r="C1210" s="72"/>
    </row>
    <row r="1211" s="66" customFormat="1" hidden="1" customHeight="1" spans="1:3">
      <c r="A1211" s="207" t="s">
        <v>3038</v>
      </c>
      <c r="B1211" s="28" t="s">
        <v>1736</v>
      </c>
      <c r="C1211" s="72"/>
    </row>
    <row r="1212" s="66" customFormat="1" customHeight="1" spans="1:3">
      <c r="A1212" s="207" t="s">
        <v>3039</v>
      </c>
      <c r="B1212" s="28" t="s">
        <v>1737</v>
      </c>
      <c r="C1212" s="72">
        <f>VLOOKUP(A1212,[2]县本级支出!$A$3:$D$432,4,FALSE)</f>
        <v>86</v>
      </c>
    </row>
    <row r="1213" s="66" customFormat="1" customHeight="1" spans="1:3">
      <c r="A1213" s="207" t="s">
        <v>3040</v>
      </c>
      <c r="B1213" s="129" t="s">
        <v>1738</v>
      </c>
      <c r="C1213" s="30">
        <f>SUM(C1214,C1232,C1238,C1244)</f>
        <v>352</v>
      </c>
    </row>
    <row r="1214" s="66" customFormat="1" customHeight="1" spans="1:3">
      <c r="A1214" s="207" t="s">
        <v>3041</v>
      </c>
      <c r="B1214" s="129" t="s">
        <v>1739</v>
      </c>
      <c r="C1214" s="30">
        <f>SUM(C1215:C1231)</f>
        <v>316</v>
      </c>
    </row>
    <row r="1215" s="66" customFormat="1" customHeight="1" spans="1:3">
      <c r="A1215" s="207" t="s">
        <v>3042</v>
      </c>
      <c r="B1215" s="28" t="s">
        <v>808</v>
      </c>
      <c r="C1215" s="72">
        <f>VLOOKUP(A1215,[2]县本级支出!$A$3:$D$432,4,FALSE)</f>
        <v>157</v>
      </c>
    </row>
    <row r="1216" s="66" customFormat="1" hidden="1" customHeight="1" spans="1:3">
      <c r="A1216" s="207" t="s">
        <v>3043</v>
      </c>
      <c r="B1216" s="28" t="s">
        <v>809</v>
      </c>
      <c r="C1216" s="72"/>
    </row>
    <row r="1217" s="66" customFormat="1" hidden="1" customHeight="1" spans="1:3">
      <c r="A1217" s="207" t="s">
        <v>3044</v>
      </c>
      <c r="B1217" s="28" t="s">
        <v>810</v>
      </c>
      <c r="C1217" s="72"/>
    </row>
    <row r="1218" s="66" customFormat="1" hidden="1" customHeight="1" spans="1:3">
      <c r="A1218" s="207" t="s">
        <v>3045</v>
      </c>
      <c r="B1218" s="28" t="s">
        <v>1740</v>
      </c>
      <c r="C1218" s="72"/>
    </row>
    <row r="1219" s="66" customFormat="1" hidden="1" customHeight="1" spans="1:3">
      <c r="A1219" s="207" t="s">
        <v>3046</v>
      </c>
      <c r="B1219" s="28" t="s">
        <v>1741</v>
      </c>
      <c r="C1219" s="72"/>
    </row>
    <row r="1220" s="66" customFormat="1" hidden="1" customHeight="1" spans="1:3">
      <c r="A1220" s="207" t="s">
        <v>3047</v>
      </c>
      <c r="B1220" s="28" t="s">
        <v>1742</v>
      </c>
      <c r="C1220" s="72"/>
    </row>
    <row r="1221" s="66" customFormat="1" hidden="1" customHeight="1" spans="1:3">
      <c r="A1221" s="207" t="s">
        <v>3048</v>
      </c>
      <c r="B1221" s="28" t="s">
        <v>1743</v>
      </c>
      <c r="C1221" s="72"/>
    </row>
    <row r="1222" s="66" customFormat="1" hidden="1" customHeight="1" spans="1:3">
      <c r="A1222" s="207" t="s">
        <v>3049</v>
      </c>
      <c r="B1222" s="28" t="s">
        <v>1744</v>
      </c>
      <c r="C1222" s="72"/>
    </row>
    <row r="1223" s="66" customFormat="1" hidden="1" customHeight="1" spans="1:3">
      <c r="A1223" s="207" t="s">
        <v>3050</v>
      </c>
      <c r="B1223" s="28" t="s">
        <v>1745</v>
      </c>
      <c r="C1223" s="72"/>
    </row>
    <row r="1224" s="66" customFormat="1" hidden="1" customHeight="1" spans="1:3">
      <c r="A1224" s="207" t="s">
        <v>3051</v>
      </c>
      <c r="B1224" s="28" t="s">
        <v>1746</v>
      </c>
      <c r="C1224" s="72"/>
    </row>
    <row r="1225" s="66" customFormat="1" hidden="1" customHeight="1" spans="1:3">
      <c r="A1225" s="207" t="s">
        <v>3052</v>
      </c>
      <c r="B1225" s="28" t="s">
        <v>1747</v>
      </c>
      <c r="C1225" s="72"/>
    </row>
    <row r="1226" s="66" customFormat="1" hidden="1" customHeight="1" spans="1:3">
      <c r="A1226" s="207" t="s">
        <v>3053</v>
      </c>
      <c r="B1226" s="28" t="s">
        <v>1748</v>
      </c>
      <c r="C1226" s="72"/>
    </row>
    <row r="1227" s="66" customFormat="1" hidden="1" customHeight="1" spans="1:3">
      <c r="A1227" s="207" t="s">
        <v>3054</v>
      </c>
      <c r="B1227" s="28" t="s">
        <v>1749</v>
      </c>
      <c r="C1227" s="72"/>
    </row>
    <row r="1228" s="66" customFormat="1" hidden="1" customHeight="1" spans="1:3">
      <c r="A1228" s="207" t="s">
        <v>3055</v>
      </c>
      <c r="B1228" s="28" t="s">
        <v>1750</v>
      </c>
      <c r="C1228" s="72"/>
    </row>
    <row r="1229" s="66" customFormat="1" hidden="1" customHeight="1" spans="1:3">
      <c r="A1229" s="207" t="s">
        <v>3056</v>
      </c>
      <c r="B1229" s="28" t="s">
        <v>1751</v>
      </c>
      <c r="C1229" s="72"/>
    </row>
    <row r="1230" s="66" customFormat="1" hidden="1" customHeight="1" spans="1:3">
      <c r="A1230" s="207" t="s">
        <v>3057</v>
      </c>
      <c r="B1230" s="28" t="s">
        <v>817</v>
      </c>
      <c r="C1230" s="72"/>
    </row>
    <row r="1231" s="66" customFormat="1" customHeight="1" spans="1:3">
      <c r="A1231" s="207" t="s">
        <v>3058</v>
      </c>
      <c r="B1231" s="28" t="s">
        <v>1752</v>
      </c>
      <c r="C1231" s="72">
        <f>VLOOKUP(A1231,[2]县本级支出!$A$3:$D$432,4,FALSE)</f>
        <v>159</v>
      </c>
    </row>
    <row r="1232" s="66" customFormat="1" hidden="1" customHeight="1" spans="1:3">
      <c r="A1232" s="207" t="s">
        <v>3059</v>
      </c>
      <c r="B1232" s="129" t="s">
        <v>1753</v>
      </c>
      <c r="C1232" s="30">
        <f>SUM(C1233:C1237)</f>
        <v>0</v>
      </c>
    </row>
    <row r="1233" s="66" customFormat="1" hidden="1" customHeight="1" spans="1:3">
      <c r="A1233" s="207" t="s">
        <v>3060</v>
      </c>
      <c r="B1233" s="28" t="s">
        <v>1754</v>
      </c>
      <c r="C1233" s="72"/>
    </row>
    <row r="1234" s="66" customFormat="1" hidden="1" customHeight="1" spans="1:3">
      <c r="A1234" s="207" t="s">
        <v>3061</v>
      </c>
      <c r="B1234" s="28" t="s">
        <v>1755</v>
      </c>
      <c r="C1234" s="72"/>
    </row>
    <row r="1235" s="66" customFormat="1" hidden="1" customHeight="1" spans="1:3">
      <c r="A1235" s="207" t="s">
        <v>3062</v>
      </c>
      <c r="B1235" s="28" t="s">
        <v>1756</v>
      </c>
      <c r="C1235" s="72"/>
    </row>
    <row r="1236" s="66" customFormat="1" hidden="1" customHeight="1" spans="1:3">
      <c r="A1236" s="207" t="s">
        <v>3063</v>
      </c>
      <c r="B1236" s="28" t="s">
        <v>1757</v>
      </c>
      <c r="C1236" s="72"/>
    </row>
    <row r="1237" s="66" customFormat="1" hidden="1" customHeight="1" spans="1:3">
      <c r="A1237" s="207" t="s">
        <v>3064</v>
      </c>
      <c r="B1237" s="28" t="s">
        <v>1758</v>
      </c>
      <c r="C1237" s="72"/>
    </row>
    <row r="1238" s="66" customFormat="1" customHeight="1" spans="1:3">
      <c r="A1238" s="207" t="s">
        <v>3065</v>
      </c>
      <c r="B1238" s="129" t="s">
        <v>1759</v>
      </c>
      <c r="C1238" s="30">
        <f>SUM(C1239:C1243)</f>
        <v>36</v>
      </c>
    </row>
    <row r="1239" s="66" customFormat="1" hidden="1" customHeight="1" spans="1:3">
      <c r="A1239" s="207" t="s">
        <v>3066</v>
      </c>
      <c r="B1239" s="28" t="s">
        <v>1760</v>
      </c>
      <c r="C1239" s="72"/>
    </row>
    <row r="1240" s="66" customFormat="1" hidden="1" customHeight="1" spans="1:3">
      <c r="A1240" s="207" t="s">
        <v>3067</v>
      </c>
      <c r="B1240" s="28" t="s">
        <v>1761</v>
      </c>
      <c r="C1240" s="72"/>
    </row>
    <row r="1241" s="66" customFormat="1" hidden="1" customHeight="1" spans="1:3">
      <c r="A1241" s="207" t="s">
        <v>3068</v>
      </c>
      <c r="B1241" s="28" t="s">
        <v>1762</v>
      </c>
      <c r="C1241" s="72"/>
    </row>
    <row r="1242" s="66" customFormat="1" hidden="1" customHeight="1" spans="1:3">
      <c r="A1242" s="207" t="s">
        <v>3069</v>
      </c>
      <c r="B1242" s="28" t="s">
        <v>1763</v>
      </c>
      <c r="C1242" s="72"/>
    </row>
    <row r="1243" s="66" customFormat="1" customHeight="1" spans="1:3">
      <c r="A1243" s="207" t="s">
        <v>3070</v>
      </c>
      <c r="B1243" s="28" t="s">
        <v>1764</v>
      </c>
      <c r="C1243" s="72">
        <f>VLOOKUP(A1243,[2]县本级支出!$A$3:$D$432,4,FALSE)</f>
        <v>36</v>
      </c>
    </row>
    <row r="1244" s="66" customFormat="1" hidden="1" customHeight="1" spans="1:3">
      <c r="A1244" s="207" t="s">
        <v>3071</v>
      </c>
      <c r="B1244" s="129" t="s">
        <v>1765</v>
      </c>
      <c r="C1244" s="30">
        <f>SUM(C1245:C1256)</f>
        <v>0</v>
      </c>
    </row>
    <row r="1245" s="66" customFormat="1" hidden="1" customHeight="1" spans="1:3">
      <c r="A1245" s="207" t="s">
        <v>3072</v>
      </c>
      <c r="B1245" s="28" t="s">
        <v>1766</v>
      </c>
      <c r="C1245" s="72"/>
    </row>
    <row r="1246" s="66" customFormat="1" hidden="1" customHeight="1" spans="1:3">
      <c r="A1246" s="207" t="s">
        <v>3073</v>
      </c>
      <c r="B1246" s="28" t="s">
        <v>1767</v>
      </c>
      <c r="C1246" s="72"/>
    </row>
    <row r="1247" s="66" customFormat="1" hidden="1" customHeight="1" spans="1:3">
      <c r="A1247" s="207" t="s">
        <v>3074</v>
      </c>
      <c r="B1247" s="28" t="s">
        <v>1768</v>
      </c>
      <c r="C1247" s="72"/>
    </row>
    <row r="1248" s="66" customFormat="1" hidden="1" customHeight="1" spans="1:3">
      <c r="A1248" s="207" t="s">
        <v>3075</v>
      </c>
      <c r="B1248" s="28" t="s">
        <v>1769</v>
      </c>
      <c r="C1248" s="72"/>
    </row>
    <row r="1249" s="66" customFormat="1" hidden="1" customHeight="1" spans="1:3">
      <c r="A1249" s="207" t="s">
        <v>3076</v>
      </c>
      <c r="B1249" s="28" t="s">
        <v>1770</v>
      </c>
      <c r="C1249" s="72"/>
    </row>
    <row r="1250" s="66" customFormat="1" hidden="1" customHeight="1" spans="1:3">
      <c r="A1250" s="207" t="s">
        <v>3077</v>
      </c>
      <c r="B1250" s="28" t="s">
        <v>1771</v>
      </c>
      <c r="C1250" s="72"/>
    </row>
    <row r="1251" s="66" customFormat="1" hidden="1" customHeight="1" spans="1:3">
      <c r="A1251" s="207" t="s">
        <v>3078</v>
      </c>
      <c r="B1251" s="28" t="s">
        <v>1772</v>
      </c>
      <c r="C1251" s="72"/>
    </row>
    <row r="1252" s="66" customFormat="1" hidden="1" customHeight="1" spans="1:3">
      <c r="A1252" s="207" t="s">
        <v>3079</v>
      </c>
      <c r="B1252" s="28" t="s">
        <v>1773</v>
      </c>
      <c r="C1252" s="72"/>
    </row>
    <row r="1253" s="66" customFormat="1" hidden="1" customHeight="1" spans="1:3">
      <c r="A1253" s="207" t="s">
        <v>3080</v>
      </c>
      <c r="B1253" s="28" t="s">
        <v>1774</v>
      </c>
      <c r="C1253" s="72"/>
    </row>
    <row r="1254" s="66" customFormat="1" hidden="1" customHeight="1" spans="1:3">
      <c r="A1254" s="207" t="s">
        <v>3081</v>
      </c>
      <c r="B1254" s="28" t="s">
        <v>1775</v>
      </c>
      <c r="C1254" s="72"/>
    </row>
    <row r="1255" s="66" customFormat="1" hidden="1" customHeight="1" spans="1:3">
      <c r="A1255" s="207" t="s">
        <v>3082</v>
      </c>
      <c r="B1255" s="28" t="s">
        <v>1776</v>
      </c>
      <c r="C1255" s="72"/>
    </row>
    <row r="1256" s="66" customFormat="1" hidden="1" customHeight="1" spans="1:3">
      <c r="A1256" s="207" t="s">
        <v>3083</v>
      </c>
      <c r="B1256" s="28" t="s">
        <v>1777</v>
      </c>
      <c r="C1256" s="72"/>
    </row>
    <row r="1257" s="66" customFormat="1" customHeight="1" spans="1:3">
      <c r="A1257" s="207" t="s">
        <v>3084</v>
      </c>
      <c r="B1257" s="129" t="s">
        <v>1778</v>
      </c>
      <c r="C1257" s="30">
        <f>SUM(C1258,C1270,C1276,C1282,C1290,C1303,C1307,C1311)</f>
        <v>8579</v>
      </c>
    </row>
    <row r="1258" s="66" customFormat="1" customHeight="1" spans="1:3">
      <c r="A1258" s="207" t="s">
        <v>3085</v>
      </c>
      <c r="B1258" s="129" t="s">
        <v>1779</v>
      </c>
      <c r="C1258" s="30">
        <f>SUM(C1259:C1269)</f>
        <v>588</v>
      </c>
    </row>
    <row r="1259" s="66" customFormat="1" customHeight="1" spans="1:3">
      <c r="A1259" s="207" t="s">
        <v>3086</v>
      </c>
      <c r="B1259" s="28" t="s">
        <v>808</v>
      </c>
      <c r="C1259" s="72">
        <f>VLOOKUP(A1259,[2]县本级支出!$A$3:$D$432,4,FALSE)</f>
        <v>233</v>
      </c>
    </row>
    <row r="1260" s="66" customFormat="1" hidden="1" customHeight="1" spans="1:3">
      <c r="A1260" s="207" t="s">
        <v>3087</v>
      </c>
      <c r="B1260" s="28" t="s">
        <v>809</v>
      </c>
      <c r="C1260" s="72"/>
    </row>
    <row r="1261" s="66" customFormat="1" hidden="1" customHeight="1" spans="1:3">
      <c r="A1261" s="207" t="s">
        <v>3088</v>
      </c>
      <c r="B1261" s="28" t="s">
        <v>810</v>
      </c>
      <c r="C1261" s="72"/>
    </row>
    <row r="1262" s="66" customFormat="1" customHeight="1" spans="1:3">
      <c r="A1262" s="207" t="s">
        <v>3089</v>
      </c>
      <c r="B1262" s="28" t="s">
        <v>1780</v>
      </c>
      <c r="C1262" s="72">
        <f>VLOOKUP(A1262,[2]县本级支出!$A$3:$D$432,4,FALSE)</f>
        <v>16</v>
      </c>
    </row>
    <row r="1263" s="66" customFormat="1" hidden="1" customHeight="1" spans="1:3">
      <c r="A1263" s="207" t="s">
        <v>3090</v>
      </c>
      <c r="B1263" s="28" t="s">
        <v>1781</v>
      </c>
      <c r="C1263" s="72"/>
    </row>
    <row r="1264" s="66" customFormat="1" customHeight="1" spans="1:3">
      <c r="A1264" s="207" t="s">
        <v>3091</v>
      </c>
      <c r="B1264" s="28" t="s">
        <v>1782</v>
      </c>
      <c r="C1264" s="72">
        <f>VLOOKUP(A1264,[2]县本级支出!$A$3:$D$432,4,FALSE)</f>
        <v>15</v>
      </c>
    </row>
    <row r="1265" s="66" customFormat="1" customHeight="1" spans="1:3">
      <c r="A1265" s="207" t="s">
        <v>3092</v>
      </c>
      <c r="B1265" s="28" t="s">
        <v>1783</v>
      </c>
      <c r="C1265" s="72">
        <f>VLOOKUP(A1265,[2]县本级支出!$A$3:$D$432,4,FALSE)</f>
        <v>5</v>
      </c>
    </row>
    <row r="1266" s="66" customFormat="1" customHeight="1" spans="1:3">
      <c r="A1266" s="207" t="s">
        <v>3093</v>
      </c>
      <c r="B1266" s="28" t="s">
        <v>1784</v>
      </c>
      <c r="C1266" s="72">
        <f>VLOOKUP(A1266,[2]县本级支出!$A$3:$D$432,4,FALSE)</f>
        <v>314</v>
      </c>
    </row>
    <row r="1267" s="66" customFormat="1" hidden="1" customHeight="1" spans="1:3">
      <c r="A1267" s="207" t="s">
        <v>3094</v>
      </c>
      <c r="B1267" s="28" t="s">
        <v>1785</v>
      </c>
      <c r="C1267" s="72"/>
    </row>
    <row r="1268" s="66" customFormat="1" hidden="1" customHeight="1" spans="1:3">
      <c r="A1268" s="207" t="s">
        <v>3095</v>
      </c>
      <c r="B1268" s="28" t="s">
        <v>817</v>
      </c>
      <c r="C1268" s="72"/>
    </row>
    <row r="1269" s="66" customFormat="1" customHeight="1" spans="1:3">
      <c r="A1269" s="207" t="s">
        <v>3096</v>
      </c>
      <c r="B1269" s="28" t="s">
        <v>1786</v>
      </c>
      <c r="C1269" s="72">
        <f>VLOOKUP(A1269,[2]县本级支出!$A$3:$D$432,4,FALSE)</f>
        <v>5</v>
      </c>
    </row>
    <row r="1270" s="66" customFormat="1" customHeight="1" spans="1:3">
      <c r="A1270" s="207" t="s">
        <v>3097</v>
      </c>
      <c r="B1270" s="129" t="s">
        <v>1787</v>
      </c>
      <c r="C1270" s="30">
        <f>SUM(C1271:C1275)</f>
        <v>798</v>
      </c>
    </row>
    <row r="1271" s="66" customFormat="1" customHeight="1" spans="1:3">
      <c r="A1271" s="207" t="s">
        <v>3098</v>
      </c>
      <c r="B1271" s="28" t="s">
        <v>808</v>
      </c>
      <c r="C1271" s="72">
        <f>VLOOKUP(A1271,[2]县本级支出!$A$3:$D$432,4,FALSE)</f>
        <v>570</v>
      </c>
    </row>
    <row r="1272" s="66" customFormat="1" hidden="1" customHeight="1" spans="1:3">
      <c r="A1272" s="207" t="s">
        <v>3099</v>
      </c>
      <c r="B1272" s="28" t="s">
        <v>809</v>
      </c>
      <c r="C1272" s="72"/>
    </row>
    <row r="1273" s="66" customFormat="1" hidden="1" customHeight="1" spans="1:3">
      <c r="A1273" s="207" t="s">
        <v>3100</v>
      </c>
      <c r="B1273" s="28" t="s">
        <v>810</v>
      </c>
      <c r="C1273" s="72"/>
    </row>
    <row r="1274" s="66" customFormat="1" customHeight="1" spans="1:3">
      <c r="A1274" s="207" t="s">
        <v>3101</v>
      </c>
      <c r="B1274" s="28" t="s">
        <v>1788</v>
      </c>
      <c r="C1274" s="72">
        <f>VLOOKUP(A1274,[2]县本级支出!$A$3:$D$432,4,FALSE)</f>
        <v>228</v>
      </c>
    </row>
    <row r="1275" s="66" customFormat="1" hidden="1" customHeight="1" spans="1:3">
      <c r="A1275" s="207" t="s">
        <v>3102</v>
      </c>
      <c r="B1275" s="28" t="s">
        <v>1789</v>
      </c>
      <c r="C1275" s="72"/>
    </row>
    <row r="1276" s="66" customFormat="1" hidden="1" customHeight="1" spans="1:3">
      <c r="A1276" s="207" t="s">
        <v>3103</v>
      </c>
      <c r="B1276" s="129" t="s">
        <v>1790</v>
      </c>
      <c r="C1276" s="30">
        <f>SUM(C1277:C1281)</f>
        <v>0</v>
      </c>
    </row>
    <row r="1277" s="66" customFormat="1" hidden="1" customHeight="1" spans="1:3">
      <c r="A1277" s="207" t="s">
        <v>3104</v>
      </c>
      <c r="B1277" s="28" t="s">
        <v>808</v>
      </c>
      <c r="C1277" s="72"/>
    </row>
    <row r="1278" s="66" customFormat="1" hidden="1" customHeight="1" spans="1:3">
      <c r="A1278" s="207" t="s">
        <v>3105</v>
      </c>
      <c r="B1278" s="28" t="s">
        <v>809</v>
      </c>
      <c r="C1278" s="72"/>
    </row>
    <row r="1279" s="66" customFormat="1" hidden="1" customHeight="1" spans="1:3">
      <c r="A1279" s="207" t="s">
        <v>3106</v>
      </c>
      <c r="B1279" s="28" t="s">
        <v>810</v>
      </c>
      <c r="C1279" s="72"/>
    </row>
    <row r="1280" s="66" customFormat="1" hidden="1" customHeight="1" spans="1:3">
      <c r="A1280" s="207" t="s">
        <v>3107</v>
      </c>
      <c r="B1280" s="28" t="s">
        <v>1791</v>
      </c>
      <c r="C1280" s="72"/>
    </row>
    <row r="1281" s="66" customFormat="1" hidden="1" customHeight="1" spans="1:3">
      <c r="A1281" s="207" t="s">
        <v>3108</v>
      </c>
      <c r="B1281" s="28" t="s">
        <v>1792</v>
      </c>
      <c r="C1281" s="72"/>
    </row>
    <row r="1282" s="66" customFormat="1" hidden="1" customHeight="1" spans="1:3">
      <c r="A1282" s="207" t="s">
        <v>3109</v>
      </c>
      <c r="B1282" s="129" t="s">
        <v>1793</v>
      </c>
      <c r="C1282" s="30">
        <f>SUM(C1283:C1289)</f>
        <v>0</v>
      </c>
    </row>
    <row r="1283" s="66" customFormat="1" hidden="1" customHeight="1" spans="1:3">
      <c r="A1283" s="207" t="s">
        <v>3110</v>
      </c>
      <c r="B1283" s="28" t="s">
        <v>808</v>
      </c>
      <c r="C1283" s="72"/>
    </row>
    <row r="1284" s="66" customFormat="1" hidden="1" customHeight="1" spans="1:3">
      <c r="A1284" s="207" t="s">
        <v>3111</v>
      </c>
      <c r="B1284" s="28" t="s">
        <v>809</v>
      </c>
      <c r="C1284" s="72"/>
    </row>
    <row r="1285" s="66" customFormat="1" hidden="1" customHeight="1" spans="1:3">
      <c r="A1285" s="207" t="s">
        <v>3112</v>
      </c>
      <c r="B1285" s="28" t="s">
        <v>810</v>
      </c>
      <c r="C1285" s="72"/>
    </row>
    <row r="1286" s="66" customFormat="1" hidden="1" customHeight="1" spans="1:3">
      <c r="A1286" s="207" t="s">
        <v>3113</v>
      </c>
      <c r="B1286" s="28" t="s">
        <v>1794</v>
      </c>
      <c r="C1286" s="72"/>
    </row>
    <row r="1287" s="66" customFormat="1" hidden="1" customHeight="1" spans="1:3">
      <c r="A1287" s="207" t="s">
        <v>3114</v>
      </c>
      <c r="B1287" s="28" t="s">
        <v>1795</v>
      </c>
      <c r="C1287" s="72"/>
    </row>
    <row r="1288" s="66" customFormat="1" hidden="1" customHeight="1" spans="1:3">
      <c r="A1288" s="207" t="s">
        <v>3115</v>
      </c>
      <c r="B1288" s="28" t="s">
        <v>817</v>
      </c>
      <c r="C1288" s="72"/>
    </row>
    <row r="1289" s="66" customFormat="1" hidden="1" customHeight="1" spans="1:3">
      <c r="A1289" s="207" t="s">
        <v>3116</v>
      </c>
      <c r="B1289" s="28" t="s">
        <v>1796</v>
      </c>
      <c r="C1289" s="72"/>
    </row>
    <row r="1290" s="66" customFormat="1" hidden="1" customHeight="1" spans="1:3">
      <c r="A1290" s="207" t="s">
        <v>3117</v>
      </c>
      <c r="B1290" s="129" t="s">
        <v>1797</v>
      </c>
      <c r="C1290" s="30">
        <f>SUM(C1291:C1302)</f>
        <v>0</v>
      </c>
    </row>
    <row r="1291" s="66" customFormat="1" hidden="1" customHeight="1" spans="1:3">
      <c r="A1291" s="207" t="s">
        <v>3118</v>
      </c>
      <c r="B1291" s="28" t="s">
        <v>808</v>
      </c>
      <c r="C1291" s="72"/>
    </row>
    <row r="1292" s="66" customFormat="1" hidden="1" customHeight="1" spans="1:3">
      <c r="A1292" s="207" t="s">
        <v>3119</v>
      </c>
      <c r="B1292" s="28" t="s">
        <v>809</v>
      </c>
      <c r="C1292" s="72"/>
    </row>
    <row r="1293" s="66" customFormat="1" hidden="1" customHeight="1" spans="1:3">
      <c r="A1293" s="207" t="s">
        <v>3120</v>
      </c>
      <c r="B1293" s="28" t="s">
        <v>810</v>
      </c>
      <c r="C1293" s="72"/>
    </row>
    <row r="1294" s="66" customFormat="1" hidden="1" customHeight="1" spans="1:3">
      <c r="A1294" s="207" t="s">
        <v>3121</v>
      </c>
      <c r="B1294" s="28" t="s">
        <v>1798</v>
      </c>
      <c r="C1294" s="72"/>
    </row>
    <row r="1295" s="66" customFormat="1" hidden="1" customHeight="1" spans="1:3">
      <c r="A1295" s="207" t="s">
        <v>3122</v>
      </c>
      <c r="B1295" s="28" t="s">
        <v>1799</v>
      </c>
      <c r="C1295" s="72"/>
    </row>
    <row r="1296" s="66" customFormat="1" hidden="1" customHeight="1" spans="1:3">
      <c r="A1296" s="207" t="s">
        <v>3123</v>
      </c>
      <c r="B1296" s="28" t="s">
        <v>1800</v>
      </c>
      <c r="C1296" s="72"/>
    </row>
    <row r="1297" s="66" customFormat="1" hidden="1" customHeight="1" spans="1:3">
      <c r="A1297" s="207" t="s">
        <v>3124</v>
      </c>
      <c r="B1297" s="28" t="s">
        <v>1801</v>
      </c>
      <c r="C1297" s="72"/>
    </row>
    <row r="1298" s="66" customFormat="1" hidden="1" customHeight="1" spans="1:3">
      <c r="A1298" s="207" t="s">
        <v>3125</v>
      </c>
      <c r="B1298" s="28" t="s">
        <v>1802</v>
      </c>
      <c r="C1298" s="72"/>
    </row>
    <row r="1299" s="66" customFormat="1" hidden="1" customHeight="1" spans="1:3">
      <c r="A1299" s="207" t="s">
        <v>3126</v>
      </c>
      <c r="B1299" s="28" t="s">
        <v>1803</v>
      </c>
      <c r="C1299" s="72"/>
    </row>
    <row r="1300" s="66" customFormat="1" hidden="1" customHeight="1" spans="1:3">
      <c r="A1300" s="207" t="s">
        <v>3127</v>
      </c>
      <c r="B1300" s="28" t="s">
        <v>1804</v>
      </c>
      <c r="C1300" s="72"/>
    </row>
    <row r="1301" s="66" customFormat="1" hidden="1" customHeight="1" spans="1:3">
      <c r="A1301" s="207" t="s">
        <v>3128</v>
      </c>
      <c r="B1301" s="28" t="s">
        <v>1805</v>
      </c>
      <c r="C1301" s="72"/>
    </row>
    <row r="1302" s="66" customFormat="1" hidden="1" customHeight="1" spans="1:3">
      <c r="A1302" s="207" t="s">
        <v>3129</v>
      </c>
      <c r="B1302" s="28" t="s">
        <v>1806</v>
      </c>
      <c r="C1302" s="72"/>
    </row>
    <row r="1303" s="66" customFormat="1" hidden="1" customHeight="1" spans="1:3">
      <c r="A1303" s="207" t="s">
        <v>3130</v>
      </c>
      <c r="B1303" s="129" t="s">
        <v>1807</v>
      </c>
      <c r="C1303" s="30">
        <f>SUM(C1304:C1306)</f>
        <v>0</v>
      </c>
    </row>
    <row r="1304" s="66" customFormat="1" hidden="1" customHeight="1" spans="1:3">
      <c r="A1304" s="207" t="s">
        <v>3131</v>
      </c>
      <c r="B1304" s="28" t="s">
        <v>1808</v>
      </c>
      <c r="C1304" s="72"/>
    </row>
    <row r="1305" s="66" customFormat="1" hidden="1" customHeight="1" spans="1:3">
      <c r="A1305" s="207" t="s">
        <v>3132</v>
      </c>
      <c r="B1305" s="28" t="s">
        <v>1809</v>
      </c>
      <c r="C1305" s="72"/>
    </row>
    <row r="1306" s="66" customFormat="1" hidden="1" customHeight="1" spans="1:3">
      <c r="A1306" s="207" t="s">
        <v>3133</v>
      </c>
      <c r="B1306" s="28" t="s">
        <v>1810</v>
      </c>
      <c r="C1306" s="72"/>
    </row>
    <row r="1307" s="66" customFormat="1" customHeight="1" spans="1:3">
      <c r="A1307" s="207" t="s">
        <v>3134</v>
      </c>
      <c r="B1307" s="129" t="s">
        <v>1811</v>
      </c>
      <c r="C1307" s="105">
        <f>SUM(C1308:C1310)</f>
        <v>7193</v>
      </c>
    </row>
    <row r="1308" s="66" customFormat="1" customHeight="1" spans="1:3">
      <c r="A1308" s="207" t="s">
        <v>3135</v>
      </c>
      <c r="B1308" s="28" t="s">
        <v>1812</v>
      </c>
      <c r="C1308" s="72">
        <f>VLOOKUP(A1308,[2]县本级支出!$A$3:$D$432,4,FALSE)</f>
        <v>3795</v>
      </c>
    </row>
    <row r="1309" s="66" customFormat="1" customHeight="1" spans="1:3">
      <c r="A1309" s="207" t="s">
        <v>3136</v>
      </c>
      <c r="B1309" s="28" t="s">
        <v>1813</v>
      </c>
      <c r="C1309" s="72">
        <f>VLOOKUP(A1309,[2]县本级支出!$A$3:$D$432,4,FALSE)</f>
        <v>504</v>
      </c>
    </row>
    <row r="1310" s="66" customFormat="1" customHeight="1" spans="1:3">
      <c r="A1310" s="207" t="s">
        <v>3137</v>
      </c>
      <c r="B1310" s="28" t="s">
        <v>1814</v>
      </c>
      <c r="C1310" s="72">
        <f>VLOOKUP(A1310,[2]县本级支出!$A$3:$D$432,4,FALSE)</f>
        <v>2894</v>
      </c>
    </row>
    <row r="1311" s="66" customFormat="1" hidden="1" customHeight="1" spans="1:3">
      <c r="A1311" s="207" t="s">
        <v>3138</v>
      </c>
      <c r="B1311" s="129" t="s">
        <v>1815</v>
      </c>
      <c r="C1311" s="30">
        <f t="shared" ref="C1311:C1314" si="2">C1312</f>
        <v>0</v>
      </c>
    </row>
    <row r="1312" s="66" customFormat="1" hidden="1" customHeight="1" spans="1:3">
      <c r="A1312" s="207" t="s">
        <v>3139</v>
      </c>
      <c r="B1312" s="28" t="s">
        <v>1816</v>
      </c>
      <c r="C1312" s="72"/>
    </row>
    <row r="1313" s="66" customFormat="1" customHeight="1" spans="1:3">
      <c r="A1313" s="207" t="s">
        <v>3140</v>
      </c>
      <c r="B1313" s="129" t="s">
        <v>1817</v>
      </c>
      <c r="C1313" s="30">
        <f t="shared" si="2"/>
        <v>7</v>
      </c>
    </row>
    <row r="1314" s="66" customFormat="1" customHeight="1" spans="1:3">
      <c r="A1314" s="207" t="s">
        <v>3141</v>
      </c>
      <c r="B1314" s="129" t="s">
        <v>1818</v>
      </c>
      <c r="C1314" s="30">
        <f t="shared" si="2"/>
        <v>7</v>
      </c>
    </row>
    <row r="1315" s="66" customFormat="1" customHeight="1" spans="1:3">
      <c r="A1315" s="207" t="s">
        <v>3142</v>
      </c>
      <c r="B1315" s="28" t="s">
        <v>1819</v>
      </c>
      <c r="C1315" s="72">
        <f>VLOOKUP(A1315,[2]县本级支出!$A$3:$D$432,4,FALSE)</f>
        <v>7</v>
      </c>
    </row>
    <row r="1316" s="66" customFormat="1" customHeight="1" spans="1:3">
      <c r="A1316" s="207" t="s">
        <v>3143</v>
      </c>
      <c r="B1316" s="129" t="s">
        <v>1820</v>
      </c>
      <c r="C1316" s="30">
        <f>SUM(C1317,C1318,C1319)</f>
        <v>3228</v>
      </c>
    </row>
    <row r="1317" s="66" customFormat="1" hidden="1" customHeight="1" spans="1:3">
      <c r="A1317" s="207" t="s">
        <v>3144</v>
      </c>
      <c r="B1317" s="129" t="s">
        <v>1821</v>
      </c>
      <c r="C1317" s="72"/>
    </row>
    <row r="1318" s="66" customFormat="1" hidden="1" customHeight="1" spans="1:3">
      <c r="A1318" s="207" t="s">
        <v>3145</v>
      </c>
      <c r="B1318" s="129" t="s">
        <v>1822</v>
      </c>
      <c r="C1318" s="72"/>
    </row>
    <row r="1319" s="66" customFormat="1" customHeight="1" spans="1:3">
      <c r="A1319" s="207" t="s">
        <v>3146</v>
      </c>
      <c r="B1319" s="129" t="s">
        <v>1823</v>
      </c>
      <c r="C1319" s="30">
        <f>SUM(C1320:C1323)</f>
        <v>3228</v>
      </c>
    </row>
    <row r="1320" s="66" customFormat="1" ht="17.25" customHeight="1" spans="1:3">
      <c r="A1320" s="207" t="s">
        <v>3147</v>
      </c>
      <c r="B1320" s="28" t="s">
        <v>1824</v>
      </c>
      <c r="C1320" s="72">
        <f>VLOOKUP(A1320,[2]县本级支出!$A$3:$D$432,4,FALSE)</f>
        <v>3228</v>
      </c>
    </row>
    <row r="1321" s="66" customFormat="1" hidden="1" customHeight="1" spans="1:3">
      <c r="A1321" s="207" t="s">
        <v>3148</v>
      </c>
      <c r="B1321" s="28" t="s">
        <v>1825</v>
      </c>
      <c r="C1321" s="72">
        <f>VLOOKUP(A1321,[2]县本级支出!$A$3:$D$432,4,FALSE)</f>
        <v>0</v>
      </c>
    </row>
    <row r="1322" s="66" customFormat="1" hidden="1" customHeight="1" spans="1:3">
      <c r="A1322" s="207" t="s">
        <v>3149</v>
      </c>
      <c r="B1322" s="28" t="s">
        <v>1826</v>
      </c>
      <c r="C1322" s="72">
        <f>VLOOKUP(A1322,[2]县本级支出!$A$3:$D$432,4,FALSE)</f>
        <v>0</v>
      </c>
    </row>
    <row r="1323" s="66" customFormat="1" hidden="1" customHeight="1" spans="1:3">
      <c r="A1323" s="207" t="s">
        <v>3150</v>
      </c>
      <c r="B1323" s="28" t="s">
        <v>1827</v>
      </c>
      <c r="C1323" s="72"/>
    </row>
    <row r="1324" s="66" customFormat="1" hidden="1" customHeight="1" spans="1:3">
      <c r="A1324" s="207" t="s">
        <v>3151</v>
      </c>
      <c r="B1324" s="129" t="s">
        <v>1828</v>
      </c>
      <c r="C1324" s="30">
        <f>C1325+C1326+C1327</f>
        <v>0</v>
      </c>
    </row>
    <row r="1325" s="66" customFormat="1" hidden="1" customHeight="1" spans="1:3">
      <c r="A1325" s="207" t="s">
        <v>3152</v>
      </c>
      <c r="B1325" s="129" t="s">
        <v>1829</v>
      </c>
      <c r="C1325" s="72"/>
    </row>
    <row r="1326" s="66" customFormat="1" hidden="1" customHeight="1" spans="1:3">
      <c r="A1326" s="207" t="s">
        <v>3153</v>
      </c>
      <c r="B1326" s="129" t="s">
        <v>1830</v>
      </c>
      <c r="C1326" s="72"/>
    </row>
    <row r="1327" s="66" customFormat="1" hidden="1" customHeight="1" spans="1:3">
      <c r="A1327" s="207" t="s">
        <v>3154</v>
      </c>
      <c r="B1327" s="129" t="s">
        <v>1831</v>
      </c>
      <c r="C1327" s="72"/>
    </row>
  </sheetData>
  <autoFilter ref="A4:C1327">
    <filterColumn colId="2">
      <filters>
        <filter val="100"/>
        <filter val="500"/>
        <filter val="1"/>
        <filter val="2"/>
        <filter val="102"/>
        <filter val="3"/>
        <filter val="4"/>
        <filter val="504"/>
        <filter val="5"/>
        <filter val="105"/>
        <filter val="11,505"/>
        <filter val="6"/>
        <filter val="7"/>
        <filter val="8"/>
        <filter val="9"/>
        <filter val="109"/>
        <filter val="110"/>
        <filter val="20,512"/>
        <filter val="513"/>
        <filter val="114"/>
        <filter val="518"/>
        <filter val="519"/>
        <filter val="123"/>
        <filter val="124"/>
        <filter val="928"/>
        <filter val="7,128"/>
        <filter val="130"/>
        <filter val="131"/>
        <filter val="134"/>
        <filter val="936"/>
        <filter val="1,137"/>
        <filter val="1,940"/>
        <filter val="141"/>
        <filter val="16,941"/>
        <filter val="1,542"/>
        <filter val="145"/>
        <filter val="548"/>
        <filter val="1,149"/>
        <filter val="951"/>
        <filter val="152"/>
        <filter val="1,953"/>
        <filter val="1,555"/>
        <filter val="157"/>
        <filter val="557"/>
        <filter val="558"/>
        <filter val="159"/>
        <filter val="160"/>
        <filter val="163"/>
        <filter val="563"/>
        <filter val="2,163"/>
        <filter val="164"/>
        <filter val="7,964"/>
        <filter val="26,968"/>
        <filter val="52,968"/>
        <filter val="169"/>
        <filter val="170"/>
        <filter val="570"/>
        <filter val="173"/>
        <filter val="174"/>
        <filter val="976"/>
        <filter val="2,176"/>
        <filter val="1,578"/>
        <filter val="8,579"/>
        <filter val="3,982"/>
        <filter val="183"/>
        <filter val="1,187"/>
        <filter val="588"/>
        <filter val="189"/>
        <filter val="190"/>
        <filter val="7,193"/>
        <filter val="3,195"/>
        <filter val="198"/>
        <filter val="200"/>
        <filter val="603"/>
        <filter val="2,207"/>
        <filter val="208"/>
        <filter val="608"/>
        <filter val="5,609"/>
        <filter val="211"/>
        <filter val="212"/>
        <filter val="214"/>
        <filter val="215"/>
        <filter val="5,215"/>
        <filter val="218"/>
        <filter val="618"/>
        <filter val="43,621"/>
        <filter val="223"/>
        <filter val="225"/>
        <filter val="626"/>
        <filter val="228"/>
        <filter val="3,228"/>
        <filter val="4,629"/>
        <filter val="230"/>
        <filter val="232"/>
        <filter val="233"/>
        <filter val="236"/>
        <filter val="23,236"/>
        <filter val="5,237"/>
        <filter val="240"/>
        <filter val="641"/>
        <filter val="245"/>
        <filter val="247"/>
        <filter val="649"/>
        <filter val="250"/>
        <filter val="650"/>
        <filter val="256"/>
        <filter val="261"/>
        <filter val="262"/>
        <filter val="269"/>
        <filter val="1,678"/>
        <filter val="8,678"/>
        <filter val="279"/>
        <filter val="679"/>
        <filter val="282"/>
        <filter val="2,685"/>
        <filter val="37,687"/>
        <filter val="297"/>
        <filter val="5,700"/>
        <filter val="701"/>
        <filter val="1,302"/>
        <filter val="704"/>
        <filter val="12,307"/>
        <filter val="708"/>
        <filter val="2,308"/>
        <filter val="311"/>
        <filter val="5,312"/>
        <filter val="314"/>
        <filter val="1,315"/>
        <filter val="9,315"/>
        <filter val="316"/>
        <filter val="318"/>
        <filter val="6,722"/>
        <filter val="324"/>
        <filter val="725"/>
        <filter val="1,325"/>
        <filter val="3,732"/>
        <filter val="5,734"/>
        <filter val="3,737"/>
        <filter val="338"/>
        <filter val="340"/>
        <filter val="741"/>
        <filter val="6,341"/>
        <filter val="345"/>
        <filter val="748"/>
        <filter val="350"/>
        <filter val="750"/>
        <filter val="751"/>
        <filter val="352"/>
        <filter val="353"/>
        <filter val="356"/>
        <filter val="759"/>
        <filter val="360"/>
        <filter val="362"/>
        <filter val="363"/>
        <filter val="765"/>
        <filter val="768"/>
        <filter val="3,770"/>
        <filter val="372"/>
        <filter val="1,373"/>
        <filter val="15,376"/>
        <filter val="378"/>
        <filter val="778"/>
        <filter val="779"/>
        <filter val="380"/>
        <filter val="2,380"/>
        <filter val="1,381"/>
        <filter val="390"/>
        <filter val="3,394"/>
        <filter val="3,795"/>
        <filter val="798"/>
        <filter val="1,798"/>
        <filter val="226,797"/>
        <filter val="800"/>
        <filter val="8,005"/>
        <filter val="406"/>
        <filter val="408"/>
        <filter val="10"/>
        <filter val="1,410"/>
        <filter val="11"/>
        <filter val="811"/>
        <filter val="12"/>
        <filter val="13"/>
        <filter val="14"/>
        <filter val="2,014"/>
        <filter val="7,814"/>
        <filter val="15"/>
        <filter val="16"/>
        <filter val="18"/>
        <filter val="19"/>
        <filter val="20"/>
        <filter val="1,420"/>
        <filter val="21"/>
        <filter val="421"/>
        <filter val="4,021"/>
        <filter val="22"/>
        <filter val="822"/>
        <filter val="23"/>
        <filter val="24"/>
        <filter val="25"/>
        <filter val="26"/>
        <filter val="29"/>
        <filter val="1,029"/>
        <filter val="31"/>
        <filter val="1,431"/>
        <filter val="32"/>
        <filter val="33"/>
        <filter val="35"/>
        <filter val="36"/>
        <filter val="436"/>
        <filter val="836"/>
        <filter val="37"/>
        <filter val="438"/>
        <filter val="39"/>
        <filter val="40"/>
        <filter val="42"/>
        <filter val="442"/>
        <filter val="46"/>
        <filter val="446"/>
        <filter val="47"/>
        <filter val="48"/>
        <filter val="50"/>
        <filter val="52"/>
        <filter val="3,453"/>
        <filter val="55"/>
        <filter val="57"/>
        <filter val="1,057"/>
        <filter val="458"/>
        <filter val="4,058"/>
        <filter val="60"/>
        <filter val="461"/>
        <filter val="62"/>
        <filter val="2,062"/>
        <filter val="10,864"/>
        <filter val="65"/>
        <filter val="66"/>
        <filter val="467"/>
        <filter val="19,868"/>
        <filter val="70"/>
        <filter val="47,870"/>
        <filter val="74"/>
        <filter val="474"/>
        <filter val="874"/>
        <filter val="2,074"/>
        <filter val="3,075"/>
        <filter val="76"/>
        <filter val="77"/>
        <filter val="478"/>
        <filter val="1,878"/>
        <filter val="79"/>
        <filter val="80"/>
        <filter val="882"/>
        <filter val="83"/>
        <filter val="484"/>
        <filter val="85"/>
        <filter val="2,485"/>
        <filter val="86"/>
        <filter val="886"/>
        <filter val="488"/>
        <filter val="90"/>
        <filter val="6,090"/>
        <filter val="91"/>
        <filter val="92"/>
        <filter val="492"/>
        <filter val="1,492"/>
        <filter val="93"/>
        <filter val="2,894"/>
        <filter val="495"/>
        <filter val="895"/>
        <filter val="96"/>
        <filter val="97"/>
        <filter val="899"/>
        <filter val="1,099"/>
        <filter val="7,899"/>
      </filters>
    </filterColumn>
    <extLst/>
  </autoFilter>
  <mergeCells count="3">
    <mergeCell ref="A1:C1"/>
    <mergeCell ref="A2:C2"/>
    <mergeCell ref="A3:C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showZeros="0" workbookViewId="0">
      <selection activeCell="C7" sqref="C7"/>
    </sheetView>
  </sheetViews>
  <sheetFormatPr defaultColWidth="12.1833333333333" defaultRowHeight="15.55" customHeight="1" outlineLevelCol="4"/>
  <cols>
    <col min="1" max="1" width="14.625" style="66" customWidth="1"/>
    <col min="2" max="2" width="33.375" style="66" customWidth="1"/>
    <col min="3" max="3" width="31.75" style="66" customWidth="1"/>
    <col min="4" max="251" width="12.1833333333333" style="66" customWidth="1"/>
    <col min="252" max="16379" width="12.1833333333333" style="66"/>
    <col min="16380" max="16384" width="12.1833333333333" style="88"/>
  </cols>
  <sheetData>
    <row r="1" s="66" customFormat="1" ht="42.75" customHeight="1" spans="1:3">
      <c r="A1" s="67" t="s">
        <v>3155</v>
      </c>
      <c r="B1" s="67"/>
      <c r="C1" s="67"/>
    </row>
    <row r="2" s="66" customFormat="1" ht="16.95" customHeight="1" spans="1:5">
      <c r="A2" s="127"/>
      <c r="B2" s="127"/>
      <c r="C2" s="128" t="s">
        <v>3156</v>
      </c>
      <c r="E2" s="128"/>
    </row>
    <row r="3" s="66" customFormat="1" ht="16.95" customHeight="1" spans="1:5">
      <c r="A3" s="127"/>
      <c r="B3" s="127"/>
      <c r="C3" s="128" t="s">
        <v>80</v>
      </c>
      <c r="E3" s="128"/>
    </row>
    <row r="4" s="198" customFormat="1" ht="17.25" customHeight="1" spans="1:3">
      <c r="A4" s="98" t="s">
        <v>145</v>
      </c>
      <c r="B4" s="197" t="s">
        <v>146</v>
      </c>
      <c r="C4" s="197" t="s">
        <v>805</v>
      </c>
    </row>
    <row r="5" s="198" customFormat="1" ht="35.25" customHeight="1" spans="1:3">
      <c r="A5" s="98"/>
      <c r="B5" s="197"/>
      <c r="C5" s="197"/>
    </row>
    <row r="6" s="66" customFormat="1" ht="17.25" customHeight="1" spans="1:3">
      <c r="A6" s="28"/>
      <c r="B6" s="68" t="s">
        <v>805</v>
      </c>
      <c r="C6" s="138">
        <v>261204</v>
      </c>
    </row>
    <row r="7" s="66" customFormat="1" ht="16.95" customHeight="1" spans="1:3">
      <c r="A7" s="28">
        <v>501</v>
      </c>
      <c r="B7" s="129" t="s">
        <v>3157</v>
      </c>
      <c r="C7" s="30">
        <v>52006</v>
      </c>
    </row>
    <row r="8" s="66" customFormat="1" ht="16.95" customHeight="1" spans="1:3">
      <c r="A8" s="28">
        <v>50101</v>
      </c>
      <c r="B8" s="28" t="s">
        <v>3158</v>
      </c>
      <c r="C8" s="30">
        <v>26539</v>
      </c>
    </row>
    <row r="9" s="66" customFormat="1" ht="16.95" customHeight="1" spans="1:3">
      <c r="A9" s="28">
        <v>50102</v>
      </c>
      <c r="B9" s="28" t="s">
        <v>3159</v>
      </c>
      <c r="C9" s="30">
        <v>13193</v>
      </c>
    </row>
    <row r="10" s="66" customFormat="1" ht="16.95" customHeight="1" spans="1:3">
      <c r="A10" s="28">
        <v>50103</v>
      </c>
      <c r="B10" s="28" t="s">
        <v>3160</v>
      </c>
      <c r="C10" s="30">
        <v>7606</v>
      </c>
    </row>
    <row r="11" s="66" customFormat="1" ht="16.95" customHeight="1" spans="1:3">
      <c r="A11" s="28">
        <v>50199</v>
      </c>
      <c r="B11" s="28" t="s">
        <v>3161</v>
      </c>
      <c r="C11" s="30">
        <v>4668</v>
      </c>
    </row>
    <row r="12" s="66" customFormat="1" ht="16.95" customHeight="1" spans="1:3">
      <c r="A12" s="28">
        <v>502</v>
      </c>
      <c r="B12" s="129" t="s">
        <v>3162</v>
      </c>
      <c r="C12" s="30">
        <v>47231</v>
      </c>
    </row>
    <row r="13" s="66" customFormat="1" ht="16.95" customHeight="1" spans="1:3">
      <c r="A13" s="28">
        <v>50201</v>
      </c>
      <c r="B13" s="28" t="s">
        <v>3163</v>
      </c>
      <c r="C13" s="30">
        <v>4872</v>
      </c>
    </row>
    <row r="14" s="66" customFormat="1" ht="16.95" customHeight="1" spans="1:3">
      <c r="A14" s="28">
        <v>50202</v>
      </c>
      <c r="B14" s="28" t="s">
        <v>3164</v>
      </c>
      <c r="C14" s="30">
        <v>319</v>
      </c>
    </row>
    <row r="15" s="66" customFormat="1" ht="16.95" customHeight="1" spans="1:3">
      <c r="A15" s="28">
        <v>50203</v>
      </c>
      <c r="B15" s="28" t="s">
        <v>3165</v>
      </c>
      <c r="C15" s="30">
        <v>213</v>
      </c>
    </row>
    <row r="16" s="66" customFormat="1" ht="16.95" customHeight="1" spans="1:3">
      <c r="A16" s="28">
        <v>50204</v>
      </c>
      <c r="B16" s="28" t="s">
        <v>3166</v>
      </c>
      <c r="C16" s="30">
        <v>41</v>
      </c>
    </row>
    <row r="17" s="66" customFormat="1" ht="16.95" customHeight="1" spans="1:3">
      <c r="A17" s="28">
        <v>50205</v>
      </c>
      <c r="B17" s="28" t="s">
        <v>3167</v>
      </c>
      <c r="C17" s="30">
        <v>2742</v>
      </c>
    </row>
    <row r="18" s="66" customFormat="1" ht="16.95" customHeight="1" spans="1:3">
      <c r="A18" s="28">
        <v>50206</v>
      </c>
      <c r="B18" s="28" t="s">
        <v>3168</v>
      </c>
      <c r="C18" s="30">
        <v>61</v>
      </c>
    </row>
    <row r="19" s="66" customFormat="1" ht="16.95" customHeight="1" spans="1:3">
      <c r="A19" s="28">
        <v>50207</v>
      </c>
      <c r="B19" s="28" t="s">
        <v>3169</v>
      </c>
      <c r="C19" s="30">
        <v>0</v>
      </c>
    </row>
    <row r="20" s="66" customFormat="1" ht="16.95" customHeight="1" spans="1:3">
      <c r="A20" s="28">
        <v>50208</v>
      </c>
      <c r="B20" s="28" t="s">
        <v>3170</v>
      </c>
      <c r="C20" s="30">
        <v>243</v>
      </c>
    </row>
    <row r="21" s="66" customFormat="1" ht="16.95" customHeight="1" spans="1:3">
      <c r="A21" s="28">
        <v>50209</v>
      </c>
      <c r="B21" s="28" t="s">
        <v>3171</v>
      </c>
      <c r="C21" s="30">
        <v>99</v>
      </c>
    </row>
    <row r="22" s="66" customFormat="1" ht="16.95" customHeight="1" spans="1:3">
      <c r="A22" s="28">
        <v>50299</v>
      </c>
      <c r="B22" s="28" t="s">
        <v>3172</v>
      </c>
      <c r="C22" s="30">
        <v>38641</v>
      </c>
    </row>
    <row r="23" s="66" customFormat="1" ht="16.95" customHeight="1" spans="1:3">
      <c r="A23" s="28">
        <v>503</v>
      </c>
      <c r="B23" s="129" t="s">
        <v>3173</v>
      </c>
      <c r="C23" s="30">
        <v>8552</v>
      </c>
    </row>
    <row r="24" s="66" customFormat="1" ht="16.95" customHeight="1" spans="1:3">
      <c r="A24" s="28">
        <v>50301</v>
      </c>
      <c r="B24" s="28" t="s">
        <v>3174</v>
      </c>
      <c r="C24" s="30">
        <v>3</v>
      </c>
    </row>
    <row r="25" s="66" customFormat="1" ht="16.95" customHeight="1" spans="1:3">
      <c r="A25" s="28">
        <v>50302</v>
      </c>
      <c r="B25" s="28" t="s">
        <v>3175</v>
      </c>
      <c r="C25" s="30">
        <v>1970</v>
      </c>
    </row>
    <row r="26" s="66" customFormat="1" ht="16.95" customHeight="1" spans="1:3">
      <c r="A26" s="28">
        <v>50303</v>
      </c>
      <c r="B26" s="28" t="s">
        <v>3176</v>
      </c>
      <c r="C26" s="30">
        <v>216</v>
      </c>
    </row>
    <row r="27" s="66" customFormat="1" ht="17.25" customHeight="1" spans="1:3">
      <c r="A27" s="28">
        <v>50305</v>
      </c>
      <c r="B27" s="28" t="s">
        <v>3177</v>
      </c>
      <c r="C27" s="30">
        <v>0</v>
      </c>
    </row>
    <row r="28" s="66" customFormat="1" ht="16.95" customHeight="1" spans="1:3">
      <c r="A28" s="28">
        <v>50306</v>
      </c>
      <c r="B28" s="28" t="s">
        <v>3178</v>
      </c>
      <c r="C28" s="30">
        <v>517</v>
      </c>
    </row>
    <row r="29" s="66" customFormat="1" ht="16.95" customHeight="1" spans="1:3">
      <c r="A29" s="28">
        <v>50307</v>
      </c>
      <c r="B29" s="28" t="s">
        <v>3179</v>
      </c>
      <c r="C29" s="30">
        <v>0</v>
      </c>
    </row>
    <row r="30" s="66" customFormat="1" ht="16.95" customHeight="1" spans="1:3">
      <c r="A30" s="28">
        <v>50399</v>
      </c>
      <c r="B30" s="28" t="s">
        <v>3180</v>
      </c>
      <c r="C30" s="30">
        <v>5846</v>
      </c>
    </row>
    <row r="31" s="66" customFormat="1" ht="16.95" customHeight="1" spans="1:3">
      <c r="A31" s="28">
        <v>504</v>
      </c>
      <c r="B31" s="129" t="s">
        <v>3181</v>
      </c>
      <c r="C31" s="30">
        <v>3450</v>
      </c>
    </row>
    <row r="32" s="66" customFormat="1" ht="16.95" customHeight="1" spans="1:3">
      <c r="A32" s="28">
        <v>50401</v>
      </c>
      <c r="B32" s="28" t="s">
        <v>3174</v>
      </c>
      <c r="C32" s="30">
        <v>983</v>
      </c>
    </row>
    <row r="33" s="66" customFormat="1" ht="16.95" customHeight="1" spans="1:3">
      <c r="A33" s="28">
        <v>50402</v>
      </c>
      <c r="B33" s="28" t="s">
        <v>3175</v>
      </c>
      <c r="C33" s="30">
        <v>2445</v>
      </c>
    </row>
    <row r="34" s="66" customFormat="1" ht="16.95" customHeight="1" spans="1:3">
      <c r="A34" s="28">
        <v>50403</v>
      </c>
      <c r="B34" s="28" t="s">
        <v>3176</v>
      </c>
      <c r="C34" s="30">
        <v>0</v>
      </c>
    </row>
    <row r="35" s="66" customFormat="1" ht="16.95" customHeight="1" spans="1:3">
      <c r="A35" s="28">
        <v>50404</v>
      </c>
      <c r="B35" s="28" t="s">
        <v>3178</v>
      </c>
      <c r="C35" s="30">
        <v>0</v>
      </c>
    </row>
    <row r="36" s="66" customFormat="1" ht="16.95" customHeight="1" spans="1:3">
      <c r="A36" s="28">
        <v>50405</v>
      </c>
      <c r="B36" s="28" t="s">
        <v>3179</v>
      </c>
      <c r="C36" s="30">
        <v>0</v>
      </c>
    </row>
    <row r="37" s="66" customFormat="1" ht="17.25" customHeight="1" spans="1:3">
      <c r="A37" s="28">
        <v>50499</v>
      </c>
      <c r="B37" s="28" t="s">
        <v>3180</v>
      </c>
      <c r="C37" s="30">
        <v>22</v>
      </c>
    </row>
    <row r="38" s="66" customFormat="1" ht="16.95" customHeight="1" spans="1:3">
      <c r="A38" s="28">
        <v>505</v>
      </c>
      <c r="B38" s="129" t="s">
        <v>3182</v>
      </c>
      <c r="C38" s="30">
        <v>71236</v>
      </c>
    </row>
    <row r="39" s="66" customFormat="1" ht="16.95" customHeight="1" spans="1:3">
      <c r="A39" s="28">
        <v>50501</v>
      </c>
      <c r="B39" s="28" t="s">
        <v>3183</v>
      </c>
      <c r="C39" s="30">
        <v>54401</v>
      </c>
    </row>
    <row r="40" s="66" customFormat="1" ht="16.95" customHeight="1" spans="1:3">
      <c r="A40" s="28">
        <v>50502</v>
      </c>
      <c r="B40" s="28" t="s">
        <v>3184</v>
      </c>
      <c r="C40" s="30">
        <v>14846</v>
      </c>
    </row>
    <row r="41" s="66" customFormat="1" ht="16.95" customHeight="1" spans="1:3">
      <c r="A41" s="28">
        <v>50599</v>
      </c>
      <c r="B41" s="28" t="s">
        <v>3185</v>
      </c>
      <c r="C41" s="30">
        <v>1989</v>
      </c>
    </row>
    <row r="42" s="66" customFormat="1" ht="16.95" customHeight="1" spans="1:3">
      <c r="A42" s="28">
        <v>506</v>
      </c>
      <c r="B42" s="129" t="s">
        <v>3186</v>
      </c>
      <c r="C42" s="30">
        <v>7586</v>
      </c>
    </row>
    <row r="43" s="66" customFormat="1" ht="16.95" customHeight="1" spans="1:3">
      <c r="A43" s="28">
        <v>50601</v>
      </c>
      <c r="B43" s="28" t="s">
        <v>3187</v>
      </c>
      <c r="C43" s="30">
        <v>2444</v>
      </c>
    </row>
    <row r="44" s="66" customFormat="1" ht="16.95" customHeight="1" spans="1:3">
      <c r="A44" s="28">
        <v>50602</v>
      </c>
      <c r="B44" s="28" t="s">
        <v>3188</v>
      </c>
      <c r="C44" s="30">
        <v>5142</v>
      </c>
    </row>
    <row r="45" s="66" customFormat="1" ht="16.95" customHeight="1" spans="1:3">
      <c r="A45" s="28">
        <v>507</v>
      </c>
      <c r="B45" s="129" t="s">
        <v>3189</v>
      </c>
      <c r="C45" s="30">
        <v>4226</v>
      </c>
    </row>
    <row r="46" s="66" customFormat="1" ht="16.95" customHeight="1" spans="1:3">
      <c r="A46" s="28">
        <v>50701</v>
      </c>
      <c r="B46" s="28" t="s">
        <v>3190</v>
      </c>
      <c r="C46" s="30">
        <v>0</v>
      </c>
    </row>
    <row r="47" s="66" customFormat="1" ht="16.95" customHeight="1" spans="1:3">
      <c r="A47" s="28">
        <v>50702</v>
      </c>
      <c r="B47" s="28" t="s">
        <v>3191</v>
      </c>
      <c r="C47" s="30">
        <v>265</v>
      </c>
    </row>
    <row r="48" s="66" customFormat="1" ht="16.95" customHeight="1" spans="1:3">
      <c r="A48" s="28">
        <v>50799</v>
      </c>
      <c r="B48" s="28" t="s">
        <v>3192</v>
      </c>
      <c r="C48" s="30">
        <v>3961</v>
      </c>
    </row>
    <row r="49" s="66" customFormat="1" ht="16.95" customHeight="1" spans="1:3">
      <c r="A49" s="28">
        <v>508</v>
      </c>
      <c r="B49" s="129" t="s">
        <v>3193</v>
      </c>
      <c r="C49" s="30">
        <v>0</v>
      </c>
    </row>
    <row r="50" s="66" customFormat="1" ht="16.95" customHeight="1" spans="1:3">
      <c r="A50" s="28">
        <v>50801</v>
      </c>
      <c r="B50" s="28" t="s">
        <v>3194</v>
      </c>
      <c r="C50" s="30">
        <v>0</v>
      </c>
    </row>
    <row r="51" s="66" customFormat="1" ht="17.25" customHeight="1" spans="1:3">
      <c r="A51" s="28">
        <v>50802</v>
      </c>
      <c r="B51" s="28" t="s">
        <v>3195</v>
      </c>
      <c r="C51" s="30">
        <v>0</v>
      </c>
    </row>
    <row r="52" s="66" customFormat="1" ht="16.95" customHeight="1" spans="1:3">
      <c r="A52" s="28">
        <v>509</v>
      </c>
      <c r="B52" s="129" t="s">
        <v>3196</v>
      </c>
      <c r="C52" s="30">
        <v>14092</v>
      </c>
    </row>
    <row r="53" s="66" customFormat="1" ht="16.95" customHeight="1" spans="1:3">
      <c r="A53" s="28">
        <v>50901</v>
      </c>
      <c r="B53" s="28" t="s">
        <v>3197</v>
      </c>
      <c r="C53" s="30">
        <v>7927</v>
      </c>
    </row>
    <row r="54" s="66" customFormat="1" ht="16.95" customHeight="1" spans="1:3">
      <c r="A54" s="28">
        <v>50902</v>
      </c>
      <c r="B54" s="28" t="s">
        <v>3198</v>
      </c>
      <c r="C54" s="30">
        <v>370</v>
      </c>
    </row>
    <row r="55" s="66" customFormat="1" ht="16.95" customHeight="1" spans="1:3">
      <c r="A55" s="28">
        <v>50903</v>
      </c>
      <c r="B55" s="28" t="s">
        <v>3199</v>
      </c>
      <c r="C55" s="30">
        <v>45</v>
      </c>
    </row>
    <row r="56" s="66" customFormat="1" ht="16.95" customHeight="1" spans="1:3">
      <c r="A56" s="28">
        <v>50905</v>
      </c>
      <c r="B56" s="28" t="s">
        <v>3200</v>
      </c>
      <c r="C56" s="30">
        <v>1732</v>
      </c>
    </row>
    <row r="57" s="66" customFormat="1" ht="16.95" customHeight="1" spans="1:3">
      <c r="A57" s="28">
        <v>50999</v>
      </c>
      <c r="B57" s="28" t="s">
        <v>3201</v>
      </c>
      <c r="C57" s="30">
        <v>4018</v>
      </c>
    </row>
    <row r="58" s="66" customFormat="1" ht="16.95" customHeight="1" spans="1:3">
      <c r="A58" s="28">
        <v>510</v>
      </c>
      <c r="B58" s="129" t="s">
        <v>3202</v>
      </c>
      <c r="C58" s="30">
        <v>49597</v>
      </c>
    </row>
    <row r="59" s="66" customFormat="1" ht="16.95" customHeight="1" spans="1:3">
      <c r="A59" s="28">
        <v>51002</v>
      </c>
      <c r="B59" s="28" t="s">
        <v>3203</v>
      </c>
      <c r="C59" s="30">
        <v>49597</v>
      </c>
    </row>
    <row r="60" s="66" customFormat="1" ht="16.95" customHeight="1" spans="1:3">
      <c r="A60" s="28">
        <v>51003</v>
      </c>
      <c r="B60" s="28" t="s">
        <v>1196</v>
      </c>
      <c r="C60" s="105">
        <v>0</v>
      </c>
    </row>
    <row r="61" s="66" customFormat="1" customHeight="1" spans="1:3">
      <c r="A61" s="28">
        <v>51004</v>
      </c>
      <c r="B61" s="100" t="s">
        <v>3204</v>
      </c>
      <c r="C61" s="30">
        <v>0</v>
      </c>
    </row>
    <row r="62" s="66" customFormat="1" ht="16.95" customHeight="1" spans="1:3">
      <c r="A62" s="28">
        <v>511</v>
      </c>
      <c r="B62" s="129" t="s">
        <v>3205</v>
      </c>
      <c r="C62" s="138">
        <v>3228</v>
      </c>
    </row>
    <row r="63" s="66" customFormat="1" ht="16.95" customHeight="1" spans="1:3">
      <c r="A63" s="28">
        <v>51101</v>
      </c>
      <c r="B63" s="28" t="s">
        <v>3206</v>
      </c>
      <c r="C63" s="30">
        <v>3228</v>
      </c>
    </row>
    <row r="64" s="66" customFormat="1" ht="16.95" customHeight="1" spans="1:3">
      <c r="A64" s="28">
        <v>51102</v>
      </c>
      <c r="B64" s="28" t="s">
        <v>3207</v>
      </c>
      <c r="C64" s="30">
        <v>0</v>
      </c>
    </row>
    <row r="65" s="66" customFormat="1" ht="16.95" customHeight="1" spans="1:3">
      <c r="A65" s="28">
        <v>51103</v>
      </c>
      <c r="B65" s="28" t="s">
        <v>3208</v>
      </c>
      <c r="C65" s="30">
        <v>0</v>
      </c>
    </row>
    <row r="66" s="66" customFormat="1" ht="16.95" customHeight="1" spans="1:3">
      <c r="A66" s="28">
        <v>51104</v>
      </c>
      <c r="B66" s="28" t="s">
        <v>3209</v>
      </c>
      <c r="C66" s="30">
        <v>0</v>
      </c>
    </row>
    <row r="67" s="66" customFormat="1" ht="16.95" customHeight="1" spans="1:3">
      <c r="A67" s="28">
        <v>599</v>
      </c>
      <c r="B67" s="129" t="s">
        <v>3210</v>
      </c>
      <c r="C67" s="30">
        <v>0</v>
      </c>
    </row>
    <row r="68" s="66" customFormat="1" ht="17.25" customHeight="1" spans="1:3">
      <c r="A68" s="28">
        <v>59906</v>
      </c>
      <c r="B68" s="28" t="s">
        <v>3211</v>
      </c>
      <c r="C68" s="30">
        <v>0</v>
      </c>
    </row>
    <row r="69" s="66" customFormat="1" ht="16.95" customHeight="1" spans="1:3">
      <c r="A69" s="28">
        <v>59907</v>
      </c>
      <c r="B69" s="28" t="s">
        <v>3212</v>
      </c>
      <c r="C69" s="30">
        <v>0</v>
      </c>
    </row>
    <row r="70" s="66" customFormat="1" ht="16.95" customHeight="1" spans="1:3">
      <c r="A70" s="28">
        <v>59908</v>
      </c>
      <c r="B70" s="28" t="s">
        <v>3213</v>
      </c>
      <c r="C70" s="30">
        <v>0</v>
      </c>
    </row>
    <row r="71" s="66" customFormat="1" ht="16.95" customHeight="1" spans="1:3">
      <c r="A71" s="28">
        <v>59999</v>
      </c>
      <c r="B71" s="28" t="s">
        <v>1679</v>
      </c>
      <c r="C71" s="30">
        <v>0</v>
      </c>
    </row>
  </sheetData>
  <mergeCells count="4">
    <mergeCell ref="A1:C1"/>
    <mergeCell ref="A4:A5"/>
    <mergeCell ref="B4:B5"/>
    <mergeCell ref="C4:C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pane ySplit="5" topLeftCell="A6" activePane="bottomLeft" state="frozen"/>
      <selection/>
      <selection pane="bottomLeft" activeCell="B6" sqref="B6"/>
    </sheetView>
  </sheetViews>
  <sheetFormatPr defaultColWidth="9" defaultRowHeight="13.5" outlineLevelCol="2"/>
  <cols>
    <col min="1" max="1" width="20.125" customWidth="1"/>
    <col min="2" max="2" width="52.125" customWidth="1"/>
    <col min="3" max="3" width="16.625" customWidth="1"/>
  </cols>
  <sheetData>
    <row r="1" s="200" customFormat="1" ht="47" customHeight="1" spans="1:3">
      <c r="A1" s="201" t="s">
        <v>18</v>
      </c>
      <c r="B1" s="202"/>
      <c r="C1" s="202"/>
    </row>
    <row r="2" spans="1:3">
      <c r="A2" s="203" t="s">
        <v>3214</v>
      </c>
      <c r="B2" s="83"/>
      <c r="C2" s="83"/>
    </row>
    <row r="3" spans="1:3">
      <c r="A3" s="203" t="s">
        <v>80</v>
      </c>
      <c r="B3" s="83"/>
      <c r="C3" s="83"/>
    </row>
    <row r="4" ht="18" customHeight="1" spans="1:3">
      <c r="A4" s="196" t="s">
        <v>145</v>
      </c>
      <c r="B4" s="197" t="s">
        <v>146</v>
      </c>
      <c r="C4" s="197" t="s">
        <v>805</v>
      </c>
    </row>
    <row r="5" ht="18" customHeight="1" spans="1:3">
      <c r="A5" s="165"/>
      <c r="B5" s="163"/>
      <c r="C5" s="163"/>
    </row>
    <row r="6" ht="18" customHeight="1" spans="1:3">
      <c r="A6" s="28"/>
      <c r="B6" s="68" t="s">
        <v>805</v>
      </c>
      <c r="C6" s="30">
        <v>226797</v>
      </c>
    </row>
    <row r="7" ht="18" customHeight="1" spans="1:3">
      <c r="A7" s="28">
        <v>501</v>
      </c>
      <c r="B7" s="129" t="s">
        <v>3157</v>
      </c>
      <c r="C7" s="30">
        <v>47252</v>
      </c>
    </row>
    <row r="8" ht="18" customHeight="1" spans="1:3">
      <c r="A8" s="28">
        <v>50101</v>
      </c>
      <c r="B8" s="28" t="s">
        <v>3158</v>
      </c>
      <c r="C8" s="30">
        <v>23925</v>
      </c>
    </row>
    <row r="9" ht="18" customHeight="1" spans="1:3">
      <c r="A9" s="28">
        <v>50102</v>
      </c>
      <c r="B9" s="28" t="s">
        <v>3159</v>
      </c>
      <c r="C9" s="30">
        <v>12493</v>
      </c>
    </row>
    <row r="10" ht="18" customHeight="1" spans="1:3">
      <c r="A10" s="28">
        <v>50103</v>
      </c>
      <c r="B10" s="28" t="s">
        <v>3160</v>
      </c>
      <c r="C10" s="30">
        <v>7022</v>
      </c>
    </row>
    <row r="11" ht="18" customHeight="1" spans="1:3">
      <c r="A11" s="28">
        <v>50199</v>
      </c>
      <c r="B11" s="28" t="s">
        <v>3161</v>
      </c>
      <c r="C11" s="30">
        <v>3812</v>
      </c>
    </row>
    <row r="12" ht="18" customHeight="1" spans="1:3">
      <c r="A12" s="28">
        <v>502</v>
      </c>
      <c r="B12" s="129" t="s">
        <v>3162</v>
      </c>
      <c r="C12" s="30">
        <v>26236</v>
      </c>
    </row>
    <row r="13" ht="18" customHeight="1" spans="1:3">
      <c r="A13" s="28">
        <v>50201</v>
      </c>
      <c r="B13" s="28" t="s">
        <v>3163</v>
      </c>
      <c r="C13" s="30">
        <v>3218</v>
      </c>
    </row>
    <row r="14" ht="18" customHeight="1" spans="1:3">
      <c r="A14" s="28">
        <v>50202</v>
      </c>
      <c r="B14" s="28" t="s">
        <v>3164</v>
      </c>
      <c r="C14" s="30">
        <v>319</v>
      </c>
    </row>
    <row r="15" ht="18" customHeight="1" spans="1:3">
      <c r="A15" s="28">
        <v>50203</v>
      </c>
      <c r="B15" s="28" t="s">
        <v>3165</v>
      </c>
      <c r="C15" s="30">
        <v>213</v>
      </c>
    </row>
    <row r="16" ht="18" customHeight="1" spans="1:3">
      <c r="A16" s="28">
        <v>50204</v>
      </c>
      <c r="B16" s="28" t="s">
        <v>3166</v>
      </c>
      <c r="C16" s="30">
        <v>41</v>
      </c>
    </row>
    <row r="17" ht="18" customHeight="1" spans="1:3">
      <c r="A17" s="28">
        <v>50205</v>
      </c>
      <c r="B17" s="28" t="s">
        <v>3167</v>
      </c>
      <c r="C17" s="30">
        <v>2742</v>
      </c>
    </row>
    <row r="18" ht="18" customHeight="1" spans="1:3">
      <c r="A18" s="28">
        <v>50206</v>
      </c>
      <c r="B18" s="28" t="s">
        <v>3168</v>
      </c>
      <c r="C18" s="30">
        <v>61</v>
      </c>
    </row>
    <row r="19" ht="18" customHeight="1" spans="1:3">
      <c r="A19" s="28">
        <v>50207</v>
      </c>
      <c r="B19" s="28" t="s">
        <v>3169</v>
      </c>
      <c r="C19" s="30">
        <v>0</v>
      </c>
    </row>
    <row r="20" ht="18" customHeight="1" spans="1:3">
      <c r="A20" s="28">
        <v>50208</v>
      </c>
      <c r="B20" s="28" t="s">
        <v>3170</v>
      </c>
      <c r="C20" s="30">
        <v>243</v>
      </c>
    </row>
    <row r="21" ht="18" customHeight="1" spans="1:3">
      <c r="A21" s="28">
        <v>50209</v>
      </c>
      <c r="B21" s="28" t="s">
        <v>3171</v>
      </c>
      <c r="C21" s="30">
        <v>99</v>
      </c>
    </row>
    <row r="22" ht="18" customHeight="1" spans="1:3">
      <c r="A22" s="28">
        <v>50299</v>
      </c>
      <c r="B22" s="28" t="s">
        <v>3172</v>
      </c>
      <c r="C22" s="30">
        <v>19300</v>
      </c>
    </row>
    <row r="23" ht="18" customHeight="1" spans="1:3">
      <c r="A23" s="28">
        <v>503</v>
      </c>
      <c r="B23" s="129" t="s">
        <v>3173</v>
      </c>
      <c r="C23" s="30">
        <v>6894</v>
      </c>
    </row>
    <row r="24" ht="18" customHeight="1" spans="1:3">
      <c r="A24" s="28">
        <v>50301</v>
      </c>
      <c r="B24" s="28" t="s">
        <v>3174</v>
      </c>
      <c r="C24" s="30">
        <v>3</v>
      </c>
    </row>
    <row r="25" ht="18" customHeight="1" spans="1:3">
      <c r="A25" s="28">
        <v>50302</v>
      </c>
      <c r="B25" s="28" t="s">
        <v>3175</v>
      </c>
      <c r="C25" s="30">
        <v>1960</v>
      </c>
    </row>
    <row r="26" ht="18" customHeight="1" spans="1:3">
      <c r="A26" s="28">
        <v>50303</v>
      </c>
      <c r="B26" s="28" t="s">
        <v>3176</v>
      </c>
      <c r="C26" s="30">
        <v>216</v>
      </c>
    </row>
    <row r="27" ht="18" customHeight="1" spans="1:3">
      <c r="A27" s="28">
        <v>50305</v>
      </c>
      <c r="B27" s="28" t="s">
        <v>3177</v>
      </c>
      <c r="C27" s="30">
        <v>0</v>
      </c>
    </row>
    <row r="28" ht="18" customHeight="1" spans="1:3">
      <c r="A28" s="28">
        <v>50306</v>
      </c>
      <c r="B28" s="28" t="s">
        <v>3178</v>
      </c>
      <c r="C28" s="30">
        <v>517</v>
      </c>
    </row>
    <row r="29" ht="18" customHeight="1" spans="1:3">
      <c r="A29" s="28">
        <v>50307</v>
      </c>
      <c r="B29" s="28" t="s">
        <v>3179</v>
      </c>
      <c r="C29" s="30">
        <v>0</v>
      </c>
    </row>
    <row r="30" ht="18" customHeight="1" spans="1:3">
      <c r="A30" s="28">
        <v>50399</v>
      </c>
      <c r="B30" s="28" t="s">
        <v>3180</v>
      </c>
      <c r="C30" s="30">
        <v>4198</v>
      </c>
    </row>
    <row r="31" ht="18" customHeight="1" spans="1:3">
      <c r="A31" s="28">
        <v>504</v>
      </c>
      <c r="B31" s="129" t="s">
        <v>3181</v>
      </c>
      <c r="C31" s="30">
        <v>3023</v>
      </c>
    </row>
    <row r="32" ht="18" customHeight="1" spans="1:3">
      <c r="A32" s="28">
        <v>50401</v>
      </c>
      <c r="B32" s="28" t="s">
        <v>3174</v>
      </c>
      <c r="C32" s="30">
        <v>983</v>
      </c>
    </row>
    <row r="33" ht="18" customHeight="1" spans="1:3">
      <c r="A33" s="28">
        <v>50402</v>
      </c>
      <c r="B33" s="28" t="s">
        <v>3175</v>
      </c>
      <c r="C33" s="30">
        <v>2018</v>
      </c>
    </row>
    <row r="34" ht="18" customHeight="1" spans="1:3">
      <c r="A34" s="28">
        <v>50403</v>
      </c>
      <c r="B34" s="28" t="s">
        <v>3176</v>
      </c>
      <c r="C34" s="30">
        <v>0</v>
      </c>
    </row>
    <row r="35" ht="18" customHeight="1" spans="1:3">
      <c r="A35" s="28">
        <v>50404</v>
      </c>
      <c r="B35" s="28" t="s">
        <v>3178</v>
      </c>
      <c r="C35" s="30">
        <v>0</v>
      </c>
    </row>
    <row r="36" ht="18" customHeight="1" spans="1:3">
      <c r="A36" s="28">
        <v>50405</v>
      </c>
      <c r="B36" s="28" t="s">
        <v>3179</v>
      </c>
      <c r="C36" s="30">
        <v>0</v>
      </c>
    </row>
    <row r="37" ht="18" customHeight="1" spans="1:3">
      <c r="A37" s="28">
        <v>50499</v>
      </c>
      <c r="B37" s="28" t="s">
        <v>3180</v>
      </c>
      <c r="C37" s="30">
        <v>22</v>
      </c>
    </row>
    <row r="38" ht="18" customHeight="1" spans="1:3">
      <c r="A38" s="28">
        <v>505</v>
      </c>
      <c r="B38" s="129" t="s">
        <v>3182</v>
      </c>
      <c r="C38" s="30">
        <v>69696</v>
      </c>
    </row>
    <row r="39" ht="18" customHeight="1" spans="1:3">
      <c r="A39" s="28">
        <v>50501</v>
      </c>
      <c r="B39" s="28" t="s">
        <v>3183</v>
      </c>
      <c r="C39" s="30">
        <v>52861</v>
      </c>
    </row>
    <row r="40" ht="18" customHeight="1" spans="1:3">
      <c r="A40" s="28">
        <v>50502</v>
      </c>
      <c r="B40" s="28" t="s">
        <v>3184</v>
      </c>
      <c r="C40" s="30">
        <v>14846</v>
      </c>
    </row>
    <row r="41" ht="18" customHeight="1" spans="1:3">
      <c r="A41" s="28">
        <v>50599</v>
      </c>
      <c r="B41" s="28" t="s">
        <v>3185</v>
      </c>
      <c r="C41" s="30">
        <v>1989</v>
      </c>
    </row>
    <row r="42" ht="18" customHeight="1" spans="1:3">
      <c r="A42" s="28">
        <v>506</v>
      </c>
      <c r="B42" s="129" t="s">
        <v>3186</v>
      </c>
      <c r="C42" s="30">
        <v>7586</v>
      </c>
    </row>
    <row r="43" ht="18" customHeight="1" spans="1:3">
      <c r="A43" s="28">
        <v>50601</v>
      </c>
      <c r="B43" s="28" t="s">
        <v>3187</v>
      </c>
      <c r="C43" s="30">
        <v>2444</v>
      </c>
    </row>
    <row r="44" ht="18" customHeight="1" spans="1:3">
      <c r="A44" s="28">
        <v>50602</v>
      </c>
      <c r="B44" s="28" t="s">
        <v>3188</v>
      </c>
      <c r="C44" s="30">
        <v>5142</v>
      </c>
    </row>
    <row r="45" ht="18" customHeight="1" spans="1:3">
      <c r="A45" s="28">
        <v>507</v>
      </c>
      <c r="B45" s="129" t="s">
        <v>3189</v>
      </c>
      <c r="C45" s="30">
        <v>1226</v>
      </c>
    </row>
    <row r="46" ht="18" customHeight="1" spans="1:3">
      <c r="A46" s="28">
        <v>50701</v>
      </c>
      <c r="B46" s="28" t="s">
        <v>3190</v>
      </c>
      <c r="C46" s="30">
        <v>0</v>
      </c>
    </row>
    <row r="47" ht="18" customHeight="1" spans="1:3">
      <c r="A47" s="28">
        <v>50702</v>
      </c>
      <c r="B47" s="28" t="s">
        <v>3191</v>
      </c>
      <c r="C47" s="30">
        <v>265</v>
      </c>
    </row>
    <row r="48" ht="18" customHeight="1" spans="1:3">
      <c r="A48" s="28">
        <v>50799</v>
      </c>
      <c r="B48" s="28" t="s">
        <v>3192</v>
      </c>
      <c r="C48" s="30">
        <v>961</v>
      </c>
    </row>
    <row r="49" ht="18" customHeight="1" spans="1:3">
      <c r="A49" s="28">
        <v>508</v>
      </c>
      <c r="B49" s="129" t="s">
        <v>3193</v>
      </c>
      <c r="C49" s="30">
        <v>0</v>
      </c>
    </row>
    <row r="50" ht="18" customHeight="1" spans="1:3">
      <c r="A50" s="28">
        <v>50801</v>
      </c>
      <c r="B50" s="28" t="s">
        <v>3194</v>
      </c>
      <c r="C50" s="30">
        <v>0</v>
      </c>
    </row>
    <row r="51" ht="18" customHeight="1" spans="1:3">
      <c r="A51" s="28">
        <v>50802</v>
      </c>
      <c r="B51" s="28" t="s">
        <v>3195</v>
      </c>
      <c r="C51" s="30">
        <v>0</v>
      </c>
    </row>
    <row r="52" ht="18" customHeight="1" spans="1:3">
      <c r="A52" s="28">
        <v>509</v>
      </c>
      <c r="B52" s="129" t="s">
        <v>3196</v>
      </c>
      <c r="C52" s="30">
        <v>12059</v>
      </c>
    </row>
    <row r="53" ht="18" customHeight="1" spans="1:3">
      <c r="A53" s="28">
        <v>50901</v>
      </c>
      <c r="B53" s="28" t="s">
        <v>3197</v>
      </c>
      <c r="C53" s="30">
        <v>7907</v>
      </c>
    </row>
    <row r="54" ht="18" customHeight="1" spans="1:3">
      <c r="A54" s="28">
        <v>50902</v>
      </c>
      <c r="B54" s="28" t="s">
        <v>3198</v>
      </c>
      <c r="C54" s="30">
        <v>370</v>
      </c>
    </row>
    <row r="55" ht="18" customHeight="1" spans="1:3">
      <c r="A55" s="28">
        <v>50903</v>
      </c>
      <c r="B55" s="28" t="s">
        <v>3199</v>
      </c>
      <c r="C55" s="30">
        <v>45</v>
      </c>
    </row>
    <row r="56" ht="18" customHeight="1" spans="1:3">
      <c r="A56" s="28">
        <v>50905</v>
      </c>
      <c r="B56" s="28" t="s">
        <v>3200</v>
      </c>
      <c r="C56" s="30">
        <v>1713</v>
      </c>
    </row>
    <row r="57" ht="18" customHeight="1" spans="1:3">
      <c r="A57" s="28">
        <v>50999</v>
      </c>
      <c r="B57" s="28" t="s">
        <v>3201</v>
      </c>
      <c r="C57" s="30">
        <v>2024</v>
      </c>
    </row>
    <row r="58" ht="18" customHeight="1" spans="1:3">
      <c r="A58" s="28">
        <v>510</v>
      </c>
      <c r="B58" s="129" t="s">
        <v>3202</v>
      </c>
      <c r="C58" s="30">
        <v>49597</v>
      </c>
    </row>
    <row r="59" ht="18" customHeight="1" spans="1:3">
      <c r="A59" s="28">
        <v>51002</v>
      </c>
      <c r="B59" s="28" t="s">
        <v>3203</v>
      </c>
      <c r="C59" s="30">
        <v>49597</v>
      </c>
    </row>
    <row r="60" ht="18" customHeight="1" spans="1:3">
      <c r="A60" s="28">
        <v>51003</v>
      </c>
      <c r="B60" s="28" t="s">
        <v>1196</v>
      </c>
      <c r="C60" s="30">
        <v>0</v>
      </c>
    </row>
    <row r="61" ht="18" customHeight="1" spans="1:3">
      <c r="A61" s="28">
        <v>51004</v>
      </c>
      <c r="B61" s="100" t="s">
        <v>3204</v>
      </c>
      <c r="C61" s="30">
        <v>0</v>
      </c>
    </row>
    <row r="62" ht="18" customHeight="1" spans="1:3">
      <c r="A62" s="28">
        <v>511</v>
      </c>
      <c r="B62" s="129" t="s">
        <v>3205</v>
      </c>
      <c r="C62" s="30">
        <v>3228</v>
      </c>
    </row>
    <row r="63" ht="18" customHeight="1" spans="1:3">
      <c r="A63" s="28">
        <v>51101</v>
      </c>
      <c r="B63" s="28" t="s">
        <v>3206</v>
      </c>
      <c r="C63" s="30">
        <v>3228</v>
      </c>
    </row>
    <row r="64" ht="18" customHeight="1" spans="1:3">
      <c r="A64" s="28">
        <v>51102</v>
      </c>
      <c r="B64" s="28" t="s">
        <v>3207</v>
      </c>
      <c r="C64" s="30">
        <v>0</v>
      </c>
    </row>
    <row r="65" ht="18" customHeight="1" spans="1:3">
      <c r="A65" s="28">
        <v>51103</v>
      </c>
      <c r="B65" s="28" t="s">
        <v>3208</v>
      </c>
      <c r="C65" s="30">
        <v>0</v>
      </c>
    </row>
    <row r="66" ht="18" customHeight="1" spans="1:3">
      <c r="A66" s="28">
        <v>51104</v>
      </c>
      <c r="B66" s="28" t="s">
        <v>3209</v>
      </c>
      <c r="C66" s="30">
        <v>0</v>
      </c>
    </row>
    <row r="67" ht="18" customHeight="1" spans="1:3">
      <c r="A67" s="28">
        <v>599</v>
      </c>
      <c r="B67" s="129" t="s">
        <v>3210</v>
      </c>
      <c r="C67" s="30">
        <v>0</v>
      </c>
    </row>
    <row r="68" ht="18" customHeight="1" spans="1:3">
      <c r="A68" s="28">
        <v>59906</v>
      </c>
      <c r="B68" s="28" t="s">
        <v>3211</v>
      </c>
      <c r="C68" s="30">
        <v>0</v>
      </c>
    </row>
    <row r="69" ht="18" customHeight="1" spans="1:3">
      <c r="A69" s="28">
        <v>59907</v>
      </c>
      <c r="B69" s="28" t="s">
        <v>3212</v>
      </c>
      <c r="C69" s="30">
        <v>0</v>
      </c>
    </row>
    <row r="70" ht="18" customHeight="1" spans="1:3">
      <c r="A70" s="28">
        <v>59908</v>
      </c>
      <c r="B70" s="28" t="s">
        <v>3213</v>
      </c>
      <c r="C70" s="30">
        <v>0</v>
      </c>
    </row>
    <row r="71" ht="18" customHeight="1" spans="1:3">
      <c r="A71" s="28">
        <v>59999</v>
      </c>
      <c r="B71" s="28" t="s">
        <v>1679</v>
      </c>
      <c r="C71" s="30">
        <v>0</v>
      </c>
    </row>
  </sheetData>
  <mergeCells count="6">
    <mergeCell ref="A1:C1"/>
    <mergeCell ref="A2:C2"/>
    <mergeCell ref="A3:C3"/>
    <mergeCell ref="A4:A5"/>
    <mergeCell ref="B4:B5"/>
    <mergeCell ref="C4:C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selection activeCell="H30" sqref="H30"/>
    </sheetView>
  </sheetViews>
  <sheetFormatPr defaultColWidth="12.1833333333333" defaultRowHeight="15.55" customHeight="1" outlineLevelCol="2"/>
  <cols>
    <col min="1" max="1" width="15.875" style="66" customWidth="1"/>
    <col min="2" max="2" width="39.875" style="66" customWidth="1"/>
    <col min="3" max="3" width="26.375" style="66" customWidth="1"/>
    <col min="4" max="251" width="12.1833333333333" style="66" customWidth="1"/>
    <col min="252" max="16379" width="12.1833333333333" style="66"/>
    <col min="16380" max="16384" width="12.1833333333333" style="88"/>
  </cols>
  <sheetData>
    <row r="1" s="66" customFormat="1" ht="42.75" customHeight="1" spans="1:3">
      <c r="A1" s="67" t="s">
        <v>3215</v>
      </c>
      <c r="B1" s="67"/>
      <c r="C1" s="67"/>
    </row>
    <row r="2" s="66" customFormat="1" ht="16.95" customHeight="1" spans="1:3">
      <c r="A2" s="127"/>
      <c r="B2" s="127"/>
      <c r="C2" s="128" t="s">
        <v>3216</v>
      </c>
    </row>
    <row r="3" s="66" customFormat="1" ht="16.95" customHeight="1" spans="1:3">
      <c r="A3" s="127"/>
      <c r="B3" s="127"/>
      <c r="C3" s="128" t="s">
        <v>80</v>
      </c>
    </row>
    <row r="4" s="198" customFormat="1" ht="17.25" customHeight="1" spans="1:3">
      <c r="A4" s="98" t="s">
        <v>145</v>
      </c>
      <c r="B4" s="197" t="s">
        <v>146</v>
      </c>
      <c r="C4" s="197" t="s">
        <v>3217</v>
      </c>
    </row>
    <row r="5" s="198" customFormat="1" ht="35.25" customHeight="1" spans="1:3">
      <c r="A5" s="98"/>
      <c r="B5" s="197"/>
      <c r="C5" s="197"/>
    </row>
    <row r="6" s="66" customFormat="1" ht="17.25" customHeight="1" spans="1:3">
      <c r="A6" s="28"/>
      <c r="B6" s="68" t="s">
        <v>805</v>
      </c>
      <c r="C6" s="138">
        <v>111262</v>
      </c>
    </row>
    <row r="7" s="66" customFormat="1" ht="16.95" customHeight="1" spans="1:3">
      <c r="A7" s="28">
        <v>501</v>
      </c>
      <c r="B7" s="129" t="s">
        <v>3157</v>
      </c>
      <c r="C7" s="30">
        <v>51365</v>
      </c>
    </row>
    <row r="8" s="66" customFormat="1" ht="16.95" customHeight="1" spans="1:3">
      <c r="A8" s="28">
        <v>50101</v>
      </c>
      <c r="B8" s="28" t="s">
        <v>3158</v>
      </c>
      <c r="C8" s="30">
        <v>26257</v>
      </c>
    </row>
    <row r="9" s="66" customFormat="1" ht="16.95" customHeight="1" spans="1:3">
      <c r="A9" s="28">
        <v>50102</v>
      </c>
      <c r="B9" s="28" t="s">
        <v>3159</v>
      </c>
      <c r="C9" s="30">
        <v>13193</v>
      </c>
    </row>
    <row r="10" s="66" customFormat="1" ht="16.95" customHeight="1" spans="1:3">
      <c r="A10" s="28">
        <v>50103</v>
      </c>
      <c r="B10" s="28" t="s">
        <v>3160</v>
      </c>
      <c r="C10" s="30">
        <v>7548</v>
      </c>
    </row>
    <row r="11" s="66" customFormat="1" ht="16.95" customHeight="1" spans="1:3">
      <c r="A11" s="28">
        <v>50199</v>
      </c>
      <c r="B11" s="28" t="s">
        <v>3161</v>
      </c>
      <c r="C11" s="30">
        <v>4367</v>
      </c>
    </row>
    <row r="12" s="66" customFormat="1" ht="16.95" customHeight="1" spans="1:3">
      <c r="A12" s="28">
        <v>502</v>
      </c>
      <c r="B12" s="129" t="s">
        <v>3162</v>
      </c>
      <c r="C12" s="30">
        <v>2220</v>
      </c>
    </row>
    <row r="13" s="66" customFormat="1" ht="16.95" customHeight="1" spans="1:3">
      <c r="A13" s="28">
        <v>50201</v>
      </c>
      <c r="B13" s="28" t="s">
        <v>3163</v>
      </c>
      <c r="C13" s="30">
        <v>1260</v>
      </c>
    </row>
    <row r="14" s="66" customFormat="1" ht="16.95" customHeight="1" spans="1:3">
      <c r="A14" s="28">
        <v>50202</v>
      </c>
      <c r="B14" s="28" t="s">
        <v>3164</v>
      </c>
      <c r="C14" s="30">
        <v>2</v>
      </c>
    </row>
    <row r="15" s="66" customFormat="1" ht="16.95" customHeight="1" spans="1:3">
      <c r="A15" s="28">
        <v>50203</v>
      </c>
      <c r="B15" s="28" t="s">
        <v>3165</v>
      </c>
      <c r="C15" s="30">
        <v>2</v>
      </c>
    </row>
    <row r="16" s="66" customFormat="1" ht="16.95" customHeight="1" spans="1:3">
      <c r="A16" s="28">
        <v>50204</v>
      </c>
      <c r="B16" s="28" t="s">
        <v>3166</v>
      </c>
      <c r="C16" s="30">
        <v>0</v>
      </c>
    </row>
    <row r="17" s="66" customFormat="1" ht="16.95" customHeight="1" spans="1:3">
      <c r="A17" s="28">
        <v>50205</v>
      </c>
      <c r="B17" s="28" t="s">
        <v>3167</v>
      </c>
      <c r="C17" s="30">
        <v>6</v>
      </c>
    </row>
    <row r="18" s="66" customFormat="1" ht="16.95" customHeight="1" spans="1:3">
      <c r="A18" s="28">
        <v>50206</v>
      </c>
      <c r="B18" s="28" t="s">
        <v>3168</v>
      </c>
      <c r="C18" s="30">
        <v>2</v>
      </c>
    </row>
    <row r="19" s="66" customFormat="1" ht="16.95" customHeight="1" spans="1:3">
      <c r="A19" s="28">
        <v>50207</v>
      </c>
      <c r="B19" s="28" t="s">
        <v>3169</v>
      </c>
      <c r="C19" s="30">
        <v>0</v>
      </c>
    </row>
    <row r="20" s="66" customFormat="1" ht="16.95" customHeight="1" spans="1:3">
      <c r="A20" s="28">
        <v>50208</v>
      </c>
      <c r="B20" s="28" t="s">
        <v>3170</v>
      </c>
      <c r="C20" s="30">
        <v>232</v>
      </c>
    </row>
    <row r="21" s="66" customFormat="1" ht="16.95" customHeight="1" spans="1:3">
      <c r="A21" s="28">
        <v>50209</v>
      </c>
      <c r="B21" s="28" t="s">
        <v>3171</v>
      </c>
      <c r="C21" s="30">
        <v>4</v>
      </c>
    </row>
    <row r="22" s="66" customFormat="1" ht="16.95" customHeight="1" spans="1:3">
      <c r="A22" s="28">
        <v>50299</v>
      </c>
      <c r="B22" s="28" t="s">
        <v>3172</v>
      </c>
      <c r="C22" s="30">
        <v>712</v>
      </c>
    </row>
    <row r="23" s="66" customFormat="1" ht="16.95" customHeight="1" spans="1:3">
      <c r="A23" s="28">
        <v>503</v>
      </c>
      <c r="B23" s="129" t="s">
        <v>3173</v>
      </c>
      <c r="C23" s="30">
        <v>0</v>
      </c>
    </row>
    <row r="24" s="66" customFormat="1" ht="16.95" customHeight="1" spans="1:3">
      <c r="A24" s="28">
        <v>50301</v>
      </c>
      <c r="B24" s="28" t="s">
        <v>3174</v>
      </c>
      <c r="C24" s="30">
        <v>0</v>
      </c>
    </row>
    <row r="25" s="66" customFormat="1" ht="16.95" customHeight="1" spans="1:3">
      <c r="A25" s="28">
        <v>50302</v>
      </c>
      <c r="B25" s="28" t="s">
        <v>3175</v>
      </c>
      <c r="C25" s="30">
        <v>0</v>
      </c>
    </row>
    <row r="26" s="66" customFormat="1" ht="16.95" customHeight="1" spans="1:3">
      <c r="A26" s="28">
        <v>50303</v>
      </c>
      <c r="B26" s="28" t="s">
        <v>3176</v>
      </c>
      <c r="C26" s="30">
        <v>0</v>
      </c>
    </row>
    <row r="27" s="66" customFormat="1" ht="17.25" customHeight="1" spans="1:3">
      <c r="A27" s="28">
        <v>50305</v>
      </c>
      <c r="B27" s="28" t="s">
        <v>3177</v>
      </c>
      <c r="C27" s="30">
        <v>0</v>
      </c>
    </row>
    <row r="28" s="66" customFormat="1" ht="16.95" customHeight="1" spans="1:3">
      <c r="A28" s="28">
        <v>50306</v>
      </c>
      <c r="B28" s="28" t="s">
        <v>3178</v>
      </c>
      <c r="C28" s="30">
        <v>0</v>
      </c>
    </row>
    <row r="29" s="66" customFormat="1" ht="16.95" customHeight="1" spans="1:3">
      <c r="A29" s="28">
        <v>50307</v>
      </c>
      <c r="B29" s="28" t="s">
        <v>3179</v>
      </c>
      <c r="C29" s="30">
        <v>0</v>
      </c>
    </row>
    <row r="30" s="66" customFormat="1" ht="16.95" customHeight="1" spans="1:3">
      <c r="A30" s="28">
        <v>50399</v>
      </c>
      <c r="B30" s="28" t="s">
        <v>3180</v>
      </c>
      <c r="C30" s="30">
        <v>0</v>
      </c>
    </row>
    <row r="31" s="66" customFormat="1" ht="16.95" customHeight="1" spans="1:3">
      <c r="A31" s="28">
        <v>504</v>
      </c>
      <c r="B31" s="129" t="s">
        <v>3181</v>
      </c>
      <c r="C31" s="30">
        <v>0</v>
      </c>
    </row>
    <row r="32" s="66" customFormat="1" ht="16.95" customHeight="1" spans="1:3">
      <c r="A32" s="28">
        <v>50401</v>
      </c>
      <c r="B32" s="28" t="s">
        <v>3174</v>
      </c>
      <c r="C32" s="30">
        <v>0</v>
      </c>
    </row>
    <row r="33" s="66" customFormat="1" ht="16.95" customHeight="1" spans="1:3">
      <c r="A33" s="28">
        <v>50402</v>
      </c>
      <c r="B33" s="28" t="s">
        <v>3175</v>
      </c>
      <c r="C33" s="30">
        <v>0</v>
      </c>
    </row>
    <row r="34" s="66" customFormat="1" ht="16.95" customHeight="1" spans="1:3">
      <c r="A34" s="28">
        <v>50403</v>
      </c>
      <c r="B34" s="28" t="s">
        <v>3176</v>
      </c>
      <c r="C34" s="30">
        <v>0</v>
      </c>
    </row>
    <row r="35" s="66" customFormat="1" ht="16.95" customHeight="1" spans="1:3">
      <c r="A35" s="28">
        <v>50404</v>
      </c>
      <c r="B35" s="28" t="s">
        <v>3178</v>
      </c>
      <c r="C35" s="30">
        <v>0</v>
      </c>
    </row>
    <row r="36" s="66" customFormat="1" ht="16.95" customHeight="1" spans="1:3">
      <c r="A36" s="28">
        <v>50405</v>
      </c>
      <c r="B36" s="28" t="s">
        <v>3179</v>
      </c>
      <c r="C36" s="30">
        <v>0</v>
      </c>
    </row>
    <row r="37" s="66" customFormat="1" ht="17.25" customHeight="1" spans="1:3">
      <c r="A37" s="28">
        <v>50499</v>
      </c>
      <c r="B37" s="28" t="s">
        <v>3180</v>
      </c>
      <c r="C37" s="30">
        <v>0</v>
      </c>
    </row>
    <row r="38" s="66" customFormat="1" ht="16.95" customHeight="1" spans="1:3">
      <c r="A38" s="28">
        <v>505</v>
      </c>
      <c r="B38" s="129" t="s">
        <v>3182</v>
      </c>
      <c r="C38" s="30">
        <v>55520</v>
      </c>
    </row>
    <row r="39" s="66" customFormat="1" ht="16.95" customHeight="1" spans="1:3">
      <c r="A39" s="28">
        <v>50501</v>
      </c>
      <c r="B39" s="28" t="s">
        <v>3183</v>
      </c>
      <c r="C39" s="30">
        <v>54401</v>
      </c>
    </row>
    <row r="40" s="66" customFormat="1" ht="16.95" customHeight="1" spans="1:3">
      <c r="A40" s="28">
        <v>50502</v>
      </c>
      <c r="B40" s="28" t="s">
        <v>3184</v>
      </c>
      <c r="C40" s="30">
        <v>1119</v>
      </c>
    </row>
    <row r="41" s="66" customFormat="1" ht="16.95" customHeight="1" spans="1:3">
      <c r="A41" s="28">
        <v>50599</v>
      </c>
      <c r="B41" s="28" t="s">
        <v>3185</v>
      </c>
      <c r="C41" s="30">
        <v>0</v>
      </c>
    </row>
    <row r="42" s="66" customFormat="1" ht="16.95" customHeight="1" spans="1:3">
      <c r="A42" s="28">
        <v>506</v>
      </c>
      <c r="B42" s="129" t="s">
        <v>3186</v>
      </c>
      <c r="C42" s="30">
        <v>2</v>
      </c>
    </row>
    <row r="43" s="66" customFormat="1" ht="16.95" customHeight="1" spans="1:3">
      <c r="A43" s="28">
        <v>50601</v>
      </c>
      <c r="B43" s="28" t="s">
        <v>3187</v>
      </c>
      <c r="C43" s="30">
        <v>2</v>
      </c>
    </row>
    <row r="44" s="66" customFormat="1" ht="16.95" customHeight="1" spans="1:3">
      <c r="A44" s="28">
        <v>50602</v>
      </c>
      <c r="B44" s="28" t="s">
        <v>3188</v>
      </c>
      <c r="C44" s="30">
        <v>0</v>
      </c>
    </row>
    <row r="45" s="66" customFormat="1" ht="16.95" customHeight="1" spans="1:3">
      <c r="A45" s="28">
        <v>507</v>
      </c>
      <c r="B45" s="129" t="s">
        <v>3189</v>
      </c>
      <c r="C45" s="30">
        <v>0</v>
      </c>
    </row>
    <row r="46" s="66" customFormat="1" ht="16.95" customHeight="1" spans="1:3">
      <c r="A46" s="28">
        <v>50701</v>
      </c>
      <c r="B46" s="28" t="s">
        <v>3190</v>
      </c>
      <c r="C46" s="30">
        <v>0</v>
      </c>
    </row>
    <row r="47" s="66" customFormat="1" ht="16.95" customHeight="1" spans="1:3">
      <c r="A47" s="28">
        <v>50702</v>
      </c>
      <c r="B47" s="28" t="s">
        <v>3191</v>
      </c>
      <c r="C47" s="30">
        <v>0</v>
      </c>
    </row>
    <row r="48" s="66" customFormat="1" ht="16.95" customHeight="1" spans="1:3">
      <c r="A48" s="28">
        <v>50799</v>
      </c>
      <c r="B48" s="28" t="s">
        <v>3192</v>
      </c>
      <c r="C48" s="30">
        <v>0</v>
      </c>
    </row>
    <row r="49" s="66" customFormat="1" ht="16.95" customHeight="1" spans="1:3">
      <c r="A49" s="28">
        <v>508</v>
      </c>
      <c r="B49" s="129" t="s">
        <v>3193</v>
      </c>
      <c r="C49" s="30">
        <v>0</v>
      </c>
    </row>
    <row r="50" s="66" customFormat="1" ht="16.95" customHeight="1" spans="1:3">
      <c r="A50" s="28">
        <v>50801</v>
      </c>
      <c r="B50" s="28" t="s">
        <v>3194</v>
      </c>
      <c r="C50" s="199">
        <v>0</v>
      </c>
    </row>
    <row r="51" s="66" customFormat="1" ht="17.25" customHeight="1" spans="1:3">
      <c r="A51" s="28">
        <v>50802</v>
      </c>
      <c r="B51" s="28" t="s">
        <v>3195</v>
      </c>
      <c r="C51" s="30">
        <v>0</v>
      </c>
    </row>
    <row r="52" s="66" customFormat="1" ht="16.95" customHeight="1" spans="1:3">
      <c r="A52" s="28">
        <v>509</v>
      </c>
      <c r="B52" s="129" t="s">
        <v>3196</v>
      </c>
      <c r="C52" s="30">
        <v>2155</v>
      </c>
    </row>
    <row r="53" s="66" customFormat="1" ht="16.95" customHeight="1" spans="1:3">
      <c r="A53" s="28">
        <v>50901</v>
      </c>
      <c r="B53" s="28" t="s">
        <v>3197</v>
      </c>
      <c r="C53" s="30">
        <v>493</v>
      </c>
    </row>
    <row r="54" s="66" customFormat="1" ht="16.95" customHeight="1" spans="1:3">
      <c r="A54" s="28">
        <v>50902</v>
      </c>
      <c r="B54" s="28" t="s">
        <v>3198</v>
      </c>
      <c r="C54" s="30">
        <v>0</v>
      </c>
    </row>
    <row r="55" s="66" customFormat="1" ht="16.95" customHeight="1" spans="1:3">
      <c r="A55" s="28">
        <v>50903</v>
      </c>
      <c r="B55" s="28" t="s">
        <v>3199</v>
      </c>
      <c r="C55" s="30">
        <v>0</v>
      </c>
    </row>
    <row r="56" s="66" customFormat="1" ht="16.95" customHeight="1" spans="1:3">
      <c r="A56" s="28">
        <v>50905</v>
      </c>
      <c r="B56" s="28" t="s">
        <v>3200</v>
      </c>
      <c r="C56" s="30">
        <v>1662</v>
      </c>
    </row>
    <row r="57" s="66" customFormat="1" ht="16.95" customHeight="1" spans="1:3">
      <c r="A57" s="28">
        <v>50999</v>
      </c>
      <c r="B57" s="28" t="s">
        <v>3201</v>
      </c>
      <c r="C57" s="30">
        <v>0</v>
      </c>
    </row>
    <row r="58" s="66" customFormat="1" ht="16.95" customHeight="1" spans="1:3">
      <c r="A58" s="28">
        <v>510</v>
      </c>
      <c r="B58" s="129" t="s">
        <v>3202</v>
      </c>
      <c r="C58" s="30">
        <v>0</v>
      </c>
    </row>
    <row r="59" s="66" customFormat="1" ht="16.95" customHeight="1" spans="1:3">
      <c r="A59" s="28">
        <v>51002</v>
      </c>
      <c r="B59" s="28" t="s">
        <v>3203</v>
      </c>
      <c r="C59" s="30">
        <v>0</v>
      </c>
    </row>
    <row r="60" s="66" customFormat="1" ht="16.95" customHeight="1" spans="1:3">
      <c r="A60" s="28">
        <v>51003</v>
      </c>
      <c r="B60" s="28" t="s">
        <v>1196</v>
      </c>
      <c r="C60" s="30">
        <v>0</v>
      </c>
    </row>
    <row r="61" s="66" customFormat="1" customHeight="1" spans="1:3">
      <c r="A61" s="28">
        <v>51004</v>
      </c>
      <c r="B61" s="100" t="s">
        <v>3204</v>
      </c>
      <c r="C61" s="30">
        <v>0</v>
      </c>
    </row>
    <row r="62" s="66" customFormat="1" ht="16.95" customHeight="1" spans="1:3">
      <c r="A62" s="28">
        <v>511</v>
      </c>
      <c r="B62" s="129" t="s">
        <v>3205</v>
      </c>
      <c r="C62" s="30">
        <v>0</v>
      </c>
    </row>
    <row r="63" s="66" customFormat="1" ht="16.95" customHeight="1" spans="1:3">
      <c r="A63" s="28">
        <v>51101</v>
      </c>
      <c r="B63" s="28" t="s">
        <v>3206</v>
      </c>
      <c r="C63" s="30">
        <v>0</v>
      </c>
    </row>
    <row r="64" s="66" customFormat="1" ht="16.95" customHeight="1" spans="1:3">
      <c r="A64" s="28">
        <v>51102</v>
      </c>
      <c r="B64" s="28" t="s">
        <v>3207</v>
      </c>
      <c r="C64" s="30">
        <v>0</v>
      </c>
    </row>
    <row r="65" s="66" customFormat="1" ht="16.95" customHeight="1" spans="1:3">
      <c r="A65" s="28">
        <v>51103</v>
      </c>
      <c r="B65" s="28" t="s">
        <v>3208</v>
      </c>
      <c r="C65" s="30">
        <v>0</v>
      </c>
    </row>
    <row r="66" s="66" customFormat="1" ht="16.95" customHeight="1" spans="1:3">
      <c r="A66" s="28">
        <v>51104</v>
      </c>
      <c r="B66" s="28" t="s">
        <v>3209</v>
      </c>
      <c r="C66" s="30">
        <v>0</v>
      </c>
    </row>
    <row r="67" s="66" customFormat="1" ht="16.95" customHeight="1" spans="1:3">
      <c r="A67" s="28">
        <v>599</v>
      </c>
      <c r="B67" s="129" t="s">
        <v>3210</v>
      </c>
      <c r="C67" s="30">
        <v>0</v>
      </c>
    </row>
    <row r="68" s="66" customFormat="1" ht="17.25" customHeight="1" spans="1:3">
      <c r="A68" s="28">
        <v>59906</v>
      </c>
      <c r="B68" s="28" t="s">
        <v>3211</v>
      </c>
      <c r="C68" s="30">
        <v>0</v>
      </c>
    </row>
    <row r="69" s="66" customFormat="1" ht="16.95" customHeight="1" spans="1:3">
      <c r="A69" s="28">
        <v>59907</v>
      </c>
      <c r="B69" s="28" t="s">
        <v>3212</v>
      </c>
      <c r="C69" s="30">
        <v>0</v>
      </c>
    </row>
    <row r="70" s="66" customFormat="1" ht="16.95" customHeight="1" spans="1:3">
      <c r="A70" s="28">
        <v>59908</v>
      </c>
      <c r="B70" s="28" t="s">
        <v>3213</v>
      </c>
      <c r="C70" s="30">
        <v>0</v>
      </c>
    </row>
    <row r="71" s="66" customFormat="1" ht="16.95" customHeight="1" spans="1:3">
      <c r="A71" s="28">
        <v>59999</v>
      </c>
      <c r="B71" s="28" t="s">
        <v>1679</v>
      </c>
      <c r="C71" s="30">
        <v>0</v>
      </c>
    </row>
  </sheetData>
  <mergeCells count="4">
    <mergeCell ref="A1:C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selection activeCell="C7" sqref="C7"/>
    </sheetView>
  </sheetViews>
  <sheetFormatPr defaultColWidth="9" defaultRowHeight="13.5" outlineLevelCol="2"/>
  <cols>
    <col min="1" max="1" width="17.375" customWidth="1"/>
    <col min="2" max="2" width="42" customWidth="1"/>
    <col min="3" max="3" width="27.875" customWidth="1"/>
  </cols>
  <sheetData>
    <row r="1" ht="55" customHeight="1" spans="1:3">
      <c r="A1" s="25" t="s">
        <v>22</v>
      </c>
      <c r="B1" s="25"/>
      <c r="C1" s="25"/>
    </row>
    <row r="2" spans="1:3">
      <c r="A2" s="127"/>
      <c r="B2" s="127"/>
      <c r="C2" s="128" t="s">
        <v>3218</v>
      </c>
    </row>
    <row r="3" spans="1:3">
      <c r="A3" s="127"/>
      <c r="B3" s="127"/>
      <c r="C3" s="128" t="s">
        <v>804</v>
      </c>
    </row>
    <row r="4" ht="18" customHeight="1" spans="1:3">
      <c r="A4" s="196" t="s">
        <v>145</v>
      </c>
      <c r="B4" s="197" t="s">
        <v>146</v>
      </c>
      <c r="C4" s="197" t="s">
        <v>805</v>
      </c>
    </row>
    <row r="5" ht="18" customHeight="1" spans="1:3">
      <c r="A5" s="165"/>
      <c r="B5" s="163"/>
      <c r="C5" s="163"/>
    </row>
    <row r="6" ht="18" customHeight="1" spans="1:3">
      <c r="A6" s="28"/>
      <c r="B6" s="68" t="s">
        <v>805</v>
      </c>
      <c r="C6" s="30">
        <f>C7+C12+C23+C31+C38+C42+C45+C49+C52+C58+C62+C67</f>
        <v>83540</v>
      </c>
    </row>
    <row r="7" ht="18" customHeight="1" spans="1:3">
      <c r="A7" s="28">
        <v>501</v>
      </c>
      <c r="B7" s="129" t="s">
        <v>3157</v>
      </c>
      <c r="C7" s="30">
        <v>42903</v>
      </c>
    </row>
    <row r="8" ht="18" customHeight="1" spans="1:3">
      <c r="A8" s="28">
        <v>50101</v>
      </c>
      <c r="B8" s="28" t="s">
        <v>3158</v>
      </c>
      <c r="C8" s="30">
        <v>23751</v>
      </c>
    </row>
    <row r="9" ht="18" customHeight="1" spans="1:3">
      <c r="A9" s="28">
        <v>50102</v>
      </c>
      <c r="B9" s="28" t="s">
        <v>3159</v>
      </c>
      <c r="C9" s="30">
        <v>8445</v>
      </c>
    </row>
    <row r="10" ht="18" customHeight="1" spans="1:3">
      <c r="A10" s="28">
        <v>50103</v>
      </c>
      <c r="B10" s="28" t="s">
        <v>3160</v>
      </c>
      <c r="C10" s="30">
        <v>7022</v>
      </c>
    </row>
    <row r="11" ht="18" customHeight="1" spans="1:3">
      <c r="A11" s="28">
        <v>50199</v>
      </c>
      <c r="B11" s="28" t="s">
        <v>3161</v>
      </c>
      <c r="C11" s="30">
        <v>3685</v>
      </c>
    </row>
    <row r="12" ht="18" customHeight="1" spans="1:3">
      <c r="A12" s="28">
        <v>502</v>
      </c>
      <c r="B12" s="129" t="s">
        <v>3162</v>
      </c>
      <c r="C12" s="30">
        <v>2161</v>
      </c>
    </row>
    <row r="13" ht="18" customHeight="1" spans="1:3">
      <c r="A13" s="28">
        <v>50201</v>
      </c>
      <c r="B13" s="28" t="s">
        <v>3163</v>
      </c>
      <c r="C13" s="30">
        <v>1201</v>
      </c>
    </row>
    <row r="14" ht="18" customHeight="1" spans="1:3">
      <c r="A14" s="28">
        <v>50202</v>
      </c>
      <c r="B14" s="28" t="s">
        <v>3164</v>
      </c>
      <c r="C14" s="30">
        <v>2</v>
      </c>
    </row>
    <row r="15" ht="18" customHeight="1" spans="1:3">
      <c r="A15" s="28">
        <v>50203</v>
      </c>
      <c r="B15" s="28" t="s">
        <v>3165</v>
      </c>
      <c r="C15" s="30">
        <v>2</v>
      </c>
    </row>
    <row r="16" ht="18" customHeight="1" spans="1:3">
      <c r="A16" s="28">
        <v>50204</v>
      </c>
      <c r="B16" s="28" t="s">
        <v>3166</v>
      </c>
      <c r="C16" s="30">
        <v>0</v>
      </c>
    </row>
    <row r="17" ht="18" customHeight="1" spans="1:3">
      <c r="A17" s="28">
        <v>50205</v>
      </c>
      <c r="B17" s="28" t="s">
        <v>3167</v>
      </c>
      <c r="C17" s="30">
        <v>6</v>
      </c>
    </row>
    <row r="18" ht="18" customHeight="1" spans="1:3">
      <c r="A18" s="28">
        <v>50206</v>
      </c>
      <c r="B18" s="28" t="s">
        <v>3168</v>
      </c>
      <c r="C18" s="30">
        <v>2</v>
      </c>
    </row>
    <row r="19" ht="18" customHeight="1" spans="1:3">
      <c r="A19" s="28">
        <v>50207</v>
      </c>
      <c r="B19" s="28" t="s">
        <v>3169</v>
      </c>
      <c r="C19" s="30">
        <v>0</v>
      </c>
    </row>
    <row r="20" ht="18" customHeight="1" spans="1:3">
      <c r="A20" s="28">
        <v>50208</v>
      </c>
      <c r="B20" s="28" t="s">
        <v>3170</v>
      </c>
      <c r="C20" s="30">
        <v>232</v>
      </c>
    </row>
    <row r="21" ht="18" customHeight="1" spans="1:3">
      <c r="A21" s="28">
        <v>50209</v>
      </c>
      <c r="B21" s="28" t="s">
        <v>3171</v>
      </c>
      <c r="C21" s="30">
        <v>4</v>
      </c>
    </row>
    <row r="22" ht="18" customHeight="1" spans="1:3">
      <c r="A22" s="28">
        <v>50299</v>
      </c>
      <c r="B22" s="28" t="s">
        <v>3172</v>
      </c>
      <c r="C22" s="30">
        <v>712</v>
      </c>
    </row>
    <row r="23" ht="18" customHeight="1" spans="1:3">
      <c r="A23" s="28">
        <v>503</v>
      </c>
      <c r="B23" s="129" t="s">
        <v>3173</v>
      </c>
      <c r="C23" s="30">
        <v>0</v>
      </c>
    </row>
    <row r="24" ht="18" customHeight="1" spans="1:3">
      <c r="A24" s="28">
        <v>50301</v>
      </c>
      <c r="B24" s="28" t="s">
        <v>3174</v>
      </c>
      <c r="C24" s="30">
        <v>0</v>
      </c>
    </row>
    <row r="25" ht="18" customHeight="1" spans="1:3">
      <c r="A25" s="28">
        <v>50302</v>
      </c>
      <c r="B25" s="28" t="s">
        <v>3175</v>
      </c>
      <c r="C25" s="30">
        <v>0</v>
      </c>
    </row>
    <row r="26" ht="18" customHeight="1" spans="1:3">
      <c r="A26" s="28">
        <v>50303</v>
      </c>
      <c r="B26" s="28" t="s">
        <v>3176</v>
      </c>
      <c r="C26" s="30">
        <v>0</v>
      </c>
    </row>
    <row r="27" ht="18" customHeight="1" spans="1:3">
      <c r="A27" s="28">
        <v>50305</v>
      </c>
      <c r="B27" s="28" t="s">
        <v>3177</v>
      </c>
      <c r="C27" s="30">
        <v>0</v>
      </c>
    </row>
    <row r="28" ht="18" customHeight="1" spans="1:3">
      <c r="A28" s="28">
        <v>50306</v>
      </c>
      <c r="B28" s="28" t="s">
        <v>3178</v>
      </c>
      <c r="C28" s="30">
        <v>0</v>
      </c>
    </row>
    <row r="29" ht="18" customHeight="1" spans="1:3">
      <c r="A29" s="28">
        <v>50307</v>
      </c>
      <c r="B29" s="28" t="s">
        <v>3179</v>
      </c>
      <c r="C29" s="30">
        <v>0</v>
      </c>
    </row>
    <row r="30" ht="18" customHeight="1" spans="1:3">
      <c r="A30" s="28">
        <v>50399</v>
      </c>
      <c r="B30" s="28" t="s">
        <v>3180</v>
      </c>
      <c r="C30" s="30">
        <v>0</v>
      </c>
    </row>
    <row r="31" ht="18" customHeight="1" spans="1:3">
      <c r="A31" s="28">
        <v>504</v>
      </c>
      <c r="B31" s="129" t="s">
        <v>3181</v>
      </c>
      <c r="C31" s="30">
        <v>0</v>
      </c>
    </row>
    <row r="32" ht="18" customHeight="1" spans="1:3">
      <c r="A32" s="28">
        <v>50401</v>
      </c>
      <c r="B32" s="28" t="s">
        <v>3174</v>
      </c>
      <c r="C32" s="30">
        <v>0</v>
      </c>
    </row>
    <row r="33" ht="18" customHeight="1" spans="1:3">
      <c r="A33" s="28">
        <v>50402</v>
      </c>
      <c r="B33" s="28" t="s">
        <v>3175</v>
      </c>
      <c r="C33" s="30">
        <v>0</v>
      </c>
    </row>
    <row r="34" ht="18" customHeight="1" spans="1:3">
      <c r="A34" s="28">
        <v>50403</v>
      </c>
      <c r="B34" s="28" t="s">
        <v>3176</v>
      </c>
      <c r="C34" s="30">
        <v>0</v>
      </c>
    </row>
    <row r="35" ht="18" customHeight="1" spans="1:3">
      <c r="A35" s="28">
        <v>50404</v>
      </c>
      <c r="B35" s="28" t="s">
        <v>3178</v>
      </c>
      <c r="C35" s="30">
        <v>0</v>
      </c>
    </row>
    <row r="36" ht="18" customHeight="1" spans="1:3">
      <c r="A36" s="28">
        <v>50405</v>
      </c>
      <c r="B36" s="28" t="s">
        <v>3179</v>
      </c>
      <c r="C36" s="30">
        <v>0</v>
      </c>
    </row>
    <row r="37" ht="18" customHeight="1" spans="1:3">
      <c r="A37" s="28">
        <v>50499</v>
      </c>
      <c r="B37" s="28" t="s">
        <v>3180</v>
      </c>
      <c r="C37" s="30">
        <v>0</v>
      </c>
    </row>
    <row r="38" ht="18" customHeight="1" spans="1:3">
      <c r="A38" s="28">
        <v>505</v>
      </c>
      <c r="B38" s="129" t="s">
        <v>3182</v>
      </c>
      <c r="C38" s="30">
        <v>36338</v>
      </c>
    </row>
    <row r="39" ht="18" customHeight="1" spans="1:3">
      <c r="A39" s="28">
        <v>50501</v>
      </c>
      <c r="B39" s="28" t="s">
        <v>3183</v>
      </c>
      <c r="C39" s="30">
        <v>35219</v>
      </c>
    </row>
    <row r="40" ht="18" customHeight="1" spans="1:3">
      <c r="A40" s="28">
        <v>50502</v>
      </c>
      <c r="B40" s="28" t="s">
        <v>3184</v>
      </c>
      <c r="C40" s="30">
        <v>1119</v>
      </c>
    </row>
    <row r="41" ht="18" customHeight="1" spans="1:3">
      <c r="A41" s="28">
        <v>50599</v>
      </c>
      <c r="B41" s="28" t="s">
        <v>3185</v>
      </c>
      <c r="C41" s="30">
        <v>0</v>
      </c>
    </row>
    <row r="42" ht="18" customHeight="1" spans="1:3">
      <c r="A42" s="28">
        <v>506</v>
      </c>
      <c r="B42" s="129" t="s">
        <v>3186</v>
      </c>
      <c r="C42" s="30">
        <v>2</v>
      </c>
    </row>
    <row r="43" ht="18" customHeight="1" spans="1:3">
      <c r="A43" s="28">
        <v>50601</v>
      </c>
      <c r="B43" s="28" t="s">
        <v>3187</v>
      </c>
      <c r="C43" s="30">
        <v>2</v>
      </c>
    </row>
    <row r="44" ht="18" customHeight="1" spans="1:3">
      <c r="A44" s="28">
        <v>50602</v>
      </c>
      <c r="B44" s="28" t="s">
        <v>3188</v>
      </c>
      <c r="C44" s="30">
        <v>0</v>
      </c>
    </row>
    <row r="45" ht="18" customHeight="1" spans="1:3">
      <c r="A45" s="28">
        <v>507</v>
      </c>
      <c r="B45" s="129" t="s">
        <v>3189</v>
      </c>
      <c r="C45" s="30">
        <v>0</v>
      </c>
    </row>
    <row r="46" ht="18" customHeight="1" spans="1:3">
      <c r="A46" s="28">
        <v>50701</v>
      </c>
      <c r="B46" s="28" t="s">
        <v>3190</v>
      </c>
      <c r="C46" s="30">
        <v>0</v>
      </c>
    </row>
    <row r="47" ht="18" customHeight="1" spans="1:3">
      <c r="A47" s="28">
        <v>50702</v>
      </c>
      <c r="B47" s="28" t="s">
        <v>3191</v>
      </c>
      <c r="C47" s="30">
        <v>0</v>
      </c>
    </row>
    <row r="48" ht="18" customHeight="1" spans="1:3">
      <c r="A48" s="28">
        <v>50799</v>
      </c>
      <c r="B48" s="28" t="s">
        <v>3192</v>
      </c>
      <c r="C48" s="30">
        <v>0</v>
      </c>
    </row>
    <row r="49" ht="18" customHeight="1" spans="1:3">
      <c r="A49" s="28">
        <v>508</v>
      </c>
      <c r="B49" s="129" t="s">
        <v>3193</v>
      </c>
      <c r="C49" s="30">
        <v>0</v>
      </c>
    </row>
    <row r="50" ht="18" customHeight="1" spans="1:3">
      <c r="A50" s="28">
        <v>50801</v>
      </c>
      <c r="B50" s="28" t="s">
        <v>3194</v>
      </c>
      <c r="C50" s="30">
        <v>0</v>
      </c>
    </row>
    <row r="51" ht="18" customHeight="1" spans="1:3">
      <c r="A51" s="28">
        <v>50802</v>
      </c>
      <c r="B51" s="28" t="s">
        <v>3195</v>
      </c>
      <c r="C51" s="30">
        <v>0</v>
      </c>
    </row>
    <row r="52" ht="18" customHeight="1" spans="1:3">
      <c r="A52" s="28">
        <v>509</v>
      </c>
      <c r="B52" s="129" t="s">
        <v>3196</v>
      </c>
      <c r="C52" s="30">
        <v>2136</v>
      </c>
    </row>
    <row r="53" ht="18" customHeight="1" spans="1:3">
      <c r="A53" s="28">
        <v>50901</v>
      </c>
      <c r="B53" s="28" t="s">
        <v>3197</v>
      </c>
      <c r="C53" s="30">
        <v>493</v>
      </c>
    </row>
    <row r="54" ht="18" customHeight="1" spans="1:3">
      <c r="A54" s="28">
        <v>50902</v>
      </c>
      <c r="B54" s="28" t="s">
        <v>3198</v>
      </c>
      <c r="C54" s="30">
        <v>0</v>
      </c>
    </row>
    <row r="55" ht="18" customHeight="1" spans="1:3">
      <c r="A55" s="28">
        <v>50903</v>
      </c>
      <c r="B55" s="28" t="s">
        <v>3199</v>
      </c>
      <c r="C55" s="30">
        <v>0</v>
      </c>
    </row>
    <row r="56" ht="18" customHeight="1" spans="1:3">
      <c r="A56" s="28">
        <v>50905</v>
      </c>
      <c r="B56" s="28" t="s">
        <v>3200</v>
      </c>
      <c r="C56" s="30">
        <v>1643</v>
      </c>
    </row>
    <row r="57" ht="18" customHeight="1" spans="1:3">
      <c r="A57" s="28">
        <v>50999</v>
      </c>
      <c r="B57" s="28" t="s">
        <v>3201</v>
      </c>
      <c r="C57" s="30">
        <v>0</v>
      </c>
    </row>
    <row r="58" ht="18" customHeight="1" spans="1:3">
      <c r="A58" s="28">
        <v>510</v>
      </c>
      <c r="B58" s="129" t="s">
        <v>3202</v>
      </c>
      <c r="C58" s="30">
        <v>0</v>
      </c>
    </row>
    <row r="59" ht="18" customHeight="1" spans="1:3">
      <c r="A59" s="28">
        <v>51002</v>
      </c>
      <c r="B59" s="28" t="s">
        <v>3203</v>
      </c>
      <c r="C59" s="30">
        <v>0</v>
      </c>
    </row>
    <row r="60" ht="18" customHeight="1" spans="1:3">
      <c r="A60" s="28">
        <v>51003</v>
      </c>
      <c r="B60" s="28" t="s">
        <v>1196</v>
      </c>
      <c r="C60" s="30">
        <v>0</v>
      </c>
    </row>
    <row r="61" ht="18" customHeight="1" spans="1:3">
      <c r="A61" s="28">
        <v>51004</v>
      </c>
      <c r="B61" s="100" t="s">
        <v>3204</v>
      </c>
      <c r="C61" s="30">
        <v>0</v>
      </c>
    </row>
    <row r="62" ht="18" customHeight="1" spans="1:3">
      <c r="A62" s="28">
        <v>511</v>
      </c>
      <c r="B62" s="129" t="s">
        <v>3205</v>
      </c>
      <c r="C62" s="30">
        <v>0</v>
      </c>
    </row>
    <row r="63" ht="18" customHeight="1" spans="1:3">
      <c r="A63" s="28">
        <v>51101</v>
      </c>
      <c r="B63" s="28" t="s">
        <v>3206</v>
      </c>
      <c r="C63" s="30">
        <v>0</v>
      </c>
    </row>
    <row r="64" ht="18" customHeight="1" spans="1:3">
      <c r="A64" s="28">
        <v>51102</v>
      </c>
      <c r="B64" s="28" t="s">
        <v>3207</v>
      </c>
      <c r="C64" s="30">
        <v>0</v>
      </c>
    </row>
    <row r="65" ht="18" customHeight="1" spans="1:3">
      <c r="A65" s="28">
        <v>51103</v>
      </c>
      <c r="B65" s="28" t="s">
        <v>3208</v>
      </c>
      <c r="C65" s="30">
        <v>0</v>
      </c>
    </row>
    <row r="66" ht="18" customHeight="1" spans="1:3">
      <c r="A66" s="28">
        <v>51104</v>
      </c>
      <c r="B66" s="28" t="s">
        <v>3209</v>
      </c>
      <c r="C66" s="30">
        <v>0</v>
      </c>
    </row>
    <row r="67" ht="18" customHeight="1" spans="1:3">
      <c r="A67" s="28">
        <v>599</v>
      </c>
      <c r="B67" s="129" t="s">
        <v>3210</v>
      </c>
      <c r="C67" s="30">
        <v>0</v>
      </c>
    </row>
    <row r="68" ht="18" customHeight="1" spans="1:3">
      <c r="A68" s="28">
        <v>59906</v>
      </c>
      <c r="B68" s="28" t="s">
        <v>3211</v>
      </c>
      <c r="C68" s="30">
        <v>0</v>
      </c>
    </row>
    <row r="69" ht="18" customHeight="1" spans="1:3">
      <c r="A69" s="28">
        <v>59907</v>
      </c>
      <c r="B69" s="28" t="s">
        <v>3212</v>
      </c>
      <c r="C69" s="30">
        <v>0</v>
      </c>
    </row>
    <row r="70" ht="18" customHeight="1" spans="1:3">
      <c r="A70" s="28">
        <v>59908</v>
      </c>
      <c r="B70" s="28" t="s">
        <v>3213</v>
      </c>
      <c r="C70" s="30">
        <v>0</v>
      </c>
    </row>
    <row r="71" ht="18" customHeight="1" spans="1:3">
      <c r="A71" s="28">
        <v>59999</v>
      </c>
      <c r="B71" s="28" t="s">
        <v>1679</v>
      </c>
      <c r="C71" s="30">
        <v>0</v>
      </c>
    </row>
  </sheetData>
  <mergeCells count="4">
    <mergeCell ref="A1:C1"/>
    <mergeCell ref="A4:A5"/>
    <mergeCell ref="B4:B5"/>
    <mergeCell ref="C4:C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59"/>
  <sheetViews>
    <sheetView showGridLines="0" showZeros="0" workbookViewId="0">
      <selection activeCell="H20" sqref="H20"/>
    </sheetView>
  </sheetViews>
  <sheetFormatPr defaultColWidth="9.15" defaultRowHeight="14.25" outlineLevelCol="3"/>
  <cols>
    <col min="1" max="1" width="33.25" style="66" customWidth="1"/>
    <col min="2" max="2" width="21.1166666666667" style="66" customWidth="1"/>
    <col min="3" max="3" width="32.25" style="66" customWidth="1"/>
    <col min="4" max="4" width="13.75" style="66" customWidth="1"/>
    <col min="5" max="256" width="9.15" style="66" customWidth="1"/>
    <col min="257" max="16384" width="9.15" style="66"/>
  </cols>
  <sheetData>
    <row r="1" s="66" customFormat="1" ht="34" customHeight="1" spans="1:4">
      <c r="A1" s="67" t="s">
        <v>6</v>
      </c>
      <c r="B1" s="67"/>
      <c r="C1" s="67"/>
      <c r="D1" s="67"/>
    </row>
    <row r="2" s="66" customFormat="1" ht="17" customHeight="1" spans="1:4">
      <c r="A2" s="26" t="s">
        <v>3219</v>
      </c>
      <c r="B2" s="26"/>
      <c r="C2" s="26"/>
      <c r="D2" s="26"/>
    </row>
    <row r="3" s="66" customFormat="1" ht="17" customHeight="1" spans="1:4">
      <c r="A3" s="26" t="s">
        <v>80</v>
      </c>
      <c r="B3" s="26"/>
      <c r="C3" s="26"/>
      <c r="D3" s="26"/>
    </row>
    <row r="4" s="66" customFormat="1" ht="17" customHeight="1" spans="1:4">
      <c r="A4" s="27" t="s">
        <v>3220</v>
      </c>
      <c r="B4" s="27" t="s">
        <v>84</v>
      </c>
      <c r="C4" s="27" t="s">
        <v>3220</v>
      </c>
      <c r="D4" s="27" t="s">
        <v>84</v>
      </c>
    </row>
    <row r="5" s="66" customFormat="1" ht="17" customHeight="1" spans="1:4">
      <c r="A5" s="27" t="s">
        <v>133</v>
      </c>
      <c r="B5" s="30">
        <v>65062</v>
      </c>
      <c r="C5" s="27" t="s">
        <v>134</v>
      </c>
      <c r="D5" s="195">
        <v>261204</v>
      </c>
    </row>
    <row r="6" s="66" customFormat="1" ht="17" customHeight="1" spans="1:4">
      <c r="A6" s="28" t="s">
        <v>3221</v>
      </c>
      <c r="B6" s="30">
        <v>292714</v>
      </c>
      <c r="C6" s="28" t="s">
        <v>3222</v>
      </c>
      <c r="D6" s="30">
        <v>20747</v>
      </c>
    </row>
    <row r="7" s="66" customFormat="1" ht="17" customHeight="1" spans="1:4">
      <c r="A7" s="28" t="s">
        <v>3223</v>
      </c>
      <c r="B7" s="30">
        <v>8345</v>
      </c>
      <c r="C7" s="87"/>
      <c r="D7" s="29"/>
    </row>
    <row r="8" s="66" customFormat="1" ht="17" customHeight="1" spans="1:4">
      <c r="A8" s="28" t="s">
        <v>3224</v>
      </c>
      <c r="B8" s="30">
        <v>258113</v>
      </c>
      <c r="C8" s="87"/>
      <c r="D8" s="29"/>
    </row>
    <row r="9" s="66" customFormat="1" ht="17" customHeight="1" spans="1:4">
      <c r="A9" s="28" t="s">
        <v>3225</v>
      </c>
      <c r="B9" s="30">
        <v>26256</v>
      </c>
      <c r="C9" s="28"/>
      <c r="D9" s="29"/>
    </row>
    <row r="10" s="66" customFormat="1" ht="17" customHeight="1" spans="1:4">
      <c r="A10" s="28" t="s">
        <v>3226</v>
      </c>
      <c r="B10" s="30">
        <v>0</v>
      </c>
      <c r="C10" s="28"/>
      <c r="D10" s="29"/>
    </row>
    <row r="11" s="66" customFormat="1" ht="17.25" customHeight="1" spans="1:4">
      <c r="A11" s="28" t="s">
        <v>3227</v>
      </c>
      <c r="B11" s="30">
        <v>167</v>
      </c>
      <c r="C11" s="28"/>
      <c r="D11" s="29"/>
    </row>
    <row r="12" s="66" customFormat="1" ht="17.25" customHeight="1" spans="1:4">
      <c r="A12" s="28" t="s">
        <v>3228</v>
      </c>
      <c r="B12" s="30">
        <v>32551</v>
      </c>
      <c r="C12" s="28" t="s">
        <v>3229</v>
      </c>
      <c r="D12" s="30">
        <v>0</v>
      </c>
    </row>
    <row r="13" s="66" customFormat="1" ht="17.25" customHeight="1" spans="1:4">
      <c r="A13" s="28" t="s">
        <v>3230</v>
      </c>
      <c r="B13" s="30">
        <v>19800</v>
      </c>
      <c r="C13" s="28" t="s">
        <v>3231</v>
      </c>
      <c r="D13" s="30">
        <v>13987</v>
      </c>
    </row>
    <row r="14" s="66" customFormat="1" ht="17.25" customHeight="1" spans="1:4">
      <c r="A14" s="28"/>
      <c r="B14" s="29"/>
      <c r="C14" s="28" t="s">
        <v>3232</v>
      </c>
      <c r="D14" s="30">
        <v>0</v>
      </c>
    </row>
    <row r="15" s="66" customFormat="1" ht="17.25" customHeight="1" spans="1:4">
      <c r="A15" s="28" t="s">
        <v>3233</v>
      </c>
      <c r="B15" s="30">
        <v>0</v>
      </c>
      <c r="C15" s="28" t="s">
        <v>3234</v>
      </c>
      <c r="D15" s="30">
        <v>0</v>
      </c>
    </row>
    <row r="16" s="66" customFormat="1" ht="17.25" customHeight="1" spans="1:4">
      <c r="A16" s="28" t="s">
        <v>3235</v>
      </c>
      <c r="B16" s="30">
        <v>0</v>
      </c>
      <c r="C16" s="28" t="s">
        <v>3236</v>
      </c>
      <c r="D16" s="30">
        <v>20006</v>
      </c>
    </row>
    <row r="17" s="66" customFormat="1" ht="17.25" customHeight="1" spans="1:4">
      <c r="A17" s="28" t="s">
        <v>3237</v>
      </c>
      <c r="B17" s="30">
        <v>0</v>
      </c>
      <c r="C17" s="28" t="s">
        <v>1670</v>
      </c>
      <c r="D17" s="30">
        <v>0</v>
      </c>
    </row>
    <row r="18" s="66" customFormat="1" ht="17.25" customHeight="1" spans="1:4">
      <c r="A18" s="28" t="s">
        <v>3238</v>
      </c>
      <c r="B18" s="30">
        <v>0</v>
      </c>
      <c r="C18" s="28" t="s">
        <v>3239</v>
      </c>
      <c r="D18" s="30">
        <v>0</v>
      </c>
    </row>
    <row r="19" s="66" customFormat="1" ht="17" customHeight="1" spans="1:4">
      <c r="A19" s="28"/>
      <c r="B19" s="29"/>
      <c r="C19" s="28" t="s">
        <v>3240</v>
      </c>
      <c r="D19" s="30">
        <v>0</v>
      </c>
    </row>
    <row r="20" s="66" customFormat="1" ht="17" customHeight="1" spans="1:4">
      <c r="A20" s="28"/>
      <c r="B20" s="29"/>
      <c r="C20" s="28" t="s">
        <v>3241</v>
      </c>
      <c r="D20" s="30">
        <v>94350</v>
      </c>
    </row>
    <row r="21" s="66" customFormat="1" ht="17" customHeight="1" spans="1:4">
      <c r="A21" s="28"/>
      <c r="B21" s="29"/>
      <c r="C21" s="28" t="s">
        <v>3242</v>
      </c>
      <c r="D21" s="30">
        <v>94350</v>
      </c>
    </row>
    <row r="22" s="66" customFormat="1" ht="17" customHeight="1" spans="1:4">
      <c r="A22" s="28"/>
      <c r="B22" s="29"/>
      <c r="C22" s="28" t="s">
        <v>3243</v>
      </c>
      <c r="D22" s="30">
        <v>0</v>
      </c>
    </row>
    <row r="23" s="66" customFormat="1" ht="17" customHeight="1" spans="1:4">
      <c r="A23" s="28"/>
      <c r="B23" s="29"/>
      <c r="C23" s="28"/>
      <c r="D23" s="29"/>
    </row>
    <row r="24" s="66" customFormat="1" ht="17" customHeight="1" spans="1:4">
      <c r="A24" s="28"/>
      <c r="B24" s="29"/>
      <c r="C24" s="28"/>
      <c r="D24" s="29"/>
    </row>
    <row r="25" s="66" customFormat="1" ht="17" customHeight="1" spans="1:4">
      <c r="A25" s="28"/>
      <c r="B25" s="29"/>
      <c r="C25" s="28"/>
      <c r="D25" s="29"/>
    </row>
    <row r="26" s="66" customFormat="1" ht="17" customHeight="1" spans="1:4">
      <c r="A26" s="28"/>
      <c r="B26" s="29"/>
      <c r="C26" s="28"/>
      <c r="D26" s="29"/>
    </row>
    <row r="27" s="66" customFormat="1" ht="17" customHeight="1" spans="1:4">
      <c r="A27" s="28"/>
      <c r="B27" s="29"/>
      <c r="C27" s="28"/>
      <c r="D27" s="29"/>
    </row>
    <row r="28" s="66" customFormat="1" ht="409.5" hidden="1" customHeight="1" spans="1:4">
      <c r="A28" s="28"/>
      <c r="B28" s="29"/>
      <c r="C28" s="28"/>
      <c r="D28" s="29"/>
    </row>
    <row r="29" s="66" customFormat="1" ht="409.5" hidden="1" customHeight="1" spans="1:4">
      <c r="A29" s="28"/>
      <c r="B29" s="29"/>
      <c r="C29" s="28"/>
      <c r="D29" s="29"/>
    </row>
    <row r="30" s="66" customFormat="1" ht="409.5" hidden="1" customHeight="1" spans="1:4">
      <c r="A30" s="28"/>
      <c r="B30" s="29"/>
      <c r="C30" s="28"/>
      <c r="D30" s="29"/>
    </row>
    <row r="31" s="66" customFormat="1" ht="409.5" hidden="1" customHeight="1" spans="1:4">
      <c r="A31" s="28"/>
      <c r="B31" s="29"/>
      <c r="C31" s="28"/>
      <c r="D31" s="29"/>
    </row>
    <row r="32" s="66" customFormat="1" ht="409.5" hidden="1" customHeight="1" spans="1:4">
      <c r="A32" s="28"/>
      <c r="B32" s="29"/>
      <c r="C32" s="28"/>
      <c r="D32" s="29"/>
    </row>
    <row r="33" s="66" customFormat="1" ht="409.5" hidden="1" customHeight="1" spans="1:4">
      <c r="A33" s="28"/>
      <c r="B33" s="29"/>
      <c r="C33" s="28"/>
      <c r="D33" s="29"/>
    </row>
    <row r="34" s="66" customFormat="1" ht="409.5" hidden="1" customHeight="1" spans="1:4">
      <c r="A34" s="28"/>
      <c r="B34" s="29"/>
      <c r="C34" s="28"/>
      <c r="D34" s="29"/>
    </row>
    <row r="35" s="66" customFormat="1" ht="409.5" hidden="1" customHeight="1" spans="1:4">
      <c r="A35" s="28"/>
      <c r="B35" s="29"/>
      <c r="C35" s="28"/>
      <c r="D35" s="29"/>
    </row>
    <row r="36" s="66" customFormat="1" ht="409.5" hidden="1" customHeight="1" spans="1:4">
      <c r="A36" s="28"/>
      <c r="B36" s="29"/>
      <c r="C36" s="28"/>
      <c r="D36" s="29"/>
    </row>
    <row r="37" s="66" customFormat="1" ht="17" customHeight="1" spans="1:4">
      <c r="A37" s="28"/>
      <c r="B37" s="29"/>
      <c r="C37" s="28"/>
      <c r="D37" s="29"/>
    </row>
    <row r="38" s="66" customFormat="1" ht="17" customHeight="1" spans="1:4">
      <c r="A38" s="28"/>
      <c r="B38" s="29"/>
      <c r="C38" s="28"/>
      <c r="D38" s="29"/>
    </row>
    <row r="39" s="66" customFormat="1" ht="17" hidden="1" customHeight="1" spans="1:4">
      <c r="A39" s="28"/>
      <c r="B39" s="29"/>
      <c r="C39" s="28"/>
      <c r="D39" s="29"/>
    </row>
    <row r="40" s="66" customFormat="1" ht="17" hidden="1" customHeight="1" spans="1:4">
      <c r="A40" s="28"/>
      <c r="B40" s="29"/>
      <c r="C40" s="28"/>
      <c r="D40" s="29"/>
    </row>
    <row r="41" s="66" customFormat="1" ht="17" customHeight="1" spans="1:4">
      <c r="A41" s="28"/>
      <c r="B41" s="29"/>
      <c r="C41" s="28"/>
      <c r="D41" s="29"/>
    </row>
    <row r="42" s="66" customFormat="1" ht="17" customHeight="1" spans="1:4">
      <c r="A42" s="28"/>
      <c r="B42" s="29"/>
      <c r="C42" s="28"/>
      <c r="D42" s="29"/>
    </row>
    <row r="43" s="66" customFormat="1" ht="17" customHeight="1" spans="1:4">
      <c r="A43" s="28"/>
      <c r="B43" s="29"/>
      <c r="C43" s="28"/>
      <c r="D43" s="29"/>
    </row>
    <row r="44" s="66" customFormat="1" ht="17" customHeight="1" spans="1:4">
      <c r="A44" s="28"/>
      <c r="B44" s="29"/>
      <c r="C44" s="28"/>
      <c r="D44" s="29"/>
    </row>
    <row r="45" s="66" customFormat="1" ht="17" customHeight="1" spans="1:4">
      <c r="A45" s="28"/>
      <c r="B45" s="29"/>
      <c r="C45" s="28"/>
      <c r="D45" s="29"/>
    </row>
    <row r="46" s="66" customFormat="1" ht="17.25" customHeight="1" spans="1:4">
      <c r="A46" s="28"/>
      <c r="B46" s="29"/>
      <c r="C46" s="28"/>
      <c r="D46" s="29"/>
    </row>
    <row r="47" s="66" customFormat="1" ht="17.25" customHeight="1" spans="1:4">
      <c r="A47" s="28"/>
      <c r="B47" s="29"/>
      <c r="C47" s="28"/>
      <c r="D47" s="29"/>
    </row>
    <row r="48" s="66" customFormat="1" ht="13" customHeight="1" spans="1:4">
      <c r="A48" s="27" t="s">
        <v>3244</v>
      </c>
      <c r="B48" s="30">
        <v>410294</v>
      </c>
      <c r="C48" s="27" t="s">
        <v>3245</v>
      </c>
      <c r="D48" s="30">
        <v>410294</v>
      </c>
    </row>
    <row r="49" s="66" customFormat="1" ht="18.7" customHeight="1"/>
    <row r="240" s="66" customFormat="1" hidden="1"/>
    <row r="241" s="66" customFormat="1" hidden="1"/>
    <row r="242" s="66" customFormat="1" hidden="1"/>
    <row r="243" s="66" customFormat="1" hidden="1"/>
    <row r="244" s="66" customFormat="1" hidden="1"/>
    <row r="245" s="66" customFormat="1" hidden="1"/>
    <row r="246" s="66" customFormat="1" hidden="1"/>
    <row r="247" s="66" customFormat="1" hidden="1"/>
    <row r="248" s="66" customFormat="1" hidden="1"/>
    <row r="249" s="66" customFormat="1" hidden="1"/>
    <row r="250" s="66" customFormat="1" hidden="1"/>
    <row r="251" s="66" customFormat="1" hidden="1"/>
    <row r="252" s="66" customFormat="1" hidden="1"/>
    <row r="253" s="66" customFormat="1" hidden="1"/>
    <row r="254" s="66" customFormat="1" hidden="1"/>
    <row r="255" s="66" customFormat="1" hidden="1"/>
    <row r="256" s="66" customFormat="1" hidden="1"/>
    <row r="257" s="66" customFormat="1" hidden="1"/>
    <row r="258" s="66" customFormat="1" hidden="1"/>
    <row r="259" s="66" customFormat="1" hidden="1"/>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7"/>
  <sheetViews>
    <sheetView showGridLines="0" showZeros="0" workbookViewId="0">
      <selection activeCell="D6" sqref="D6"/>
    </sheetView>
  </sheetViews>
  <sheetFormatPr defaultColWidth="9.10833333333333" defaultRowHeight="14.25" outlineLevelCol="5"/>
  <cols>
    <col min="1" max="1" width="40" style="56" customWidth="1"/>
    <col min="2" max="2" width="22.3333333333333" style="56" customWidth="1"/>
    <col min="3" max="3" width="40" style="56" customWidth="1"/>
    <col min="4" max="4" width="22.3333333333333" style="56" customWidth="1"/>
    <col min="5" max="6" width="9.10833333333333" style="56" hidden="1" customWidth="1"/>
    <col min="7" max="9" width="9.10833333333333" style="56" customWidth="1"/>
    <col min="10" max="256" width="9.10833333333333" style="57" customWidth="1"/>
    <col min="257" max="257" width="40" style="57" customWidth="1"/>
    <col min="258" max="258" width="22.3333333333333" style="57" customWidth="1"/>
    <col min="259" max="259" width="40" style="57" customWidth="1"/>
    <col min="260" max="260" width="22.3333333333333" style="57" customWidth="1"/>
    <col min="261" max="265" width="9.10833333333333" style="57" hidden="1" customWidth="1"/>
    <col min="266" max="512" width="9.10833333333333" style="57" customWidth="1"/>
    <col min="513" max="513" width="40" style="57" customWidth="1"/>
    <col min="514" max="514" width="22.3333333333333" style="57" customWidth="1"/>
    <col min="515" max="515" width="40" style="57" customWidth="1"/>
    <col min="516" max="516" width="22.3333333333333" style="57" customWidth="1"/>
    <col min="517" max="521" width="9.10833333333333" style="57" hidden="1" customWidth="1"/>
    <col min="522" max="768" width="9.10833333333333" style="57" customWidth="1"/>
    <col min="769" max="769" width="40" style="57" customWidth="1"/>
    <col min="770" max="770" width="22.3333333333333" style="57" customWidth="1"/>
    <col min="771" max="771" width="40" style="57" customWidth="1"/>
    <col min="772" max="772" width="22.3333333333333" style="57" customWidth="1"/>
    <col min="773" max="777" width="9.10833333333333" style="57" hidden="1" customWidth="1"/>
    <col min="778" max="1024" width="9.10833333333333" style="57" customWidth="1"/>
    <col min="1025" max="1025" width="40" style="57" customWidth="1"/>
    <col min="1026" max="1026" width="22.3333333333333" style="57" customWidth="1"/>
    <col min="1027" max="1027" width="40" style="57" customWidth="1"/>
    <col min="1028" max="1028" width="22.3333333333333" style="57" customWidth="1"/>
    <col min="1029" max="1033" width="9.10833333333333" style="57" hidden="1" customWidth="1"/>
    <col min="1034" max="1280" width="9.10833333333333" style="57" customWidth="1"/>
    <col min="1281" max="1281" width="40" style="57" customWidth="1"/>
    <col min="1282" max="1282" width="22.3333333333333" style="57" customWidth="1"/>
    <col min="1283" max="1283" width="40" style="57" customWidth="1"/>
    <col min="1284" max="1284" width="22.3333333333333" style="57" customWidth="1"/>
    <col min="1285" max="1289" width="9.10833333333333" style="57" hidden="1" customWidth="1"/>
    <col min="1290" max="1536" width="9.10833333333333" style="57" customWidth="1"/>
    <col min="1537" max="1537" width="40" style="57" customWidth="1"/>
    <col min="1538" max="1538" width="22.3333333333333" style="57" customWidth="1"/>
    <col min="1539" max="1539" width="40" style="57" customWidth="1"/>
    <col min="1540" max="1540" width="22.3333333333333" style="57" customWidth="1"/>
    <col min="1541" max="1545" width="9.10833333333333" style="57" hidden="1" customWidth="1"/>
    <col min="1546" max="1792" width="9.10833333333333" style="57" customWidth="1"/>
    <col min="1793" max="1793" width="40" style="57" customWidth="1"/>
    <col min="1794" max="1794" width="22.3333333333333" style="57" customWidth="1"/>
    <col min="1795" max="1795" width="40" style="57" customWidth="1"/>
    <col min="1796" max="1796" width="22.3333333333333" style="57" customWidth="1"/>
    <col min="1797" max="1801" width="9.10833333333333" style="57" hidden="1" customWidth="1"/>
    <col min="1802" max="2048" width="9.10833333333333" style="57" customWidth="1"/>
    <col min="2049" max="2049" width="40" style="57" customWidth="1"/>
    <col min="2050" max="2050" width="22.3333333333333" style="57" customWidth="1"/>
    <col min="2051" max="2051" width="40" style="57" customWidth="1"/>
    <col min="2052" max="2052" width="22.3333333333333" style="57" customWidth="1"/>
    <col min="2053" max="2057" width="9.10833333333333" style="57" hidden="1" customWidth="1"/>
    <col min="2058" max="2304" width="9.10833333333333" style="57" customWidth="1"/>
    <col min="2305" max="2305" width="40" style="57" customWidth="1"/>
    <col min="2306" max="2306" width="22.3333333333333" style="57" customWidth="1"/>
    <col min="2307" max="2307" width="40" style="57" customWidth="1"/>
    <col min="2308" max="2308" width="22.3333333333333" style="57" customWidth="1"/>
    <col min="2309" max="2313" width="9.10833333333333" style="57" hidden="1" customWidth="1"/>
    <col min="2314" max="2560" width="9.10833333333333" style="57" customWidth="1"/>
    <col min="2561" max="2561" width="40" style="57" customWidth="1"/>
    <col min="2562" max="2562" width="22.3333333333333" style="57" customWidth="1"/>
    <col min="2563" max="2563" width="40" style="57" customWidth="1"/>
    <col min="2564" max="2564" width="22.3333333333333" style="57" customWidth="1"/>
    <col min="2565" max="2569" width="9.10833333333333" style="57" hidden="1" customWidth="1"/>
    <col min="2570" max="2816" width="9.10833333333333" style="57" customWidth="1"/>
    <col min="2817" max="2817" width="40" style="57" customWidth="1"/>
    <col min="2818" max="2818" width="22.3333333333333" style="57" customWidth="1"/>
    <col min="2819" max="2819" width="40" style="57" customWidth="1"/>
    <col min="2820" max="2820" width="22.3333333333333" style="57" customWidth="1"/>
    <col min="2821" max="2825" width="9.10833333333333" style="57" hidden="1" customWidth="1"/>
    <col min="2826" max="3072" width="9.10833333333333" style="57" customWidth="1"/>
    <col min="3073" max="3073" width="40" style="57" customWidth="1"/>
    <col min="3074" max="3074" width="22.3333333333333" style="57" customWidth="1"/>
    <col min="3075" max="3075" width="40" style="57" customWidth="1"/>
    <col min="3076" max="3076" width="22.3333333333333" style="57" customWidth="1"/>
    <col min="3077" max="3081" width="9.10833333333333" style="57" hidden="1" customWidth="1"/>
    <col min="3082" max="3328" width="9.10833333333333" style="57" customWidth="1"/>
    <col min="3329" max="3329" width="40" style="57" customWidth="1"/>
    <col min="3330" max="3330" width="22.3333333333333" style="57" customWidth="1"/>
    <col min="3331" max="3331" width="40" style="57" customWidth="1"/>
    <col min="3332" max="3332" width="22.3333333333333" style="57" customWidth="1"/>
    <col min="3333" max="3337" width="9.10833333333333" style="57" hidden="1" customWidth="1"/>
    <col min="3338" max="3584" width="9.10833333333333" style="57" customWidth="1"/>
    <col min="3585" max="3585" width="40" style="57" customWidth="1"/>
    <col min="3586" max="3586" width="22.3333333333333" style="57" customWidth="1"/>
    <col min="3587" max="3587" width="40" style="57" customWidth="1"/>
    <col min="3588" max="3588" width="22.3333333333333" style="57" customWidth="1"/>
    <col min="3589" max="3593" width="9.10833333333333" style="57" hidden="1" customWidth="1"/>
    <col min="3594" max="3840" width="9.10833333333333" style="57" customWidth="1"/>
    <col min="3841" max="3841" width="40" style="57" customWidth="1"/>
    <col min="3842" max="3842" width="22.3333333333333" style="57" customWidth="1"/>
    <col min="3843" max="3843" width="40" style="57" customWidth="1"/>
    <col min="3844" max="3844" width="22.3333333333333" style="57" customWidth="1"/>
    <col min="3845" max="3849" width="9.10833333333333" style="57" hidden="1" customWidth="1"/>
    <col min="3850" max="4096" width="9.10833333333333" style="57" customWidth="1"/>
    <col min="4097" max="4097" width="40" style="57" customWidth="1"/>
    <col min="4098" max="4098" width="22.3333333333333" style="57" customWidth="1"/>
    <col min="4099" max="4099" width="40" style="57" customWidth="1"/>
    <col min="4100" max="4100" width="22.3333333333333" style="57" customWidth="1"/>
    <col min="4101" max="4105" width="9.10833333333333" style="57" hidden="1" customWidth="1"/>
    <col min="4106" max="4352" width="9.10833333333333" style="57" customWidth="1"/>
    <col min="4353" max="4353" width="40" style="57" customWidth="1"/>
    <col min="4354" max="4354" width="22.3333333333333" style="57" customWidth="1"/>
    <col min="4355" max="4355" width="40" style="57" customWidth="1"/>
    <col min="4356" max="4356" width="22.3333333333333" style="57" customWidth="1"/>
    <col min="4357" max="4361" width="9.10833333333333" style="57" hidden="1" customWidth="1"/>
    <col min="4362" max="4608" width="9.10833333333333" style="57" customWidth="1"/>
    <col min="4609" max="4609" width="40" style="57" customWidth="1"/>
    <col min="4610" max="4610" width="22.3333333333333" style="57" customWidth="1"/>
    <col min="4611" max="4611" width="40" style="57" customWidth="1"/>
    <col min="4612" max="4612" width="22.3333333333333" style="57" customWidth="1"/>
    <col min="4613" max="4617" width="9.10833333333333" style="57" hidden="1" customWidth="1"/>
    <col min="4618" max="4864" width="9.10833333333333" style="57" customWidth="1"/>
    <col min="4865" max="4865" width="40" style="57" customWidth="1"/>
    <col min="4866" max="4866" width="22.3333333333333" style="57" customWidth="1"/>
    <col min="4867" max="4867" width="40" style="57" customWidth="1"/>
    <col min="4868" max="4868" width="22.3333333333333" style="57" customWidth="1"/>
    <col min="4869" max="4873" width="9.10833333333333" style="57" hidden="1" customWidth="1"/>
    <col min="4874" max="5120" width="9.10833333333333" style="57" customWidth="1"/>
    <col min="5121" max="5121" width="40" style="57" customWidth="1"/>
    <col min="5122" max="5122" width="22.3333333333333" style="57" customWidth="1"/>
    <col min="5123" max="5123" width="40" style="57" customWidth="1"/>
    <col min="5124" max="5124" width="22.3333333333333" style="57" customWidth="1"/>
    <col min="5125" max="5129" width="9.10833333333333" style="57" hidden="1" customWidth="1"/>
    <col min="5130" max="5376" width="9.10833333333333" style="57" customWidth="1"/>
    <col min="5377" max="5377" width="40" style="57" customWidth="1"/>
    <col min="5378" max="5378" width="22.3333333333333" style="57" customWidth="1"/>
    <col min="5379" max="5379" width="40" style="57" customWidth="1"/>
    <col min="5380" max="5380" width="22.3333333333333" style="57" customWidth="1"/>
    <col min="5381" max="5385" width="9.10833333333333" style="57" hidden="1" customWidth="1"/>
    <col min="5386" max="5632" width="9.10833333333333" style="57" customWidth="1"/>
    <col min="5633" max="5633" width="40" style="57" customWidth="1"/>
    <col min="5634" max="5634" width="22.3333333333333" style="57" customWidth="1"/>
    <col min="5635" max="5635" width="40" style="57" customWidth="1"/>
    <col min="5636" max="5636" width="22.3333333333333" style="57" customWidth="1"/>
    <col min="5637" max="5641" width="9.10833333333333" style="57" hidden="1" customWidth="1"/>
    <col min="5642" max="5888" width="9.10833333333333" style="57" customWidth="1"/>
    <col min="5889" max="5889" width="40" style="57" customWidth="1"/>
    <col min="5890" max="5890" width="22.3333333333333" style="57" customWidth="1"/>
    <col min="5891" max="5891" width="40" style="57" customWidth="1"/>
    <col min="5892" max="5892" width="22.3333333333333" style="57" customWidth="1"/>
    <col min="5893" max="5897" width="9.10833333333333" style="57" hidden="1" customWidth="1"/>
    <col min="5898" max="6144" width="9.10833333333333" style="57" customWidth="1"/>
    <col min="6145" max="6145" width="40" style="57" customWidth="1"/>
    <col min="6146" max="6146" width="22.3333333333333" style="57" customWidth="1"/>
    <col min="6147" max="6147" width="40" style="57" customWidth="1"/>
    <col min="6148" max="6148" width="22.3333333333333" style="57" customWidth="1"/>
    <col min="6149" max="6153" width="9.10833333333333" style="57" hidden="1" customWidth="1"/>
    <col min="6154" max="6400" width="9.10833333333333" style="57" customWidth="1"/>
    <col min="6401" max="6401" width="40" style="57" customWidth="1"/>
    <col min="6402" max="6402" width="22.3333333333333" style="57" customWidth="1"/>
    <col min="6403" max="6403" width="40" style="57" customWidth="1"/>
    <col min="6404" max="6404" width="22.3333333333333" style="57" customWidth="1"/>
    <col min="6405" max="6409" width="9.10833333333333" style="57" hidden="1" customWidth="1"/>
    <col min="6410" max="6656" width="9.10833333333333" style="57" customWidth="1"/>
    <col min="6657" max="6657" width="40" style="57" customWidth="1"/>
    <col min="6658" max="6658" width="22.3333333333333" style="57" customWidth="1"/>
    <col min="6659" max="6659" width="40" style="57" customWidth="1"/>
    <col min="6660" max="6660" width="22.3333333333333" style="57" customWidth="1"/>
    <col min="6661" max="6665" width="9.10833333333333" style="57" hidden="1" customWidth="1"/>
    <col min="6666" max="6912" width="9.10833333333333" style="57" customWidth="1"/>
    <col min="6913" max="6913" width="40" style="57" customWidth="1"/>
    <col min="6914" max="6914" width="22.3333333333333" style="57" customWidth="1"/>
    <col min="6915" max="6915" width="40" style="57" customWidth="1"/>
    <col min="6916" max="6916" width="22.3333333333333" style="57" customWidth="1"/>
    <col min="6917" max="6921" width="9.10833333333333" style="57" hidden="1" customWidth="1"/>
    <col min="6922" max="7168" width="9.10833333333333" style="57" customWidth="1"/>
    <col min="7169" max="7169" width="40" style="57" customWidth="1"/>
    <col min="7170" max="7170" width="22.3333333333333" style="57" customWidth="1"/>
    <col min="7171" max="7171" width="40" style="57" customWidth="1"/>
    <col min="7172" max="7172" width="22.3333333333333" style="57" customWidth="1"/>
    <col min="7173" max="7177" width="9.10833333333333" style="57" hidden="1" customWidth="1"/>
    <col min="7178" max="7424" width="9.10833333333333" style="57" customWidth="1"/>
    <col min="7425" max="7425" width="40" style="57" customWidth="1"/>
    <col min="7426" max="7426" width="22.3333333333333" style="57" customWidth="1"/>
    <col min="7427" max="7427" width="40" style="57" customWidth="1"/>
    <col min="7428" max="7428" width="22.3333333333333" style="57" customWidth="1"/>
    <col min="7429" max="7433" width="9.10833333333333" style="57" hidden="1" customWidth="1"/>
    <col min="7434" max="7680" width="9.10833333333333" style="57" customWidth="1"/>
    <col min="7681" max="7681" width="40" style="57" customWidth="1"/>
    <col min="7682" max="7682" width="22.3333333333333" style="57" customWidth="1"/>
    <col min="7683" max="7683" width="40" style="57" customWidth="1"/>
    <col min="7684" max="7684" width="22.3333333333333" style="57" customWidth="1"/>
    <col min="7685" max="7689" width="9.10833333333333" style="57" hidden="1" customWidth="1"/>
    <col min="7690" max="7936" width="9.10833333333333" style="57" customWidth="1"/>
    <col min="7937" max="7937" width="40" style="57" customWidth="1"/>
    <col min="7938" max="7938" width="22.3333333333333" style="57" customWidth="1"/>
    <col min="7939" max="7939" width="40" style="57" customWidth="1"/>
    <col min="7940" max="7940" width="22.3333333333333" style="57" customWidth="1"/>
    <col min="7941" max="7945" width="9.10833333333333" style="57" hidden="1" customWidth="1"/>
    <col min="7946" max="8192" width="9.10833333333333" style="57" customWidth="1"/>
    <col min="8193" max="8193" width="40" style="57" customWidth="1"/>
    <col min="8194" max="8194" width="22.3333333333333" style="57" customWidth="1"/>
    <col min="8195" max="8195" width="40" style="57" customWidth="1"/>
    <col min="8196" max="8196" width="22.3333333333333" style="57" customWidth="1"/>
    <col min="8197" max="8201" width="9.10833333333333" style="57" hidden="1" customWidth="1"/>
    <col min="8202" max="8448" width="9.10833333333333" style="57" customWidth="1"/>
    <col min="8449" max="8449" width="40" style="57" customWidth="1"/>
    <col min="8450" max="8450" width="22.3333333333333" style="57" customWidth="1"/>
    <col min="8451" max="8451" width="40" style="57" customWidth="1"/>
    <col min="8452" max="8452" width="22.3333333333333" style="57" customWidth="1"/>
    <col min="8453" max="8457" width="9.10833333333333" style="57" hidden="1" customWidth="1"/>
    <col min="8458" max="8704" width="9.10833333333333" style="57" customWidth="1"/>
    <col min="8705" max="8705" width="40" style="57" customWidth="1"/>
    <col min="8706" max="8706" width="22.3333333333333" style="57" customWidth="1"/>
    <col min="8707" max="8707" width="40" style="57" customWidth="1"/>
    <col min="8708" max="8708" width="22.3333333333333" style="57" customWidth="1"/>
    <col min="8709" max="8713" width="9.10833333333333" style="57" hidden="1" customWidth="1"/>
    <col min="8714" max="8960" width="9.10833333333333" style="57" customWidth="1"/>
    <col min="8961" max="8961" width="40" style="57" customWidth="1"/>
    <col min="8962" max="8962" width="22.3333333333333" style="57" customWidth="1"/>
    <col min="8963" max="8963" width="40" style="57" customWidth="1"/>
    <col min="8964" max="8964" width="22.3333333333333" style="57" customWidth="1"/>
    <col min="8965" max="8969" width="9.10833333333333" style="57" hidden="1" customWidth="1"/>
    <col min="8970" max="9216" width="9.10833333333333" style="57" customWidth="1"/>
    <col min="9217" max="9217" width="40" style="57" customWidth="1"/>
    <col min="9218" max="9218" width="22.3333333333333" style="57" customWidth="1"/>
    <col min="9219" max="9219" width="40" style="57" customWidth="1"/>
    <col min="9220" max="9220" width="22.3333333333333" style="57" customWidth="1"/>
    <col min="9221" max="9225" width="9.10833333333333" style="57" hidden="1" customWidth="1"/>
    <col min="9226" max="9472" width="9.10833333333333" style="57" customWidth="1"/>
    <col min="9473" max="9473" width="40" style="57" customWidth="1"/>
    <col min="9474" max="9474" width="22.3333333333333" style="57" customWidth="1"/>
    <col min="9475" max="9475" width="40" style="57" customWidth="1"/>
    <col min="9476" max="9476" width="22.3333333333333" style="57" customWidth="1"/>
    <col min="9477" max="9481" width="9.10833333333333" style="57" hidden="1" customWidth="1"/>
    <col min="9482" max="9728" width="9.10833333333333" style="57" customWidth="1"/>
    <col min="9729" max="9729" width="40" style="57" customWidth="1"/>
    <col min="9730" max="9730" width="22.3333333333333" style="57" customWidth="1"/>
    <col min="9731" max="9731" width="40" style="57" customWidth="1"/>
    <col min="9732" max="9732" width="22.3333333333333" style="57" customWidth="1"/>
    <col min="9733" max="9737" width="9.10833333333333" style="57" hidden="1" customWidth="1"/>
    <col min="9738" max="9984" width="9.10833333333333" style="57" customWidth="1"/>
    <col min="9985" max="9985" width="40" style="57" customWidth="1"/>
    <col min="9986" max="9986" width="22.3333333333333" style="57" customWidth="1"/>
    <col min="9987" max="9987" width="40" style="57" customWidth="1"/>
    <col min="9988" max="9988" width="22.3333333333333" style="57" customWidth="1"/>
    <col min="9989" max="9993" width="9.10833333333333" style="57" hidden="1" customWidth="1"/>
    <col min="9994" max="10240" width="9.10833333333333" style="57" customWidth="1"/>
    <col min="10241" max="10241" width="40" style="57" customWidth="1"/>
    <col min="10242" max="10242" width="22.3333333333333" style="57" customWidth="1"/>
    <col min="10243" max="10243" width="40" style="57" customWidth="1"/>
    <col min="10244" max="10244" width="22.3333333333333" style="57" customWidth="1"/>
    <col min="10245" max="10249" width="9.10833333333333" style="57" hidden="1" customWidth="1"/>
    <col min="10250" max="10496" width="9.10833333333333" style="57" customWidth="1"/>
    <col min="10497" max="10497" width="40" style="57" customWidth="1"/>
    <col min="10498" max="10498" width="22.3333333333333" style="57" customWidth="1"/>
    <col min="10499" max="10499" width="40" style="57" customWidth="1"/>
    <col min="10500" max="10500" width="22.3333333333333" style="57" customWidth="1"/>
    <col min="10501" max="10505" width="9.10833333333333" style="57" hidden="1" customWidth="1"/>
    <col min="10506" max="10752" width="9.10833333333333" style="57" customWidth="1"/>
    <col min="10753" max="10753" width="40" style="57" customWidth="1"/>
    <col min="10754" max="10754" width="22.3333333333333" style="57" customWidth="1"/>
    <col min="10755" max="10755" width="40" style="57" customWidth="1"/>
    <col min="10756" max="10756" width="22.3333333333333" style="57" customWidth="1"/>
    <col min="10757" max="10761" width="9.10833333333333" style="57" hidden="1" customWidth="1"/>
    <col min="10762" max="11008" width="9.10833333333333" style="57" customWidth="1"/>
    <col min="11009" max="11009" width="40" style="57" customWidth="1"/>
    <col min="11010" max="11010" width="22.3333333333333" style="57" customWidth="1"/>
    <col min="11011" max="11011" width="40" style="57" customWidth="1"/>
    <col min="11012" max="11012" width="22.3333333333333" style="57" customWidth="1"/>
    <col min="11013" max="11017" width="9.10833333333333" style="57" hidden="1" customWidth="1"/>
    <col min="11018" max="11264" width="9.10833333333333" style="57" customWidth="1"/>
    <col min="11265" max="11265" width="40" style="57" customWidth="1"/>
    <col min="11266" max="11266" width="22.3333333333333" style="57" customWidth="1"/>
    <col min="11267" max="11267" width="40" style="57" customWidth="1"/>
    <col min="11268" max="11268" width="22.3333333333333" style="57" customWidth="1"/>
    <col min="11269" max="11273" width="9.10833333333333" style="57" hidden="1" customWidth="1"/>
    <col min="11274" max="11520" width="9.10833333333333" style="57" customWidth="1"/>
    <col min="11521" max="11521" width="40" style="57" customWidth="1"/>
    <col min="11522" max="11522" width="22.3333333333333" style="57" customWidth="1"/>
    <col min="11523" max="11523" width="40" style="57" customWidth="1"/>
    <col min="11524" max="11524" width="22.3333333333333" style="57" customWidth="1"/>
    <col min="11525" max="11529" width="9.10833333333333" style="57" hidden="1" customWidth="1"/>
    <col min="11530" max="11776" width="9.10833333333333" style="57" customWidth="1"/>
    <col min="11777" max="11777" width="40" style="57" customWidth="1"/>
    <col min="11778" max="11778" width="22.3333333333333" style="57" customWidth="1"/>
    <col min="11779" max="11779" width="40" style="57" customWidth="1"/>
    <col min="11780" max="11780" width="22.3333333333333" style="57" customWidth="1"/>
    <col min="11781" max="11785" width="9.10833333333333" style="57" hidden="1" customWidth="1"/>
    <col min="11786" max="12032" width="9.10833333333333" style="57" customWidth="1"/>
    <col min="12033" max="12033" width="40" style="57" customWidth="1"/>
    <col min="12034" max="12034" width="22.3333333333333" style="57" customWidth="1"/>
    <col min="12035" max="12035" width="40" style="57" customWidth="1"/>
    <col min="12036" max="12036" width="22.3333333333333" style="57" customWidth="1"/>
    <col min="12037" max="12041" width="9.10833333333333" style="57" hidden="1" customWidth="1"/>
    <col min="12042" max="12288" width="9.10833333333333" style="57" customWidth="1"/>
    <col min="12289" max="12289" width="40" style="57" customWidth="1"/>
    <col min="12290" max="12290" width="22.3333333333333" style="57" customWidth="1"/>
    <col min="12291" max="12291" width="40" style="57" customWidth="1"/>
    <col min="12292" max="12292" width="22.3333333333333" style="57" customWidth="1"/>
    <col min="12293" max="12297" width="9.10833333333333" style="57" hidden="1" customWidth="1"/>
    <col min="12298" max="12544" width="9.10833333333333" style="57" customWidth="1"/>
    <col min="12545" max="12545" width="40" style="57" customWidth="1"/>
    <col min="12546" max="12546" width="22.3333333333333" style="57" customWidth="1"/>
    <col min="12547" max="12547" width="40" style="57" customWidth="1"/>
    <col min="12548" max="12548" width="22.3333333333333" style="57" customWidth="1"/>
    <col min="12549" max="12553" width="9.10833333333333" style="57" hidden="1" customWidth="1"/>
    <col min="12554" max="12800" width="9.10833333333333" style="57" customWidth="1"/>
    <col min="12801" max="12801" width="40" style="57" customWidth="1"/>
    <col min="12802" max="12802" width="22.3333333333333" style="57" customWidth="1"/>
    <col min="12803" max="12803" width="40" style="57" customWidth="1"/>
    <col min="12804" max="12804" width="22.3333333333333" style="57" customWidth="1"/>
    <col min="12805" max="12809" width="9.10833333333333" style="57" hidden="1" customWidth="1"/>
    <col min="12810" max="13056" width="9.10833333333333" style="57" customWidth="1"/>
    <col min="13057" max="13057" width="40" style="57" customWidth="1"/>
    <col min="13058" max="13058" width="22.3333333333333" style="57" customWidth="1"/>
    <col min="13059" max="13059" width="40" style="57" customWidth="1"/>
    <col min="13060" max="13060" width="22.3333333333333" style="57" customWidth="1"/>
    <col min="13061" max="13065" width="9.10833333333333" style="57" hidden="1" customWidth="1"/>
    <col min="13066" max="13312" width="9.10833333333333" style="57" customWidth="1"/>
    <col min="13313" max="13313" width="40" style="57" customWidth="1"/>
    <col min="13314" max="13314" width="22.3333333333333" style="57" customWidth="1"/>
    <col min="13315" max="13315" width="40" style="57" customWidth="1"/>
    <col min="13316" max="13316" width="22.3333333333333" style="57" customWidth="1"/>
    <col min="13317" max="13321" width="9.10833333333333" style="57" hidden="1" customWidth="1"/>
    <col min="13322" max="13568" width="9.10833333333333" style="57" customWidth="1"/>
    <col min="13569" max="13569" width="40" style="57" customWidth="1"/>
    <col min="13570" max="13570" width="22.3333333333333" style="57" customWidth="1"/>
    <col min="13571" max="13571" width="40" style="57" customWidth="1"/>
    <col min="13572" max="13572" width="22.3333333333333" style="57" customWidth="1"/>
    <col min="13573" max="13577" width="9.10833333333333" style="57" hidden="1" customWidth="1"/>
    <col min="13578" max="13824" width="9.10833333333333" style="57" customWidth="1"/>
    <col min="13825" max="13825" width="40" style="57" customWidth="1"/>
    <col min="13826" max="13826" width="22.3333333333333" style="57" customWidth="1"/>
    <col min="13827" max="13827" width="40" style="57" customWidth="1"/>
    <col min="13828" max="13828" width="22.3333333333333" style="57" customWidth="1"/>
    <col min="13829" max="13833" width="9.10833333333333" style="57" hidden="1" customWidth="1"/>
    <col min="13834" max="14080" width="9.10833333333333" style="57" customWidth="1"/>
    <col min="14081" max="14081" width="40" style="57" customWidth="1"/>
    <col min="14082" max="14082" width="22.3333333333333" style="57" customWidth="1"/>
    <col min="14083" max="14083" width="40" style="57" customWidth="1"/>
    <col min="14084" max="14084" width="22.3333333333333" style="57" customWidth="1"/>
    <col min="14085" max="14089" width="9.10833333333333" style="57" hidden="1" customWidth="1"/>
    <col min="14090" max="14336" width="9.10833333333333" style="57" customWidth="1"/>
    <col min="14337" max="14337" width="40" style="57" customWidth="1"/>
    <col min="14338" max="14338" width="22.3333333333333" style="57" customWidth="1"/>
    <col min="14339" max="14339" width="40" style="57" customWidth="1"/>
    <col min="14340" max="14340" width="22.3333333333333" style="57" customWidth="1"/>
    <col min="14341" max="14345" width="9.10833333333333" style="57" hidden="1" customWidth="1"/>
    <col min="14346" max="14592" width="9.10833333333333" style="57" customWidth="1"/>
    <col min="14593" max="14593" width="40" style="57" customWidth="1"/>
    <col min="14594" max="14594" width="22.3333333333333" style="57" customWidth="1"/>
    <col min="14595" max="14595" width="40" style="57" customWidth="1"/>
    <col min="14596" max="14596" width="22.3333333333333" style="57" customWidth="1"/>
    <col min="14597" max="14601" width="9.10833333333333" style="57" hidden="1" customWidth="1"/>
    <col min="14602" max="14848" width="9.10833333333333" style="57" customWidth="1"/>
    <col min="14849" max="14849" width="40" style="57" customWidth="1"/>
    <col min="14850" max="14850" width="22.3333333333333" style="57" customWidth="1"/>
    <col min="14851" max="14851" width="40" style="57" customWidth="1"/>
    <col min="14852" max="14852" width="22.3333333333333" style="57" customWidth="1"/>
    <col min="14853" max="14857" width="9.10833333333333" style="57" hidden="1" customWidth="1"/>
    <col min="14858" max="15104" width="9.10833333333333" style="57" customWidth="1"/>
    <col min="15105" max="15105" width="40" style="57" customWidth="1"/>
    <col min="15106" max="15106" width="22.3333333333333" style="57" customWidth="1"/>
    <col min="15107" max="15107" width="40" style="57" customWidth="1"/>
    <col min="15108" max="15108" width="22.3333333333333" style="57" customWidth="1"/>
    <col min="15109" max="15113" width="9.10833333333333" style="57" hidden="1" customWidth="1"/>
    <col min="15114" max="15360" width="9.10833333333333" style="57" customWidth="1"/>
    <col min="15361" max="15361" width="40" style="57" customWidth="1"/>
    <col min="15362" max="15362" width="22.3333333333333" style="57" customWidth="1"/>
    <col min="15363" max="15363" width="40" style="57" customWidth="1"/>
    <col min="15364" max="15364" width="22.3333333333333" style="57" customWidth="1"/>
    <col min="15365" max="15369" width="9.10833333333333" style="57" hidden="1" customWidth="1"/>
    <col min="15370" max="15616" width="9.10833333333333" style="57" customWidth="1"/>
    <col min="15617" max="15617" width="40" style="57" customWidth="1"/>
    <col min="15618" max="15618" width="22.3333333333333" style="57" customWidth="1"/>
    <col min="15619" max="15619" width="40" style="57" customWidth="1"/>
    <col min="15620" max="15620" width="22.3333333333333" style="57" customWidth="1"/>
    <col min="15621" max="15625" width="9.10833333333333" style="57" hidden="1" customWidth="1"/>
    <col min="15626" max="15872" width="9.10833333333333" style="57" customWidth="1"/>
    <col min="15873" max="15873" width="40" style="57" customWidth="1"/>
    <col min="15874" max="15874" width="22.3333333333333" style="57" customWidth="1"/>
    <col min="15875" max="15875" width="40" style="57" customWidth="1"/>
    <col min="15876" max="15876" width="22.3333333333333" style="57" customWidth="1"/>
    <col min="15877" max="15881" width="9.10833333333333" style="57" hidden="1" customWidth="1"/>
    <col min="15882" max="16128" width="9.10833333333333" style="57" customWidth="1"/>
    <col min="16129" max="16129" width="40" style="57" customWidth="1"/>
    <col min="16130" max="16130" width="22.3333333333333" style="57" customWidth="1"/>
    <col min="16131" max="16131" width="40" style="57" customWidth="1"/>
    <col min="16132" max="16132" width="22.3333333333333" style="57" customWidth="1"/>
    <col min="16133" max="16137" width="9.10833333333333" style="57" hidden="1" customWidth="1"/>
    <col min="16138" max="16384" width="9.10833333333333" style="57" customWidth="1"/>
  </cols>
  <sheetData>
    <row r="1" s="56" customFormat="1" ht="33.9" customHeight="1" spans="1:4">
      <c r="A1" s="67" t="s">
        <v>26</v>
      </c>
      <c r="B1" s="67"/>
      <c r="C1" s="67"/>
      <c r="D1" s="67"/>
    </row>
    <row r="2" s="56" customFormat="1" ht="17.7" customHeight="1" spans="1:4">
      <c r="A2" s="26" t="s">
        <v>3246</v>
      </c>
      <c r="B2" s="26"/>
      <c r="C2" s="26"/>
      <c r="D2" s="26"/>
    </row>
    <row r="3" s="56" customFormat="1" ht="17.7" customHeight="1" spans="1:4">
      <c r="A3" s="26" t="s">
        <v>80</v>
      </c>
      <c r="B3" s="26"/>
      <c r="C3" s="26"/>
      <c r="D3" s="26"/>
    </row>
    <row r="4" s="56" customFormat="1" ht="21.75" customHeight="1" spans="1:4">
      <c r="A4" s="27" t="s">
        <v>81</v>
      </c>
      <c r="B4" s="27" t="s">
        <v>84</v>
      </c>
      <c r="C4" s="27" t="s">
        <v>81</v>
      </c>
      <c r="D4" s="27" t="s">
        <v>84</v>
      </c>
    </row>
    <row r="5" s="56" customFormat="1" ht="21.75" customHeight="1" spans="1:6">
      <c r="A5" s="28" t="s">
        <v>3247</v>
      </c>
      <c r="B5" s="30">
        <v>8345</v>
      </c>
      <c r="C5" s="28" t="s">
        <v>3248</v>
      </c>
      <c r="D5" s="195">
        <v>0</v>
      </c>
      <c r="F5" s="56" t="s">
        <v>3249</v>
      </c>
    </row>
    <row r="6" s="56" customFormat="1" ht="21.75" customHeight="1" spans="1:6">
      <c r="A6" s="28" t="s">
        <v>3250</v>
      </c>
      <c r="B6" s="30">
        <v>2097</v>
      </c>
      <c r="C6" s="28" t="s">
        <v>3251</v>
      </c>
      <c r="D6" s="30">
        <v>26256</v>
      </c>
      <c r="F6" s="56" t="s">
        <v>3252</v>
      </c>
    </row>
    <row r="7" s="56" customFormat="1" ht="21.75" customHeight="1" spans="1:6">
      <c r="A7" s="28" t="s">
        <v>3253</v>
      </c>
      <c r="B7" s="30">
        <v>1967</v>
      </c>
      <c r="C7" s="28" t="s">
        <v>3254</v>
      </c>
      <c r="D7" s="30">
        <v>186</v>
      </c>
      <c r="F7" s="56" t="s">
        <v>3255</v>
      </c>
    </row>
    <row r="8" s="56" customFormat="1" ht="21.75" customHeight="1" spans="1:6">
      <c r="A8" s="28" t="s">
        <v>3256</v>
      </c>
      <c r="B8" s="30">
        <v>4902</v>
      </c>
      <c r="C8" s="28" t="s">
        <v>3257</v>
      </c>
      <c r="D8" s="30">
        <v>0</v>
      </c>
      <c r="F8" s="56" t="s">
        <v>3258</v>
      </c>
    </row>
    <row r="9" s="56" customFormat="1" ht="21.75" customHeight="1" spans="1:6">
      <c r="A9" s="28" t="s">
        <v>3259</v>
      </c>
      <c r="B9" s="30">
        <v>1</v>
      </c>
      <c r="C9" s="28" t="s">
        <v>3260</v>
      </c>
      <c r="D9" s="30">
        <v>12</v>
      </c>
      <c r="F9" s="56" t="s">
        <v>3261</v>
      </c>
    </row>
    <row r="10" s="56" customFormat="1" ht="21.75" customHeight="1" spans="1:6">
      <c r="A10" s="28" t="s">
        <v>3262</v>
      </c>
      <c r="B10" s="30">
        <v>-622</v>
      </c>
      <c r="C10" s="28" t="s">
        <v>3263</v>
      </c>
      <c r="D10" s="30">
        <v>17</v>
      </c>
      <c r="F10" s="56" t="s">
        <v>3264</v>
      </c>
    </row>
    <row r="11" s="56" customFormat="1" ht="21.75" customHeight="1" spans="1:6">
      <c r="A11" s="28" t="s">
        <v>3265</v>
      </c>
      <c r="B11" s="30">
        <v>0</v>
      </c>
      <c r="C11" s="28" t="s">
        <v>3266</v>
      </c>
      <c r="D11" s="30">
        <v>970</v>
      </c>
      <c r="F11" s="56" t="s">
        <v>3267</v>
      </c>
    </row>
    <row r="12" s="56" customFormat="1" ht="21.75" customHeight="1" spans="1:6">
      <c r="A12" s="28" t="s">
        <v>3268</v>
      </c>
      <c r="B12" s="30">
        <v>258113</v>
      </c>
      <c r="C12" s="28" t="s">
        <v>3269</v>
      </c>
      <c r="D12" s="30">
        <v>304</v>
      </c>
      <c r="F12" s="56" t="s">
        <v>3270</v>
      </c>
    </row>
    <row r="13" s="56" customFormat="1" ht="21.75" customHeight="1" spans="1:6">
      <c r="A13" s="28" t="s">
        <v>3271</v>
      </c>
      <c r="B13" s="30">
        <v>0</v>
      </c>
      <c r="C13" s="28" t="s">
        <v>3272</v>
      </c>
      <c r="D13" s="30">
        <v>18</v>
      </c>
      <c r="F13" s="56" t="s">
        <v>3273</v>
      </c>
    </row>
    <row r="14" s="56" customFormat="1" ht="21.75" customHeight="1" spans="1:6">
      <c r="A14" s="28" t="s">
        <v>3274</v>
      </c>
      <c r="B14" s="30">
        <v>35030</v>
      </c>
      <c r="C14" s="28" t="s">
        <v>3275</v>
      </c>
      <c r="D14" s="30">
        <v>518</v>
      </c>
      <c r="F14" s="56" t="s">
        <v>3276</v>
      </c>
    </row>
    <row r="15" s="56" customFormat="1" ht="21.75" customHeight="1" spans="1:6">
      <c r="A15" s="28" t="s">
        <v>3277</v>
      </c>
      <c r="B15" s="30">
        <v>17348</v>
      </c>
      <c r="C15" s="28" t="s">
        <v>3278</v>
      </c>
      <c r="D15" s="30">
        <v>595</v>
      </c>
      <c r="F15" s="56" t="s">
        <v>3279</v>
      </c>
    </row>
    <row r="16" s="56" customFormat="1" ht="21.75" customHeight="1" spans="1:6">
      <c r="A16" s="28" t="s">
        <v>3280</v>
      </c>
      <c r="B16" s="30">
        <v>96046</v>
      </c>
      <c r="C16" s="28" t="s">
        <v>3281</v>
      </c>
      <c r="D16" s="30">
        <v>962</v>
      </c>
      <c r="F16" s="56" t="s">
        <v>3282</v>
      </c>
    </row>
    <row r="17" s="56" customFormat="1" ht="21.75" customHeight="1" spans="1:6">
      <c r="A17" s="28" t="s">
        <v>3283</v>
      </c>
      <c r="B17" s="30">
        <v>0</v>
      </c>
      <c r="C17" s="28" t="s">
        <v>3284</v>
      </c>
      <c r="D17" s="30">
        <v>0</v>
      </c>
      <c r="F17" s="56" t="s">
        <v>3285</v>
      </c>
    </row>
    <row r="18" s="56" customFormat="1" ht="21.75" customHeight="1" spans="1:6">
      <c r="A18" s="28" t="s">
        <v>3286</v>
      </c>
      <c r="B18" s="30">
        <v>0</v>
      </c>
      <c r="C18" s="28" t="s">
        <v>3287</v>
      </c>
      <c r="D18" s="30">
        <v>9833</v>
      </c>
      <c r="F18" s="56" t="s">
        <v>3288</v>
      </c>
    </row>
    <row r="19" s="56" customFormat="1" ht="21.75" customHeight="1" spans="1:6">
      <c r="A19" s="28" t="s">
        <v>3289</v>
      </c>
      <c r="B19" s="30">
        <v>2581</v>
      </c>
      <c r="C19" s="28" t="s">
        <v>3290</v>
      </c>
      <c r="D19" s="30">
        <v>751</v>
      </c>
      <c r="F19" s="56" t="s">
        <v>3291</v>
      </c>
    </row>
    <row r="20" s="56" customFormat="1" ht="21.75" customHeight="1" spans="1:6">
      <c r="A20" s="28" t="s">
        <v>3292</v>
      </c>
      <c r="B20" s="30">
        <v>0</v>
      </c>
      <c r="C20" s="28" t="s">
        <v>3293</v>
      </c>
      <c r="D20" s="30">
        <v>3785</v>
      </c>
      <c r="F20" s="56" t="s">
        <v>3294</v>
      </c>
    </row>
    <row r="21" s="56" customFormat="1" ht="21.75" customHeight="1" spans="1:6">
      <c r="A21" s="28" t="s">
        <v>3295</v>
      </c>
      <c r="B21" s="30">
        <v>20154</v>
      </c>
      <c r="C21" s="28" t="s">
        <v>3296</v>
      </c>
      <c r="D21" s="30">
        <v>370</v>
      </c>
      <c r="F21" s="56" t="s">
        <v>3297</v>
      </c>
    </row>
    <row r="22" s="56" customFormat="1" ht="21.75" customHeight="1" spans="1:6">
      <c r="A22" s="28" t="s">
        <v>3298</v>
      </c>
      <c r="B22" s="30">
        <v>0</v>
      </c>
      <c r="C22" s="28" t="s">
        <v>3299</v>
      </c>
      <c r="D22" s="30">
        <v>0</v>
      </c>
      <c r="F22" s="56" t="s">
        <v>3300</v>
      </c>
    </row>
    <row r="23" s="56" customFormat="1" ht="21.75" customHeight="1" spans="1:6">
      <c r="A23" s="28" t="s">
        <v>3301</v>
      </c>
      <c r="B23" s="30">
        <v>0</v>
      </c>
      <c r="C23" s="28" t="s">
        <v>3302</v>
      </c>
      <c r="D23" s="30">
        <v>0</v>
      </c>
      <c r="F23" s="56" t="s">
        <v>3303</v>
      </c>
    </row>
    <row r="24" s="56" customFormat="1" ht="21.75" customHeight="1" spans="1:6">
      <c r="A24" s="28" t="s">
        <v>3304</v>
      </c>
      <c r="B24" s="30">
        <v>0</v>
      </c>
      <c r="C24" s="28" t="s">
        <v>3305</v>
      </c>
      <c r="D24" s="30">
        <v>0</v>
      </c>
      <c r="F24" s="56" t="s">
        <v>3306</v>
      </c>
    </row>
    <row r="25" s="56" customFormat="1" ht="21.75" customHeight="1" spans="1:6">
      <c r="A25" s="28" t="s">
        <v>3307</v>
      </c>
      <c r="B25" s="30">
        <v>1072</v>
      </c>
      <c r="C25" s="141" t="s">
        <v>3308</v>
      </c>
      <c r="D25" s="105">
        <v>0</v>
      </c>
      <c r="F25" s="56" t="s">
        <v>3309</v>
      </c>
    </row>
    <row r="26" s="56" customFormat="1" ht="21.75" customHeight="1" spans="1:6">
      <c r="A26" s="28" t="s">
        <v>3310</v>
      </c>
      <c r="B26" s="135">
        <v>0</v>
      </c>
      <c r="C26" s="28" t="s">
        <v>3311</v>
      </c>
      <c r="D26" s="30">
        <v>7918</v>
      </c>
      <c r="F26" s="56" t="s">
        <v>3312</v>
      </c>
    </row>
    <row r="27" s="56" customFormat="1" ht="21.75" customHeight="1" spans="1:6">
      <c r="A27" s="28" t="s">
        <v>3313</v>
      </c>
      <c r="B27" s="135">
        <v>0</v>
      </c>
      <c r="C27" s="28" t="s">
        <v>3314</v>
      </c>
      <c r="D27" s="30">
        <v>17</v>
      </c>
      <c r="F27" s="56" t="s">
        <v>3315</v>
      </c>
    </row>
    <row r="28" s="56" customFormat="1" ht="21.75" customHeight="1" spans="1:6">
      <c r="A28" s="28" t="s">
        <v>3316</v>
      </c>
      <c r="B28" s="135">
        <v>0</v>
      </c>
      <c r="C28" s="28"/>
      <c r="D28" s="30"/>
      <c r="F28" s="56" t="s">
        <v>3317</v>
      </c>
    </row>
    <row r="29" s="56" customFormat="1" ht="21.75" customHeight="1" spans="1:6">
      <c r="A29" s="28" t="s">
        <v>3318</v>
      </c>
      <c r="B29" s="135">
        <v>2354</v>
      </c>
      <c r="C29" s="28"/>
      <c r="D29" s="30"/>
      <c r="F29" s="56" t="s">
        <v>3319</v>
      </c>
    </row>
    <row r="30" s="56" customFormat="1" ht="21.75" customHeight="1" spans="1:4">
      <c r="A30" s="28" t="s">
        <v>3320</v>
      </c>
      <c r="B30" s="135">
        <v>12234</v>
      </c>
      <c r="C30" s="28"/>
      <c r="D30" s="30"/>
    </row>
    <row r="31" s="56" customFormat="1" ht="21.75" customHeight="1" spans="1:4">
      <c r="A31" s="28" t="s">
        <v>3321</v>
      </c>
      <c r="B31" s="135">
        <v>0</v>
      </c>
      <c r="C31" s="28"/>
      <c r="D31" s="30"/>
    </row>
    <row r="32" s="56" customFormat="1" ht="21.75" customHeight="1" spans="1:4">
      <c r="A32" s="28" t="s">
        <v>3322</v>
      </c>
      <c r="B32" s="135">
        <v>241</v>
      </c>
      <c r="C32" s="28"/>
      <c r="D32" s="30"/>
    </row>
    <row r="33" s="56" customFormat="1" ht="21.75" customHeight="1" spans="1:4">
      <c r="A33" s="28" t="s">
        <v>3323</v>
      </c>
      <c r="B33" s="135">
        <v>19126</v>
      </c>
      <c r="C33" s="28"/>
      <c r="D33" s="30"/>
    </row>
    <row r="34" s="56" customFormat="1" ht="21.75" customHeight="1" spans="1:4">
      <c r="A34" s="28" t="s">
        <v>3324</v>
      </c>
      <c r="B34" s="135">
        <v>27256</v>
      </c>
      <c r="C34" s="28"/>
      <c r="D34" s="30"/>
    </row>
    <row r="35" s="56" customFormat="1" ht="21.75" customHeight="1" spans="1:4">
      <c r="A35" s="28" t="s">
        <v>3325</v>
      </c>
      <c r="B35" s="135">
        <v>0</v>
      </c>
      <c r="C35" s="28"/>
      <c r="D35" s="30"/>
    </row>
    <row r="36" s="56" customFormat="1" ht="21.75" customHeight="1" spans="1:4">
      <c r="A36" s="28" t="s">
        <v>3326</v>
      </c>
      <c r="B36" s="135">
        <v>0</v>
      </c>
      <c r="C36" s="28"/>
      <c r="D36" s="30"/>
    </row>
    <row r="37" s="56" customFormat="1" ht="21.75" customHeight="1" spans="1:4">
      <c r="A37" s="28" t="s">
        <v>3327</v>
      </c>
      <c r="B37" s="135">
        <v>11028</v>
      </c>
      <c r="C37" s="28" t="s">
        <v>3328</v>
      </c>
      <c r="D37" s="30">
        <v>20747</v>
      </c>
    </row>
    <row r="38" s="56" customFormat="1" ht="21.75" customHeight="1" spans="1:4">
      <c r="A38" s="28" t="s">
        <v>3329</v>
      </c>
      <c r="B38" s="135">
        <v>9121</v>
      </c>
      <c r="C38" s="28" t="s">
        <v>3330</v>
      </c>
      <c r="D38" s="30">
        <v>5882</v>
      </c>
    </row>
    <row r="39" s="56" customFormat="1" ht="21.75" customHeight="1" spans="1:4">
      <c r="A39" s="28" t="s">
        <v>3331</v>
      </c>
      <c r="B39" s="135">
        <v>0</v>
      </c>
      <c r="C39" s="28" t="s">
        <v>3332</v>
      </c>
      <c r="D39" s="30">
        <v>14865</v>
      </c>
    </row>
    <row r="40" s="56" customFormat="1" ht="21.75" customHeight="1" spans="1:4">
      <c r="A40" s="28" t="s">
        <v>3333</v>
      </c>
      <c r="B40" s="135">
        <v>0</v>
      </c>
      <c r="C40" s="28"/>
      <c r="D40" s="30"/>
    </row>
    <row r="41" s="56" customFormat="1" ht="21.75" customHeight="1" spans="1:4">
      <c r="A41" s="141" t="s">
        <v>3334</v>
      </c>
      <c r="B41" s="135">
        <v>0</v>
      </c>
      <c r="C41" s="28"/>
      <c r="D41" s="30"/>
    </row>
    <row r="42" s="56" customFormat="1" ht="21.75" customHeight="1" spans="1:4">
      <c r="A42" s="28" t="s">
        <v>3335</v>
      </c>
      <c r="B42" s="192">
        <v>0</v>
      </c>
      <c r="C42" s="28"/>
      <c r="D42" s="30"/>
    </row>
    <row r="43" s="56" customFormat="1" ht="21.75" customHeight="1" spans="1:4">
      <c r="A43" s="28" t="s">
        <v>3336</v>
      </c>
      <c r="B43" s="192">
        <v>100</v>
      </c>
      <c r="C43" s="28"/>
      <c r="D43" s="30"/>
    </row>
    <row r="44" s="56" customFormat="1" ht="21.75" customHeight="1" spans="1:4">
      <c r="A44" s="141" t="s">
        <v>3337</v>
      </c>
      <c r="B44" s="193">
        <v>0</v>
      </c>
      <c r="C44" s="141"/>
      <c r="D44" s="30"/>
    </row>
    <row r="45" s="56" customFormat="1" ht="21.75" customHeight="1" spans="1:4">
      <c r="A45" s="28" t="s">
        <v>3338</v>
      </c>
      <c r="B45" s="30">
        <v>4422</v>
      </c>
      <c r="C45" s="141"/>
      <c r="D45" s="30"/>
    </row>
    <row r="46" s="56" customFormat="1" ht="21.75" customHeight="1" spans="1:4">
      <c r="A46" s="28" t="s">
        <v>3339</v>
      </c>
      <c r="B46" s="30">
        <v>0</v>
      </c>
      <c r="C46" s="141"/>
      <c r="D46" s="30"/>
    </row>
    <row r="47" s="56" customFormat="1" ht="15.6" customHeight="1"/>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scale="90" orientation="portrait" blackAndWhite="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showZeros="0" topLeftCell="A16" workbookViewId="0">
      <selection activeCell="C48" sqref="C48"/>
    </sheetView>
  </sheetViews>
  <sheetFormatPr defaultColWidth="9" defaultRowHeight="13.5" outlineLevelCol="4"/>
  <cols>
    <col min="1" max="1" width="40" customWidth="1"/>
    <col min="2" max="2" width="14.625" style="184" customWidth="1"/>
    <col min="3" max="5" width="14.625" customWidth="1"/>
  </cols>
  <sheetData>
    <row r="1" ht="64" customHeight="1" spans="1:5">
      <c r="A1" s="185" t="s">
        <v>28</v>
      </c>
      <c r="B1" s="186"/>
      <c r="C1" s="185"/>
      <c r="D1" s="185"/>
      <c r="E1" s="185"/>
    </row>
    <row r="2" spans="1:5">
      <c r="A2" s="187" t="s">
        <v>3340</v>
      </c>
      <c r="B2" s="187"/>
      <c r="C2" s="187"/>
      <c r="D2" s="20" t="s">
        <v>3341</v>
      </c>
      <c r="E2" s="20"/>
    </row>
    <row r="3" spans="1:5">
      <c r="A3" s="188"/>
      <c r="B3" s="189"/>
      <c r="C3" s="188"/>
      <c r="D3" s="20" t="s">
        <v>804</v>
      </c>
      <c r="E3" s="20"/>
    </row>
    <row r="4" ht="18" customHeight="1" spans="1:5">
      <c r="A4" s="27" t="s">
        <v>81</v>
      </c>
      <c r="B4" s="190" t="s">
        <v>84</v>
      </c>
      <c r="C4" s="190" t="s">
        <v>3342</v>
      </c>
      <c r="D4" s="190" t="s">
        <v>3343</v>
      </c>
      <c r="E4" s="190" t="s">
        <v>3344</v>
      </c>
    </row>
    <row r="5" ht="18" customHeight="1" spans="1:5">
      <c r="A5" s="28" t="s">
        <v>3247</v>
      </c>
      <c r="B5" s="30">
        <v>8345</v>
      </c>
      <c r="C5" s="191">
        <v>8345</v>
      </c>
      <c r="D5" s="191"/>
      <c r="E5" s="191"/>
    </row>
    <row r="6" ht="18" customHeight="1" spans="1:5">
      <c r="A6" s="69" t="s">
        <v>3250</v>
      </c>
      <c r="B6" s="30">
        <v>2097</v>
      </c>
      <c r="C6" s="191">
        <v>2097</v>
      </c>
      <c r="D6" s="191"/>
      <c r="E6" s="191"/>
    </row>
    <row r="7" ht="18" customHeight="1" spans="1:5">
      <c r="A7" s="69" t="s">
        <v>3253</v>
      </c>
      <c r="B7" s="30">
        <v>1967</v>
      </c>
      <c r="C7" s="191">
        <v>1967</v>
      </c>
      <c r="D7" s="191"/>
      <c r="E7" s="191"/>
    </row>
    <row r="8" ht="18" customHeight="1" spans="1:5">
      <c r="A8" s="69" t="s">
        <v>3256</v>
      </c>
      <c r="B8" s="30">
        <v>4902</v>
      </c>
      <c r="C8" s="191">
        <v>4902</v>
      </c>
      <c r="D8" s="191"/>
      <c r="E8" s="191"/>
    </row>
    <row r="9" ht="18" customHeight="1" spans="1:5">
      <c r="A9" s="69" t="s">
        <v>3259</v>
      </c>
      <c r="B9" s="30">
        <v>1</v>
      </c>
      <c r="C9" s="191">
        <v>1</v>
      </c>
      <c r="D9" s="191"/>
      <c r="E9" s="191"/>
    </row>
    <row r="10" ht="18" customHeight="1" spans="1:5">
      <c r="A10" s="69" t="s">
        <v>3262</v>
      </c>
      <c r="B10" s="30">
        <v>-622</v>
      </c>
      <c r="C10" s="191">
        <v>-622</v>
      </c>
      <c r="D10" s="191"/>
      <c r="E10" s="191"/>
    </row>
    <row r="11" ht="18" customHeight="1" spans="1:5">
      <c r="A11" s="69" t="s">
        <v>3265</v>
      </c>
      <c r="B11" s="30">
        <v>0</v>
      </c>
      <c r="C11" s="191">
        <v>0</v>
      </c>
      <c r="D11" s="191"/>
      <c r="E11" s="191"/>
    </row>
    <row r="12" ht="18" customHeight="1" spans="1:5">
      <c r="A12" s="28" t="s">
        <v>3268</v>
      </c>
      <c r="B12" s="30">
        <v>258113</v>
      </c>
      <c r="C12" s="191">
        <v>258113</v>
      </c>
      <c r="D12" s="191"/>
      <c r="E12" s="191"/>
    </row>
    <row r="13" ht="18" customHeight="1" spans="1:5">
      <c r="A13" s="69" t="s">
        <v>3271</v>
      </c>
      <c r="B13" s="30">
        <v>0</v>
      </c>
      <c r="C13" s="191">
        <v>0</v>
      </c>
      <c r="D13" s="191"/>
      <c r="E13" s="191"/>
    </row>
    <row r="14" ht="18" customHeight="1" spans="1:5">
      <c r="A14" s="69" t="s">
        <v>3274</v>
      </c>
      <c r="B14" s="30">
        <v>35030</v>
      </c>
      <c r="C14" s="191">
        <v>35030</v>
      </c>
      <c r="D14" s="191"/>
      <c r="E14" s="191"/>
    </row>
    <row r="15" ht="18" customHeight="1" spans="1:5">
      <c r="A15" s="69" t="s">
        <v>3277</v>
      </c>
      <c r="B15" s="30">
        <v>17348</v>
      </c>
      <c r="C15" s="191">
        <v>17348</v>
      </c>
      <c r="D15" s="191"/>
      <c r="E15" s="191"/>
    </row>
    <row r="16" ht="18" customHeight="1" spans="1:5">
      <c r="A16" s="69" t="s">
        <v>3280</v>
      </c>
      <c r="B16" s="30">
        <v>96046</v>
      </c>
      <c r="C16" s="191">
        <v>96046</v>
      </c>
      <c r="D16" s="191"/>
      <c r="E16" s="191"/>
    </row>
    <row r="17" ht="18" customHeight="1" spans="1:5">
      <c r="A17" s="69" t="s">
        <v>3283</v>
      </c>
      <c r="B17" s="30">
        <v>0</v>
      </c>
      <c r="C17" s="191">
        <v>0</v>
      </c>
      <c r="D17" s="191"/>
      <c r="E17" s="191"/>
    </row>
    <row r="18" ht="18" customHeight="1" spans="1:5">
      <c r="A18" s="69" t="s">
        <v>3286</v>
      </c>
      <c r="B18" s="30">
        <v>0</v>
      </c>
      <c r="C18" s="191">
        <v>0</v>
      </c>
      <c r="D18" s="191"/>
      <c r="E18" s="191"/>
    </row>
    <row r="19" ht="18" customHeight="1" spans="1:5">
      <c r="A19" s="69" t="s">
        <v>3289</v>
      </c>
      <c r="B19" s="30">
        <v>2581</v>
      </c>
      <c r="C19" s="191">
        <v>2581</v>
      </c>
      <c r="D19" s="191"/>
      <c r="E19" s="191"/>
    </row>
    <row r="20" ht="18" customHeight="1" spans="1:5">
      <c r="A20" s="69" t="s">
        <v>3292</v>
      </c>
      <c r="B20" s="30">
        <v>0</v>
      </c>
      <c r="C20" s="191">
        <v>0</v>
      </c>
      <c r="D20" s="191"/>
      <c r="E20" s="191"/>
    </row>
    <row r="21" ht="18" customHeight="1" spans="1:5">
      <c r="A21" s="69" t="s">
        <v>3295</v>
      </c>
      <c r="B21" s="30">
        <v>20154</v>
      </c>
      <c r="C21" s="191">
        <v>20154</v>
      </c>
      <c r="D21" s="191"/>
      <c r="E21" s="191"/>
    </row>
    <row r="22" ht="18" customHeight="1" spans="1:5">
      <c r="A22" s="69" t="s">
        <v>3298</v>
      </c>
      <c r="B22" s="30">
        <v>0</v>
      </c>
      <c r="C22" s="191">
        <v>0</v>
      </c>
      <c r="D22" s="191"/>
      <c r="E22" s="191"/>
    </row>
    <row r="23" ht="18" customHeight="1" spans="1:5">
      <c r="A23" s="69" t="s">
        <v>3301</v>
      </c>
      <c r="B23" s="30">
        <v>0</v>
      </c>
      <c r="C23" s="191">
        <v>0</v>
      </c>
      <c r="D23" s="191"/>
      <c r="E23" s="191"/>
    </row>
    <row r="24" ht="18" customHeight="1" spans="1:5">
      <c r="A24" s="69" t="s">
        <v>3304</v>
      </c>
      <c r="B24" s="30">
        <v>0</v>
      </c>
      <c r="C24" s="191">
        <v>0</v>
      </c>
      <c r="D24" s="191"/>
      <c r="E24" s="191"/>
    </row>
    <row r="25" ht="18" customHeight="1" spans="1:5">
      <c r="A25" s="69" t="s">
        <v>3307</v>
      </c>
      <c r="B25" s="30">
        <v>1072</v>
      </c>
      <c r="C25" s="191">
        <v>1072</v>
      </c>
      <c r="D25" s="191"/>
      <c r="E25" s="191"/>
    </row>
    <row r="26" ht="18" customHeight="1" spans="1:5">
      <c r="A26" s="69" t="s">
        <v>3310</v>
      </c>
      <c r="B26" s="135">
        <v>0</v>
      </c>
      <c r="C26" s="191">
        <v>0</v>
      </c>
      <c r="D26" s="191"/>
      <c r="E26" s="191"/>
    </row>
    <row r="27" ht="18" customHeight="1" spans="1:5">
      <c r="A27" s="69" t="s">
        <v>3313</v>
      </c>
      <c r="B27" s="135">
        <v>0</v>
      </c>
      <c r="C27" s="191">
        <v>0</v>
      </c>
      <c r="D27" s="191"/>
      <c r="E27" s="191"/>
    </row>
    <row r="28" ht="18" customHeight="1" spans="1:5">
      <c r="A28" s="69" t="s">
        <v>3316</v>
      </c>
      <c r="B28" s="135">
        <v>0</v>
      </c>
      <c r="C28" s="191">
        <v>0</v>
      </c>
      <c r="D28" s="191"/>
      <c r="E28" s="191"/>
    </row>
    <row r="29" ht="18" customHeight="1" spans="1:5">
      <c r="A29" s="69" t="s">
        <v>3318</v>
      </c>
      <c r="B29" s="135">
        <v>2354</v>
      </c>
      <c r="C29" s="191">
        <v>2354</v>
      </c>
      <c r="D29" s="191"/>
      <c r="E29" s="191"/>
    </row>
    <row r="30" ht="18" customHeight="1" spans="1:5">
      <c r="A30" s="69" t="s">
        <v>3320</v>
      </c>
      <c r="B30" s="135">
        <v>12234</v>
      </c>
      <c r="C30" s="191">
        <v>12234</v>
      </c>
      <c r="D30" s="191"/>
      <c r="E30" s="191"/>
    </row>
    <row r="31" ht="18" customHeight="1" spans="1:5">
      <c r="A31" s="69" t="s">
        <v>3321</v>
      </c>
      <c r="B31" s="135">
        <v>0</v>
      </c>
      <c r="C31" s="191">
        <v>0</v>
      </c>
      <c r="D31" s="191"/>
      <c r="E31" s="191"/>
    </row>
    <row r="32" ht="18" customHeight="1" spans="1:5">
      <c r="A32" s="69" t="s">
        <v>3322</v>
      </c>
      <c r="B32" s="135">
        <v>241</v>
      </c>
      <c r="C32" s="191">
        <v>241</v>
      </c>
      <c r="D32" s="191"/>
      <c r="E32" s="191"/>
    </row>
    <row r="33" ht="18" customHeight="1" spans="1:5">
      <c r="A33" s="69" t="s">
        <v>3323</v>
      </c>
      <c r="B33" s="135">
        <v>19126</v>
      </c>
      <c r="C33" s="191">
        <v>19126</v>
      </c>
      <c r="D33" s="191"/>
      <c r="E33" s="191"/>
    </row>
    <row r="34" ht="18" customHeight="1" spans="1:5">
      <c r="A34" s="69" t="s">
        <v>3324</v>
      </c>
      <c r="B34" s="135">
        <v>27256</v>
      </c>
      <c r="C34" s="191">
        <v>27256</v>
      </c>
      <c r="D34" s="191"/>
      <c r="E34" s="191"/>
    </row>
    <row r="35" ht="18" customHeight="1" spans="1:5">
      <c r="A35" s="69" t="s">
        <v>3325</v>
      </c>
      <c r="B35" s="135">
        <v>0</v>
      </c>
      <c r="C35" s="191">
        <v>0</v>
      </c>
      <c r="D35" s="191"/>
      <c r="E35" s="191"/>
    </row>
    <row r="36" ht="18" customHeight="1" spans="1:5">
      <c r="A36" s="69" t="s">
        <v>3326</v>
      </c>
      <c r="B36" s="135">
        <v>0</v>
      </c>
      <c r="C36" s="191">
        <v>0</v>
      </c>
      <c r="D36" s="191"/>
      <c r="E36" s="191"/>
    </row>
    <row r="37" ht="18" customHeight="1" spans="1:5">
      <c r="A37" s="69" t="s">
        <v>3327</v>
      </c>
      <c r="B37" s="135">
        <v>11028</v>
      </c>
      <c r="C37" s="191">
        <v>11028</v>
      </c>
      <c r="D37" s="191"/>
      <c r="E37" s="191"/>
    </row>
    <row r="38" ht="18" customHeight="1" spans="1:5">
      <c r="A38" s="69" t="s">
        <v>3329</v>
      </c>
      <c r="B38" s="135">
        <v>9121</v>
      </c>
      <c r="C38" s="191">
        <v>9121</v>
      </c>
      <c r="D38" s="191"/>
      <c r="E38" s="191"/>
    </row>
    <row r="39" ht="18" customHeight="1" spans="1:5">
      <c r="A39" s="69" t="s">
        <v>3331</v>
      </c>
      <c r="B39" s="135">
        <v>0</v>
      </c>
      <c r="C39" s="191">
        <v>0</v>
      </c>
      <c r="D39" s="191"/>
      <c r="E39" s="191"/>
    </row>
    <row r="40" ht="18" customHeight="1" spans="1:5">
      <c r="A40" s="69" t="s">
        <v>3333</v>
      </c>
      <c r="B40" s="135">
        <v>0</v>
      </c>
      <c r="C40" s="191">
        <v>0</v>
      </c>
      <c r="D40" s="191"/>
      <c r="E40" s="191"/>
    </row>
    <row r="41" ht="18" customHeight="1" spans="1:5">
      <c r="A41" s="69" t="s">
        <v>3334</v>
      </c>
      <c r="B41" s="135">
        <v>0</v>
      </c>
      <c r="C41" s="191">
        <v>0</v>
      </c>
      <c r="D41" s="191"/>
      <c r="E41" s="191"/>
    </row>
    <row r="42" ht="18" customHeight="1" spans="1:5">
      <c r="A42" s="69" t="s">
        <v>3335</v>
      </c>
      <c r="B42" s="192">
        <v>0</v>
      </c>
      <c r="C42" s="191">
        <v>0</v>
      </c>
      <c r="D42" s="191"/>
      <c r="E42" s="191"/>
    </row>
    <row r="43" ht="18" customHeight="1" spans="1:5">
      <c r="A43" s="69" t="s">
        <v>3336</v>
      </c>
      <c r="B43" s="192">
        <v>100</v>
      </c>
      <c r="C43" s="191">
        <v>100</v>
      </c>
      <c r="D43" s="191"/>
      <c r="E43" s="191"/>
    </row>
    <row r="44" ht="18" customHeight="1" spans="1:5">
      <c r="A44" s="69" t="s">
        <v>3337</v>
      </c>
      <c r="B44" s="193">
        <v>0</v>
      </c>
      <c r="C44" s="191">
        <v>0</v>
      </c>
      <c r="D44" s="191"/>
      <c r="E44" s="191"/>
    </row>
    <row r="45" ht="18" customHeight="1" spans="1:5">
      <c r="A45" s="69" t="s">
        <v>3338</v>
      </c>
      <c r="B45" s="194">
        <v>4422</v>
      </c>
      <c r="C45" s="191">
        <v>4422</v>
      </c>
      <c r="D45" s="191"/>
      <c r="E45" s="191"/>
    </row>
    <row r="46" ht="18" customHeight="1" spans="1:5">
      <c r="A46" s="69" t="s">
        <v>3339</v>
      </c>
      <c r="B46" s="135">
        <v>0</v>
      </c>
      <c r="C46" s="191">
        <v>0</v>
      </c>
      <c r="D46" s="191"/>
      <c r="E46" s="191"/>
    </row>
    <row r="47" ht="18" customHeight="1" spans="1:5">
      <c r="A47" s="69" t="s">
        <v>3248</v>
      </c>
      <c r="B47" s="30">
        <v>0</v>
      </c>
      <c r="C47" s="191">
        <v>0</v>
      </c>
      <c r="D47" s="191"/>
      <c r="E47" s="191"/>
    </row>
    <row r="48" ht="18" customHeight="1" spans="1:5">
      <c r="A48" s="28" t="s">
        <v>3251</v>
      </c>
      <c r="B48" s="30">
        <v>26256</v>
      </c>
      <c r="C48" s="191">
        <v>26256</v>
      </c>
      <c r="D48" s="191"/>
      <c r="E48" s="191"/>
    </row>
    <row r="49" ht="18" customHeight="1" spans="1:5">
      <c r="A49" s="69" t="s">
        <v>3345</v>
      </c>
      <c r="B49" s="30">
        <v>186</v>
      </c>
      <c r="C49" s="191">
        <v>186</v>
      </c>
      <c r="D49" s="191"/>
      <c r="E49" s="191"/>
    </row>
    <row r="50" ht="18" customHeight="1" spans="1:5">
      <c r="A50" s="69" t="s">
        <v>3346</v>
      </c>
      <c r="B50" s="30">
        <v>0</v>
      </c>
      <c r="C50" s="191">
        <v>0</v>
      </c>
      <c r="D50" s="191"/>
      <c r="E50" s="191"/>
    </row>
    <row r="51" ht="18" customHeight="1" spans="1:5">
      <c r="A51" s="69" t="s">
        <v>3347</v>
      </c>
      <c r="B51" s="30">
        <v>12</v>
      </c>
      <c r="C51" s="191">
        <v>12</v>
      </c>
      <c r="D51" s="191"/>
      <c r="E51" s="191"/>
    </row>
    <row r="52" ht="18" customHeight="1" spans="1:5">
      <c r="A52" s="69" t="s">
        <v>3348</v>
      </c>
      <c r="B52" s="30">
        <v>17</v>
      </c>
      <c r="C52" s="191">
        <v>17</v>
      </c>
      <c r="D52" s="191"/>
      <c r="E52" s="191"/>
    </row>
    <row r="53" ht="18" customHeight="1" spans="1:5">
      <c r="A53" s="69" t="s">
        <v>3349</v>
      </c>
      <c r="B53" s="30">
        <v>970</v>
      </c>
      <c r="C53" s="191">
        <v>970</v>
      </c>
      <c r="D53" s="191"/>
      <c r="E53" s="191"/>
    </row>
    <row r="54" ht="18" customHeight="1" spans="1:5">
      <c r="A54" s="69" t="s">
        <v>3350</v>
      </c>
      <c r="B54" s="30">
        <v>304</v>
      </c>
      <c r="C54" s="191">
        <v>304</v>
      </c>
      <c r="D54" s="191"/>
      <c r="E54" s="191"/>
    </row>
    <row r="55" ht="18" customHeight="1" spans="1:5">
      <c r="A55" s="69" t="s">
        <v>3272</v>
      </c>
      <c r="B55" s="30">
        <v>18</v>
      </c>
      <c r="C55" s="191">
        <v>18</v>
      </c>
      <c r="D55" s="191"/>
      <c r="E55" s="191"/>
    </row>
    <row r="56" ht="18" customHeight="1" spans="1:5">
      <c r="A56" s="69" t="s">
        <v>3351</v>
      </c>
      <c r="B56" s="30">
        <v>518</v>
      </c>
      <c r="C56" s="191">
        <v>518</v>
      </c>
      <c r="D56" s="191"/>
      <c r="E56" s="191"/>
    </row>
    <row r="57" ht="18" customHeight="1" spans="1:5">
      <c r="A57" s="69" t="s">
        <v>3278</v>
      </c>
      <c r="B57" s="30">
        <v>595</v>
      </c>
      <c r="C57" s="191">
        <v>595</v>
      </c>
      <c r="D57" s="191"/>
      <c r="E57" s="191"/>
    </row>
    <row r="58" ht="18" customHeight="1" spans="1:5">
      <c r="A58" s="69" t="s">
        <v>3352</v>
      </c>
      <c r="B58" s="30">
        <v>962</v>
      </c>
      <c r="C58" s="191">
        <v>962</v>
      </c>
      <c r="D58" s="191"/>
      <c r="E58" s="191"/>
    </row>
    <row r="59" ht="18" customHeight="1" spans="1:5">
      <c r="A59" s="69" t="s">
        <v>3353</v>
      </c>
      <c r="B59" s="30">
        <v>0</v>
      </c>
      <c r="C59" s="191">
        <v>0</v>
      </c>
      <c r="D59" s="191"/>
      <c r="E59" s="191"/>
    </row>
    <row r="60" ht="18" customHeight="1" spans="1:5">
      <c r="A60" s="69" t="s">
        <v>3354</v>
      </c>
      <c r="B60" s="30">
        <v>9833</v>
      </c>
      <c r="C60" s="191">
        <v>9833</v>
      </c>
      <c r="D60" s="191"/>
      <c r="E60" s="191"/>
    </row>
    <row r="61" ht="18" customHeight="1" spans="1:5">
      <c r="A61" s="69" t="s">
        <v>3355</v>
      </c>
      <c r="B61" s="30">
        <v>751</v>
      </c>
      <c r="C61" s="191">
        <v>751</v>
      </c>
      <c r="D61" s="191"/>
      <c r="E61" s="191"/>
    </row>
    <row r="62" ht="18" customHeight="1" spans="1:5">
      <c r="A62" s="69" t="s">
        <v>3356</v>
      </c>
      <c r="B62" s="30">
        <v>3785</v>
      </c>
      <c r="C62" s="191">
        <v>3785</v>
      </c>
      <c r="D62" s="191"/>
      <c r="E62" s="191"/>
    </row>
    <row r="63" ht="18" customHeight="1" spans="1:5">
      <c r="A63" s="69" t="s">
        <v>3357</v>
      </c>
      <c r="B63" s="30">
        <v>370</v>
      </c>
      <c r="C63" s="191">
        <v>370</v>
      </c>
      <c r="D63" s="191"/>
      <c r="E63" s="191"/>
    </row>
    <row r="64" ht="18" customHeight="1" spans="1:5">
      <c r="A64" s="69" t="s">
        <v>3358</v>
      </c>
      <c r="B64" s="30">
        <v>0</v>
      </c>
      <c r="C64" s="191">
        <v>0</v>
      </c>
      <c r="D64" s="191"/>
      <c r="E64" s="191"/>
    </row>
    <row r="65" ht="18" customHeight="1" spans="1:5">
      <c r="A65" s="69" t="s">
        <v>3302</v>
      </c>
      <c r="B65" s="30">
        <v>0</v>
      </c>
      <c r="C65" s="191">
        <v>0</v>
      </c>
      <c r="D65" s="191"/>
      <c r="E65" s="191"/>
    </row>
    <row r="66" ht="18" customHeight="1" spans="1:5">
      <c r="A66" s="69" t="s">
        <v>3359</v>
      </c>
      <c r="B66" s="30">
        <v>0</v>
      </c>
      <c r="C66" s="191">
        <v>0</v>
      </c>
      <c r="D66" s="191"/>
      <c r="E66" s="191"/>
    </row>
    <row r="67" ht="18" customHeight="1" spans="1:5">
      <c r="A67" s="69" t="s">
        <v>3360</v>
      </c>
      <c r="B67" s="105">
        <v>0</v>
      </c>
      <c r="C67" s="191">
        <v>0</v>
      </c>
      <c r="D67" s="191"/>
      <c r="E67" s="191"/>
    </row>
    <row r="68" ht="18" customHeight="1" spans="1:5">
      <c r="A68" s="69" t="s">
        <v>3311</v>
      </c>
      <c r="B68" s="30">
        <v>7918</v>
      </c>
      <c r="C68" s="191">
        <v>7918</v>
      </c>
      <c r="D68" s="191"/>
      <c r="E68" s="191"/>
    </row>
    <row r="69" ht="18" customHeight="1" spans="1:5">
      <c r="A69" s="69" t="s">
        <v>129</v>
      </c>
      <c r="B69" s="30">
        <v>17</v>
      </c>
      <c r="C69" s="191">
        <v>17</v>
      </c>
      <c r="D69" s="191"/>
      <c r="E69" s="191"/>
    </row>
    <row r="70" ht="18" customHeight="1" spans="1:5">
      <c r="A70" s="28" t="s">
        <v>3328</v>
      </c>
      <c r="B70" s="30">
        <v>20747</v>
      </c>
      <c r="C70" s="191">
        <v>20747</v>
      </c>
      <c r="D70" s="191"/>
      <c r="E70" s="191"/>
    </row>
    <row r="71" ht="18" customHeight="1" spans="1:5">
      <c r="A71" s="69" t="s">
        <v>3361</v>
      </c>
      <c r="B71" s="30">
        <v>5882</v>
      </c>
      <c r="C71" s="191">
        <v>5882</v>
      </c>
      <c r="D71" s="191"/>
      <c r="E71" s="191"/>
    </row>
    <row r="72" ht="18" customHeight="1" spans="1:5">
      <c r="A72" s="69" t="s">
        <v>3362</v>
      </c>
      <c r="B72" s="30">
        <v>14865</v>
      </c>
      <c r="C72" s="191">
        <v>14865</v>
      </c>
      <c r="D72" s="191"/>
      <c r="E72" s="191"/>
    </row>
  </sheetData>
  <mergeCells count="4">
    <mergeCell ref="A1:E1"/>
    <mergeCell ref="A2:C2"/>
    <mergeCell ref="D2:E2"/>
    <mergeCell ref="D3:E3"/>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workbookViewId="0">
      <selection activeCell="C26" sqref="C26"/>
    </sheetView>
  </sheetViews>
  <sheetFormatPr defaultColWidth="9" defaultRowHeight="13.5" outlineLevelCol="4"/>
  <cols>
    <col min="1" max="1" width="12.25" customWidth="1"/>
    <col min="2" max="2" width="28.125" customWidth="1"/>
    <col min="3" max="3" width="33.875" customWidth="1"/>
    <col min="4" max="4" width="63.875" customWidth="1"/>
    <col min="5" max="5" width="31" customWidth="1"/>
  </cols>
  <sheetData>
    <row r="1" ht="22.5" spans="1:5">
      <c r="A1" s="67" t="s">
        <v>30</v>
      </c>
      <c r="B1" s="67"/>
      <c r="C1" s="67"/>
      <c r="D1" s="67"/>
      <c r="E1" s="67"/>
    </row>
    <row r="2" spans="1:5">
      <c r="A2" s="26" t="s">
        <v>3363</v>
      </c>
      <c r="B2" s="26"/>
      <c r="C2" s="26"/>
      <c r="D2" s="26"/>
      <c r="E2" s="26"/>
    </row>
    <row r="3" spans="1:5">
      <c r="A3" s="26" t="s">
        <v>804</v>
      </c>
      <c r="B3" s="26"/>
      <c r="C3" s="26"/>
      <c r="D3" s="26"/>
      <c r="E3" s="26"/>
    </row>
    <row r="4" spans="1:5">
      <c r="A4" s="80" t="s">
        <v>3364</v>
      </c>
      <c r="B4" s="80"/>
      <c r="C4" s="80"/>
      <c r="D4" s="80"/>
      <c r="E4" s="80"/>
    </row>
    <row r="5" spans="1:5">
      <c r="A5" s="163" t="s">
        <v>145</v>
      </c>
      <c r="B5" s="98" t="s">
        <v>146</v>
      </c>
      <c r="C5" s="164" t="s">
        <v>3365</v>
      </c>
      <c r="D5" s="165" t="s">
        <v>3366</v>
      </c>
      <c r="E5" s="165" t="s">
        <v>3367</v>
      </c>
    </row>
    <row r="6" spans="1:5">
      <c r="A6" s="166"/>
      <c r="B6" s="98"/>
      <c r="C6" s="167"/>
      <c r="D6" s="168"/>
      <c r="E6" s="168"/>
    </row>
    <row r="7" spans="1:5">
      <c r="A7" s="169"/>
      <c r="B7" s="98"/>
      <c r="C7" s="170"/>
      <c r="D7" s="171"/>
      <c r="E7" s="171"/>
    </row>
    <row r="8" spans="1:5">
      <c r="A8" s="172"/>
      <c r="B8" s="173" t="s">
        <v>805</v>
      </c>
      <c r="C8" s="173"/>
      <c r="D8" s="173"/>
      <c r="E8" s="174">
        <f>SUM(E9:E124)</f>
        <v>26256.15727</v>
      </c>
    </row>
    <row r="9" spans="1:5">
      <c r="A9" s="175" t="s">
        <v>1842</v>
      </c>
      <c r="B9" s="176" t="s">
        <v>3368</v>
      </c>
      <c r="C9" s="177" t="s">
        <v>3369</v>
      </c>
      <c r="D9" s="178" t="s">
        <v>3370</v>
      </c>
      <c r="E9" s="174">
        <v>4</v>
      </c>
    </row>
    <row r="10" spans="1:5">
      <c r="A10" s="175" t="s">
        <v>1862</v>
      </c>
      <c r="B10" s="176" t="s">
        <v>3371</v>
      </c>
      <c r="C10" s="177" t="s">
        <v>3372</v>
      </c>
      <c r="D10" s="178" t="s">
        <v>3373</v>
      </c>
      <c r="E10" s="179">
        <v>2.3</v>
      </c>
    </row>
    <row r="11" spans="1:5">
      <c r="A11" s="175" t="s">
        <v>1884</v>
      </c>
      <c r="B11" s="176" t="s">
        <v>3374</v>
      </c>
      <c r="C11" s="177" t="s">
        <v>3375</v>
      </c>
      <c r="D11" s="178" t="s">
        <v>3376</v>
      </c>
      <c r="E11" s="174">
        <v>71.88</v>
      </c>
    </row>
    <row r="12" spans="1:5">
      <c r="A12" s="175" t="s">
        <v>1898</v>
      </c>
      <c r="B12" s="176" t="s">
        <v>3377</v>
      </c>
      <c r="C12" s="177" t="s">
        <v>3378</v>
      </c>
      <c r="D12" s="178" t="s">
        <v>3379</v>
      </c>
      <c r="E12" s="179">
        <v>15</v>
      </c>
    </row>
    <row r="13" spans="1:5">
      <c r="A13" s="175" t="s">
        <v>1911</v>
      </c>
      <c r="B13" s="176" t="s">
        <v>3380</v>
      </c>
      <c r="C13" s="177" t="s">
        <v>3381</v>
      </c>
      <c r="D13" s="178" t="s">
        <v>3382</v>
      </c>
      <c r="E13" s="179">
        <v>10.78</v>
      </c>
    </row>
    <row r="14" spans="1:5">
      <c r="A14" s="175" t="s">
        <v>1937</v>
      </c>
      <c r="B14" s="176" t="s">
        <v>3383</v>
      </c>
      <c r="C14" s="177" t="s">
        <v>3384</v>
      </c>
      <c r="D14" s="178" t="s">
        <v>3385</v>
      </c>
      <c r="E14" s="174">
        <v>11</v>
      </c>
    </row>
    <row r="15" spans="1:5">
      <c r="A15" s="175" t="s">
        <v>1960</v>
      </c>
      <c r="B15" s="176" t="s">
        <v>3386</v>
      </c>
      <c r="C15" s="177" t="s">
        <v>3387</v>
      </c>
      <c r="D15" s="178" t="s">
        <v>3388</v>
      </c>
      <c r="E15" s="179">
        <v>1.6</v>
      </c>
    </row>
    <row r="16" spans="1:5">
      <c r="A16" s="175" t="s">
        <v>1960</v>
      </c>
      <c r="B16" s="176" t="s">
        <v>3386</v>
      </c>
      <c r="C16" s="177" t="s">
        <v>3389</v>
      </c>
      <c r="D16" s="178" t="s">
        <v>3390</v>
      </c>
      <c r="E16" s="179">
        <v>8</v>
      </c>
    </row>
    <row r="17" spans="1:5">
      <c r="A17" s="175" t="s">
        <v>2000</v>
      </c>
      <c r="B17" s="176" t="s">
        <v>3391</v>
      </c>
      <c r="C17" s="177" t="s">
        <v>3392</v>
      </c>
      <c r="D17" s="178" t="s">
        <v>3393</v>
      </c>
      <c r="E17" s="179">
        <v>50</v>
      </c>
    </row>
    <row r="18" spans="1:5">
      <c r="A18" s="175" t="s">
        <v>2049</v>
      </c>
      <c r="B18" s="176" t="s">
        <v>3394</v>
      </c>
      <c r="C18" s="177" t="s">
        <v>3395</v>
      </c>
      <c r="D18" s="178" t="s">
        <v>3396</v>
      </c>
      <c r="E18" s="179">
        <v>10</v>
      </c>
    </row>
    <row r="19" spans="1:5">
      <c r="A19" s="175" t="s">
        <v>2052</v>
      </c>
      <c r="B19" s="176" t="s">
        <v>3397</v>
      </c>
      <c r="C19" s="177" t="s">
        <v>3398</v>
      </c>
      <c r="D19" s="178" t="s">
        <v>3399</v>
      </c>
      <c r="E19" s="174">
        <v>1</v>
      </c>
    </row>
    <row r="20" spans="1:5">
      <c r="A20" s="175" t="s">
        <v>2116</v>
      </c>
      <c r="B20" s="176" t="s">
        <v>3400</v>
      </c>
      <c r="C20" s="177" t="s">
        <v>3401</v>
      </c>
      <c r="D20" s="178" t="s">
        <v>3402</v>
      </c>
      <c r="E20" s="179">
        <v>6.1829</v>
      </c>
    </row>
    <row r="21" spans="1:5">
      <c r="A21" s="175" t="s">
        <v>2116</v>
      </c>
      <c r="B21" s="176" t="s">
        <v>3400</v>
      </c>
      <c r="C21" s="177" t="s">
        <v>3401</v>
      </c>
      <c r="D21" s="178" t="s">
        <v>3403</v>
      </c>
      <c r="E21" s="179">
        <v>6.1829</v>
      </c>
    </row>
    <row r="22" spans="1:5">
      <c r="A22" s="175" t="s">
        <v>2167</v>
      </c>
      <c r="B22" s="176" t="s">
        <v>3404</v>
      </c>
      <c r="C22" s="177" t="s">
        <v>3405</v>
      </c>
      <c r="D22" s="178" t="s">
        <v>3406</v>
      </c>
      <c r="E22" s="179">
        <v>3</v>
      </c>
    </row>
    <row r="23" spans="1:5">
      <c r="A23" s="175" t="s">
        <v>2167</v>
      </c>
      <c r="B23" s="176" t="s">
        <v>3404</v>
      </c>
      <c r="C23" s="177" t="s">
        <v>3407</v>
      </c>
      <c r="D23" s="178" t="s">
        <v>3408</v>
      </c>
      <c r="E23" s="179">
        <v>14</v>
      </c>
    </row>
    <row r="24" spans="1:5">
      <c r="A24" s="175" t="s">
        <v>2219</v>
      </c>
      <c r="B24" s="176" t="s">
        <v>3409</v>
      </c>
      <c r="C24" s="177" t="s">
        <v>3410</v>
      </c>
      <c r="D24" s="178" t="s">
        <v>3411</v>
      </c>
      <c r="E24" s="174">
        <v>436.3</v>
      </c>
    </row>
    <row r="25" spans="1:5">
      <c r="A25" s="175" t="s">
        <v>2220</v>
      </c>
      <c r="B25" s="176" t="s">
        <v>3412</v>
      </c>
      <c r="C25" s="177" t="s">
        <v>3413</v>
      </c>
      <c r="D25" s="178" t="s">
        <v>3414</v>
      </c>
      <c r="E25" s="174">
        <v>126.4</v>
      </c>
    </row>
    <row r="26" spans="1:5">
      <c r="A26" s="175" t="s">
        <v>2220</v>
      </c>
      <c r="B26" s="176" t="s">
        <v>3412</v>
      </c>
      <c r="C26" s="177" t="s">
        <v>3415</v>
      </c>
      <c r="D26" s="178" t="s">
        <v>3416</v>
      </c>
      <c r="E26" s="174">
        <v>17.94</v>
      </c>
    </row>
    <row r="27" spans="1:5">
      <c r="A27" s="175" t="s">
        <v>2221</v>
      </c>
      <c r="B27" s="176" t="s">
        <v>3417</v>
      </c>
      <c r="C27" s="177" t="s">
        <v>3418</v>
      </c>
      <c r="D27" s="178" t="s">
        <v>3419</v>
      </c>
      <c r="E27" s="174">
        <v>29.2</v>
      </c>
    </row>
    <row r="28" spans="1:5">
      <c r="A28" s="175" t="s">
        <v>2222</v>
      </c>
      <c r="B28" s="176" t="s">
        <v>3420</v>
      </c>
      <c r="C28" s="177" t="s">
        <v>3421</v>
      </c>
      <c r="D28" s="178" t="s">
        <v>3422</v>
      </c>
      <c r="E28" s="174">
        <v>0.2</v>
      </c>
    </row>
    <row r="29" spans="1:5">
      <c r="A29" s="175" t="s">
        <v>2226</v>
      </c>
      <c r="B29" s="176" t="s">
        <v>3423</v>
      </c>
      <c r="C29" s="177" t="s">
        <v>3424</v>
      </c>
      <c r="D29" s="178" t="s">
        <v>3425</v>
      </c>
      <c r="E29" s="174">
        <v>27.18</v>
      </c>
    </row>
    <row r="30" spans="1:5">
      <c r="A30" s="175" t="s">
        <v>2226</v>
      </c>
      <c r="B30" s="176" t="s">
        <v>3423</v>
      </c>
      <c r="C30" s="177" t="s">
        <v>3424</v>
      </c>
      <c r="D30" s="178" t="s">
        <v>3426</v>
      </c>
      <c r="E30" s="174">
        <v>252.25</v>
      </c>
    </row>
    <row r="31" spans="1:5">
      <c r="A31" s="175" t="s">
        <v>2226</v>
      </c>
      <c r="B31" s="176" t="s">
        <v>3423</v>
      </c>
      <c r="C31" s="177" t="s">
        <v>3427</v>
      </c>
      <c r="D31" s="178" t="s">
        <v>3428</v>
      </c>
      <c r="E31" s="174">
        <v>19.65</v>
      </c>
    </row>
    <row r="32" spans="1:5">
      <c r="A32" s="175" t="s">
        <v>2226</v>
      </c>
      <c r="B32" s="176" t="s">
        <v>3423</v>
      </c>
      <c r="C32" s="177" t="s">
        <v>3427</v>
      </c>
      <c r="D32" s="178" t="s">
        <v>3429</v>
      </c>
      <c r="E32" s="174">
        <v>3.14</v>
      </c>
    </row>
    <row r="33" spans="1:5">
      <c r="A33" s="175" t="s">
        <v>2226</v>
      </c>
      <c r="B33" s="176" t="s">
        <v>3423</v>
      </c>
      <c r="C33" s="177" t="s">
        <v>3430</v>
      </c>
      <c r="D33" s="178" t="s">
        <v>3431</v>
      </c>
      <c r="E33" s="174">
        <v>2</v>
      </c>
    </row>
    <row r="34" spans="1:5">
      <c r="A34" s="175" t="s">
        <v>2226</v>
      </c>
      <c r="B34" s="176" t="s">
        <v>3423</v>
      </c>
      <c r="C34" s="177" t="s">
        <v>3432</v>
      </c>
      <c r="D34" s="178" t="s">
        <v>3433</v>
      </c>
      <c r="E34" s="179">
        <v>0.26</v>
      </c>
    </row>
    <row r="35" spans="1:5">
      <c r="A35" s="175" t="s">
        <v>2226</v>
      </c>
      <c r="B35" s="176" t="s">
        <v>3423</v>
      </c>
      <c r="C35" s="177" t="s">
        <v>3432</v>
      </c>
      <c r="D35" s="178" t="s">
        <v>3434</v>
      </c>
      <c r="E35" s="179">
        <v>8.27</v>
      </c>
    </row>
    <row r="36" spans="1:5">
      <c r="A36" s="175" t="s">
        <v>2260</v>
      </c>
      <c r="B36" s="176" t="s">
        <v>3435</v>
      </c>
      <c r="C36" s="177" t="s">
        <v>3421</v>
      </c>
      <c r="D36" s="178" t="s">
        <v>3436</v>
      </c>
      <c r="E36" s="174">
        <v>0.2</v>
      </c>
    </row>
    <row r="37" spans="1:5">
      <c r="A37" s="175" t="s">
        <v>2260</v>
      </c>
      <c r="B37" s="176" t="s">
        <v>3435</v>
      </c>
      <c r="C37" s="177" t="s">
        <v>3410</v>
      </c>
      <c r="D37" s="178" t="s">
        <v>3437</v>
      </c>
      <c r="E37" s="174">
        <v>46.5</v>
      </c>
    </row>
    <row r="38" spans="1:5">
      <c r="A38" s="175" t="s">
        <v>2280</v>
      </c>
      <c r="B38" s="176" t="s">
        <v>3438</v>
      </c>
      <c r="C38" s="177" t="s">
        <v>3439</v>
      </c>
      <c r="D38" s="178" t="s">
        <v>3440</v>
      </c>
      <c r="E38" s="174">
        <v>5</v>
      </c>
    </row>
    <row r="39" spans="1:5">
      <c r="A39" s="175" t="s">
        <v>2283</v>
      </c>
      <c r="B39" s="176" t="s">
        <v>3441</v>
      </c>
      <c r="C39" s="177" t="s">
        <v>3442</v>
      </c>
      <c r="D39" s="178" t="s">
        <v>3443</v>
      </c>
      <c r="E39" s="174">
        <v>10</v>
      </c>
    </row>
    <row r="40" spans="1:5">
      <c r="A40" s="175" t="s">
        <v>2283</v>
      </c>
      <c r="B40" s="176" t="s">
        <v>3441</v>
      </c>
      <c r="C40" s="177" t="s">
        <v>3442</v>
      </c>
      <c r="D40" s="178" t="s">
        <v>3444</v>
      </c>
      <c r="E40" s="174">
        <v>100</v>
      </c>
    </row>
    <row r="41" spans="1:5">
      <c r="A41" s="175" t="s">
        <v>2288</v>
      </c>
      <c r="B41" s="176" t="s">
        <v>3445</v>
      </c>
      <c r="C41" s="177" t="s">
        <v>3446</v>
      </c>
      <c r="D41" s="178" t="s">
        <v>3447</v>
      </c>
      <c r="E41" s="179">
        <v>30</v>
      </c>
    </row>
    <row r="42" spans="1:5">
      <c r="A42" s="175" t="s">
        <v>2301</v>
      </c>
      <c r="B42" s="176" t="s">
        <v>3448</v>
      </c>
      <c r="C42" s="177" t="s">
        <v>3449</v>
      </c>
      <c r="D42" s="178" t="s">
        <v>3450</v>
      </c>
      <c r="E42" s="174">
        <v>12</v>
      </c>
    </row>
    <row r="43" spans="1:5">
      <c r="A43" s="175" t="s">
        <v>2318</v>
      </c>
      <c r="B43" s="176" t="s">
        <v>3451</v>
      </c>
      <c r="C43" s="177" t="s">
        <v>3452</v>
      </c>
      <c r="D43" s="178" t="s">
        <v>3447</v>
      </c>
      <c r="E43" s="179">
        <v>145</v>
      </c>
    </row>
    <row r="44" spans="1:5">
      <c r="A44" s="175" t="s">
        <v>2318</v>
      </c>
      <c r="B44" s="176" t="s">
        <v>3451</v>
      </c>
      <c r="C44" s="177" t="s">
        <v>3453</v>
      </c>
      <c r="D44" s="178" t="s">
        <v>3454</v>
      </c>
      <c r="E44" s="179">
        <v>2</v>
      </c>
    </row>
    <row r="45" spans="1:5">
      <c r="A45" s="175" t="s">
        <v>2335</v>
      </c>
      <c r="B45" s="176" t="s">
        <v>3455</v>
      </c>
      <c r="C45" s="177" t="s">
        <v>3456</v>
      </c>
      <c r="D45" s="178" t="s">
        <v>3457</v>
      </c>
      <c r="E45" s="179">
        <v>2.4</v>
      </c>
    </row>
    <row r="46" spans="1:5">
      <c r="A46" s="175" t="s">
        <v>2335</v>
      </c>
      <c r="B46" s="176" t="s">
        <v>3455</v>
      </c>
      <c r="C46" s="177" t="s">
        <v>3458</v>
      </c>
      <c r="D46" s="178" t="s">
        <v>3459</v>
      </c>
      <c r="E46" s="179">
        <v>11.6</v>
      </c>
    </row>
    <row r="47" spans="1:5">
      <c r="A47" s="175" t="s">
        <v>2335</v>
      </c>
      <c r="B47" s="176" t="s">
        <v>3455</v>
      </c>
      <c r="C47" s="177" t="s">
        <v>3460</v>
      </c>
      <c r="D47" s="178" t="s">
        <v>3461</v>
      </c>
      <c r="E47" s="179">
        <v>3.6</v>
      </c>
    </row>
    <row r="48" spans="1:5">
      <c r="A48" s="175" t="s">
        <v>2434</v>
      </c>
      <c r="B48" s="176" t="s">
        <v>3462</v>
      </c>
      <c r="C48" s="177" t="s">
        <v>3463</v>
      </c>
      <c r="D48" s="178" t="s">
        <v>3464</v>
      </c>
      <c r="E48" s="174">
        <v>14</v>
      </c>
    </row>
    <row r="49" spans="1:5">
      <c r="A49" s="175" t="s">
        <v>2440</v>
      </c>
      <c r="B49" s="176" t="s">
        <v>3465</v>
      </c>
      <c r="C49" s="177" t="s">
        <v>3466</v>
      </c>
      <c r="D49" s="178" t="s">
        <v>3467</v>
      </c>
      <c r="E49" s="174">
        <v>0.286</v>
      </c>
    </row>
    <row r="50" spans="1:5">
      <c r="A50" s="175" t="s">
        <v>2443</v>
      </c>
      <c r="B50" s="176" t="s">
        <v>3468</v>
      </c>
      <c r="C50" s="177" t="s">
        <v>3469</v>
      </c>
      <c r="D50" s="178" t="s">
        <v>3464</v>
      </c>
      <c r="E50" s="179">
        <v>21</v>
      </c>
    </row>
    <row r="51" spans="1:5">
      <c r="A51" s="175" t="s">
        <v>2456</v>
      </c>
      <c r="B51" s="176" t="s">
        <v>3470</v>
      </c>
      <c r="C51" s="177" t="s">
        <v>3471</v>
      </c>
      <c r="D51" s="178" t="s">
        <v>3472</v>
      </c>
      <c r="E51" s="174">
        <v>15.55</v>
      </c>
    </row>
    <row r="52" spans="1:5">
      <c r="A52" s="175" t="s">
        <v>2457</v>
      </c>
      <c r="B52" s="176" t="s">
        <v>3473</v>
      </c>
      <c r="C52" s="177" t="s">
        <v>3471</v>
      </c>
      <c r="D52" s="178" t="s">
        <v>3474</v>
      </c>
      <c r="E52" s="174">
        <v>7.36</v>
      </c>
    </row>
    <row r="53" spans="1:5">
      <c r="A53" s="175" t="s">
        <v>2459</v>
      </c>
      <c r="B53" s="176" t="s">
        <v>3475</v>
      </c>
      <c r="C53" s="177" t="s">
        <v>3476</v>
      </c>
      <c r="D53" s="178" t="s">
        <v>3477</v>
      </c>
      <c r="E53" s="174">
        <v>57.6</v>
      </c>
    </row>
    <row r="54" spans="1:5">
      <c r="A54" s="175" t="s">
        <v>2470</v>
      </c>
      <c r="B54" s="176" t="s">
        <v>3478</v>
      </c>
      <c r="C54" s="177" t="s">
        <v>3479</v>
      </c>
      <c r="D54" s="178" t="s">
        <v>3480</v>
      </c>
      <c r="E54" s="179">
        <v>4</v>
      </c>
    </row>
    <row r="55" spans="1:5">
      <c r="A55" s="175" t="s">
        <v>2483</v>
      </c>
      <c r="B55" s="176" t="s">
        <v>3481</v>
      </c>
      <c r="C55" s="177" t="s">
        <v>3482</v>
      </c>
      <c r="D55" s="178" t="s">
        <v>3483</v>
      </c>
      <c r="E55" s="179">
        <v>398.53</v>
      </c>
    </row>
    <row r="56" spans="1:5">
      <c r="A56" s="175" t="s">
        <v>2521</v>
      </c>
      <c r="B56" s="176" t="s">
        <v>3484</v>
      </c>
      <c r="C56" s="177" t="s">
        <v>3485</v>
      </c>
      <c r="D56" s="178" t="s">
        <v>3486</v>
      </c>
      <c r="E56" s="179">
        <v>2.86</v>
      </c>
    </row>
    <row r="57" spans="1:5">
      <c r="A57" s="175" t="s">
        <v>2521</v>
      </c>
      <c r="B57" s="176" t="s">
        <v>3484</v>
      </c>
      <c r="C57" s="177" t="s">
        <v>3487</v>
      </c>
      <c r="D57" s="178" t="s">
        <v>3486</v>
      </c>
      <c r="E57" s="179">
        <v>6.17</v>
      </c>
    </row>
    <row r="58" spans="1:5">
      <c r="A58" s="180" t="s">
        <v>2534</v>
      </c>
      <c r="B58" s="181" t="s">
        <v>3488</v>
      </c>
      <c r="C58" s="182" t="s">
        <v>3489</v>
      </c>
      <c r="D58" s="183" t="s">
        <v>3490</v>
      </c>
      <c r="E58" s="174">
        <v>7.35</v>
      </c>
    </row>
    <row r="59" spans="1:5">
      <c r="A59" s="175" t="s">
        <v>2534</v>
      </c>
      <c r="B59" s="176" t="s">
        <v>3488</v>
      </c>
      <c r="C59" s="177" t="s">
        <v>3491</v>
      </c>
      <c r="D59" s="178" t="s">
        <v>3490</v>
      </c>
      <c r="E59" s="179">
        <v>112.73</v>
      </c>
    </row>
    <row r="60" spans="1:5">
      <c r="A60" s="175" t="s">
        <v>2535</v>
      </c>
      <c r="B60" s="176" t="s">
        <v>3492</v>
      </c>
      <c r="C60" s="177" t="s">
        <v>3493</v>
      </c>
      <c r="D60" s="178" t="s">
        <v>3494</v>
      </c>
      <c r="E60" s="179">
        <v>126.52</v>
      </c>
    </row>
    <row r="61" spans="1:5">
      <c r="A61" s="175" t="s">
        <v>2535</v>
      </c>
      <c r="B61" s="176" t="s">
        <v>3492</v>
      </c>
      <c r="C61" s="177" t="s">
        <v>3495</v>
      </c>
      <c r="D61" s="178" t="s">
        <v>3496</v>
      </c>
      <c r="E61" s="179">
        <v>67.36</v>
      </c>
    </row>
    <row r="62" spans="1:5">
      <c r="A62" s="175" t="s">
        <v>2536</v>
      </c>
      <c r="B62" s="176" t="s">
        <v>3497</v>
      </c>
      <c r="C62" s="177" t="s">
        <v>3498</v>
      </c>
      <c r="D62" s="178" t="s">
        <v>3499</v>
      </c>
      <c r="E62" s="174">
        <v>5</v>
      </c>
    </row>
    <row r="63" spans="1:5">
      <c r="A63" s="175" t="s">
        <v>2537</v>
      </c>
      <c r="B63" s="176" t="s">
        <v>3500</v>
      </c>
      <c r="C63" s="177" t="s">
        <v>3501</v>
      </c>
      <c r="D63" s="178" t="s">
        <v>3502</v>
      </c>
      <c r="E63" s="174">
        <v>100</v>
      </c>
    </row>
    <row r="64" spans="1:5">
      <c r="A64" s="175" t="s">
        <v>2537</v>
      </c>
      <c r="B64" s="176" t="s">
        <v>3500</v>
      </c>
      <c r="C64" s="177" t="s">
        <v>3503</v>
      </c>
      <c r="D64" s="178" t="s">
        <v>3504</v>
      </c>
      <c r="E64" s="179">
        <v>80</v>
      </c>
    </row>
    <row r="65" spans="1:5">
      <c r="A65" s="175" t="s">
        <v>2537</v>
      </c>
      <c r="B65" s="176" t="s">
        <v>3500</v>
      </c>
      <c r="C65" s="177" t="s">
        <v>3505</v>
      </c>
      <c r="D65" s="178" t="s">
        <v>3504</v>
      </c>
      <c r="E65" s="179">
        <v>60</v>
      </c>
    </row>
    <row r="66" spans="1:5">
      <c r="A66" s="175" t="s">
        <v>2543</v>
      </c>
      <c r="B66" s="176" t="s">
        <v>3506</v>
      </c>
      <c r="C66" s="177" t="s">
        <v>3507</v>
      </c>
      <c r="D66" s="178" t="s">
        <v>3508</v>
      </c>
      <c r="E66" s="174">
        <v>16.99</v>
      </c>
    </row>
    <row r="67" spans="1:5">
      <c r="A67" s="175" t="s">
        <v>2544</v>
      </c>
      <c r="B67" s="176" t="s">
        <v>3509</v>
      </c>
      <c r="C67" s="177" t="s">
        <v>3501</v>
      </c>
      <c r="D67" s="178" t="s">
        <v>3508</v>
      </c>
      <c r="E67" s="174">
        <v>0.1</v>
      </c>
    </row>
    <row r="68" spans="1:5">
      <c r="A68" s="175" t="s">
        <v>2573</v>
      </c>
      <c r="B68" s="176" t="s">
        <v>3510</v>
      </c>
      <c r="C68" s="177" t="s">
        <v>3511</v>
      </c>
      <c r="D68" s="178" t="s">
        <v>3512</v>
      </c>
      <c r="E68" s="179">
        <v>9.9</v>
      </c>
    </row>
    <row r="69" spans="1:5">
      <c r="A69" s="175" t="s">
        <v>2590</v>
      </c>
      <c r="B69" s="176" t="s">
        <v>3513</v>
      </c>
      <c r="C69" s="177" t="s">
        <v>3514</v>
      </c>
      <c r="D69" s="178" t="s">
        <v>3515</v>
      </c>
      <c r="E69" s="174">
        <v>630</v>
      </c>
    </row>
    <row r="70" spans="1:5">
      <c r="A70" s="175" t="s">
        <v>2590</v>
      </c>
      <c r="B70" s="176" t="s">
        <v>3513</v>
      </c>
      <c r="C70" s="177" t="s">
        <v>3516</v>
      </c>
      <c r="D70" s="178" t="s">
        <v>3517</v>
      </c>
      <c r="E70" s="174">
        <v>295.69</v>
      </c>
    </row>
    <row r="71" spans="1:5">
      <c r="A71" s="175" t="s">
        <v>2600</v>
      </c>
      <c r="B71" s="176" t="s">
        <v>3518</v>
      </c>
      <c r="C71" s="177" t="s">
        <v>3519</v>
      </c>
      <c r="D71" s="178" t="s">
        <v>3520</v>
      </c>
      <c r="E71" s="179">
        <v>2</v>
      </c>
    </row>
    <row r="72" spans="1:5">
      <c r="A72" s="175" t="s">
        <v>2625</v>
      </c>
      <c r="B72" s="176" t="s">
        <v>3521</v>
      </c>
      <c r="C72" s="177" t="s">
        <v>3522</v>
      </c>
      <c r="D72" s="178" t="s">
        <v>3523</v>
      </c>
      <c r="E72" s="179">
        <v>33.8</v>
      </c>
    </row>
    <row r="73" spans="1:5">
      <c r="A73" s="175" t="s">
        <v>2683</v>
      </c>
      <c r="B73" s="176" t="s">
        <v>3524</v>
      </c>
      <c r="C73" s="177" t="s">
        <v>3525</v>
      </c>
      <c r="D73" s="178" t="s">
        <v>3526</v>
      </c>
      <c r="E73" s="179">
        <v>803</v>
      </c>
    </row>
    <row r="74" spans="1:5">
      <c r="A74" s="175" t="s">
        <v>2683</v>
      </c>
      <c r="B74" s="176" t="s">
        <v>3524</v>
      </c>
      <c r="C74" s="177" t="s">
        <v>3527</v>
      </c>
      <c r="D74" s="178" t="s">
        <v>3526</v>
      </c>
      <c r="E74" s="179">
        <v>4</v>
      </c>
    </row>
    <row r="75" spans="1:5">
      <c r="A75" s="175" t="s">
        <v>2684</v>
      </c>
      <c r="B75" s="176" t="s">
        <v>3528</v>
      </c>
      <c r="C75" s="177" t="s">
        <v>3525</v>
      </c>
      <c r="D75" s="178" t="s">
        <v>3529</v>
      </c>
      <c r="E75" s="179">
        <v>53.38</v>
      </c>
    </row>
    <row r="76" spans="1:5">
      <c r="A76" s="175" t="s">
        <v>2684</v>
      </c>
      <c r="B76" s="176" t="s">
        <v>3528</v>
      </c>
      <c r="C76" s="177" t="s">
        <v>3530</v>
      </c>
      <c r="D76" s="178" t="s">
        <v>3531</v>
      </c>
      <c r="E76" s="179">
        <v>24</v>
      </c>
    </row>
    <row r="77" spans="1:5">
      <c r="A77" s="175" t="s">
        <v>2696</v>
      </c>
      <c r="B77" s="176" t="s">
        <v>3532</v>
      </c>
      <c r="C77" s="177" t="s">
        <v>3533</v>
      </c>
      <c r="D77" s="178" t="s">
        <v>3534</v>
      </c>
      <c r="E77" s="179">
        <v>225</v>
      </c>
    </row>
    <row r="78" spans="1:5">
      <c r="A78" s="175" t="s">
        <v>2697</v>
      </c>
      <c r="B78" s="176" t="s">
        <v>3535</v>
      </c>
      <c r="C78" s="177" t="s">
        <v>3525</v>
      </c>
      <c r="D78" s="178" t="s">
        <v>3536</v>
      </c>
      <c r="E78" s="179">
        <v>11</v>
      </c>
    </row>
    <row r="79" spans="1:5">
      <c r="A79" s="175" t="s">
        <v>2701</v>
      </c>
      <c r="B79" s="176" t="s">
        <v>3537</v>
      </c>
      <c r="C79" s="177" t="s">
        <v>3538</v>
      </c>
      <c r="D79" s="178" t="s">
        <v>3539</v>
      </c>
      <c r="E79" s="174">
        <v>346</v>
      </c>
    </row>
    <row r="80" spans="1:5">
      <c r="A80" s="175" t="s">
        <v>2701</v>
      </c>
      <c r="B80" s="176" t="s">
        <v>3537</v>
      </c>
      <c r="C80" s="177" t="s">
        <v>3540</v>
      </c>
      <c r="D80" s="178" t="s">
        <v>3541</v>
      </c>
      <c r="E80" s="174">
        <v>130</v>
      </c>
    </row>
    <row r="81" spans="1:5">
      <c r="A81" s="175" t="s">
        <v>2701</v>
      </c>
      <c r="B81" s="176" t="s">
        <v>3537</v>
      </c>
      <c r="C81" s="177" t="s">
        <v>3542</v>
      </c>
      <c r="D81" s="178" t="s">
        <v>3543</v>
      </c>
      <c r="E81" s="174">
        <v>46</v>
      </c>
    </row>
    <row r="82" spans="1:5">
      <c r="A82" s="175" t="s">
        <v>2701</v>
      </c>
      <c r="B82" s="176" t="s">
        <v>3537</v>
      </c>
      <c r="C82" s="177" t="s">
        <v>3544</v>
      </c>
      <c r="D82" s="178" t="s">
        <v>3545</v>
      </c>
      <c r="E82" s="179">
        <v>323</v>
      </c>
    </row>
    <row r="83" spans="1:5">
      <c r="A83" s="175" t="s">
        <v>2702</v>
      </c>
      <c r="B83" s="176" t="s">
        <v>3546</v>
      </c>
      <c r="C83" s="177" t="s">
        <v>3547</v>
      </c>
      <c r="D83" s="178" t="s">
        <v>3548</v>
      </c>
      <c r="E83" s="179">
        <v>36.8</v>
      </c>
    </row>
    <row r="84" spans="1:5">
      <c r="A84" s="175" t="s">
        <v>2702</v>
      </c>
      <c r="B84" s="176" t="s">
        <v>3546</v>
      </c>
      <c r="C84" s="177" t="s">
        <v>3549</v>
      </c>
      <c r="D84" s="178" t="s">
        <v>3550</v>
      </c>
      <c r="E84" s="179">
        <v>50</v>
      </c>
    </row>
    <row r="85" spans="1:5">
      <c r="A85" s="175" t="s">
        <v>2708</v>
      </c>
      <c r="B85" s="176" t="s">
        <v>3551</v>
      </c>
      <c r="C85" s="177" t="s">
        <v>3552</v>
      </c>
      <c r="D85" s="178" t="s">
        <v>3553</v>
      </c>
      <c r="E85" s="174">
        <v>1</v>
      </c>
    </row>
    <row r="86" spans="1:5">
      <c r="A86" s="175" t="s">
        <v>2708</v>
      </c>
      <c r="B86" s="176" t="s">
        <v>3551</v>
      </c>
      <c r="C86" s="177" t="s">
        <v>3554</v>
      </c>
      <c r="D86" s="178" t="s">
        <v>3555</v>
      </c>
      <c r="E86" s="179">
        <v>100</v>
      </c>
    </row>
    <row r="87" spans="1:5">
      <c r="A87" s="175" t="s">
        <v>2723</v>
      </c>
      <c r="B87" s="176" t="s">
        <v>3556</v>
      </c>
      <c r="C87" s="177" t="s">
        <v>3552</v>
      </c>
      <c r="D87" s="178" t="s">
        <v>3557</v>
      </c>
      <c r="E87" s="174">
        <v>1</v>
      </c>
    </row>
    <row r="88" spans="1:5">
      <c r="A88" s="175" t="s">
        <v>2733</v>
      </c>
      <c r="B88" s="176" t="s">
        <v>3558</v>
      </c>
      <c r="C88" s="177" t="s">
        <v>3559</v>
      </c>
      <c r="D88" s="178" t="s">
        <v>3560</v>
      </c>
      <c r="E88" s="179">
        <v>419</v>
      </c>
    </row>
    <row r="89" spans="1:5">
      <c r="A89" s="175" t="s">
        <v>2733</v>
      </c>
      <c r="B89" s="176" t="s">
        <v>3558</v>
      </c>
      <c r="C89" s="177" t="s">
        <v>3561</v>
      </c>
      <c r="D89" s="178" t="s">
        <v>3562</v>
      </c>
      <c r="E89" s="179">
        <v>4262</v>
      </c>
    </row>
    <row r="90" spans="1:5">
      <c r="A90" s="175" t="s">
        <v>2734</v>
      </c>
      <c r="B90" s="176" t="s">
        <v>3563</v>
      </c>
      <c r="C90" s="177" t="s">
        <v>3564</v>
      </c>
      <c r="D90" s="178" t="s">
        <v>3565</v>
      </c>
      <c r="E90" s="174">
        <v>16</v>
      </c>
    </row>
    <row r="91" spans="1:5">
      <c r="A91" s="175" t="s">
        <v>2744</v>
      </c>
      <c r="B91" s="176" t="s">
        <v>3566</v>
      </c>
      <c r="C91" s="177" t="s">
        <v>3564</v>
      </c>
      <c r="D91" s="178" t="s">
        <v>3567</v>
      </c>
      <c r="E91" s="174">
        <v>18</v>
      </c>
    </row>
    <row r="92" spans="1:5">
      <c r="A92" s="175" t="s">
        <v>2744</v>
      </c>
      <c r="B92" s="176" t="s">
        <v>3566</v>
      </c>
      <c r="C92" s="177" t="s">
        <v>3568</v>
      </c>
      <c r="D92" s="178" t="s">
        <v>3569</v>
      </c>
      <c r="E92" s="174">
        <v>20</v>
      </c>
    </row>
    <row r="93" spans="1:5">
      <c r="A93" s="175" t="s">
        <v>2766</v>
      </c>
      <c r="B93" s="176" t="s">
        <v>3570</v>
      </c>
      <c r="C93" s="177" t="s">
        <v>3571</v>
      </c>
      <c r="D93" s="178" t="s">
        <v>3572</v>
      </c>
      <c r="E93" s="174">
        <v>300</v>
      </c>
    </row>
    <row r="94" spans="1:5">
      <c r="A94" s="175" t="s">
        <v>2766</v>
      </c>
      <c r="B94" s="176" t="s">
        <v>3570</v>
      </c>
      <c r="C94" s="177" t="s">
        <v>3573</v>
      </c>
      <c r="D94" s="178" t="s">
        <v>3574</v>
      </c>
      <c r="E94" s="174">
        <v>430</v>
      </c>
    </row>
    <row r="95" spans="1:5">
      <c r="A95" s="175" t="s">
        <v>2766</v>
      </c>
      <c r="B95" s="176" t="s">
        <v>3570</v>
      </c>
      <c r="C95" s="177" t="s">
        <v>3575</v>
      </c>
      <c r="D95" s="178" t="s">
        <v>3576</v>
      </c>
      <c r="E95" s="179">
        <v>316.5</v>
      </c>
    </row>
    <row r="96" spans="1:5">
      <c r="A96" s="175" t="s">
        <v>2766</v>
      </c>
      <c r="B96" s="176" t="s">
        <v>3570</v>
      </c>
      <c r="C96" s="177" t="s">
        <v>3577</v>
      </c>
      <c r="D96" s="178" t="s">
        <v>3578</v>
      </c>
      <c r="E96" s="179">
        <v>72.5</v>
      </c>
    </row>
    <row r="97" spans="1:5">
      <c r="A97" s="175" t="s">
        <v>2768</v>
      </c>
      <c r="B97" s="176" t="s">
        <v>3579</v>
      </c>
      <c r="C97" s="177" t="s">
        <v>3580</v>
      </c>
      <c r="D97" s="178" t="s">
        <v>3581</v>
      </c>
      <c r="E97" s="174">
        <v>667</v>
      </c>
    </row>
    <row r="98" spans="1:5">
      <c r="A98" s="175" t="s">
        <v>2768</v>
      </c>
      <c r="B98" s="176" t="s">
        <v>3579</v>
      </c>
      <c r="C98" s="177" t="s">
        <v>3582</v>
      </c>
      <c r="D98" s="178" t="s">
        <v>3583</v>
      </c>
      <c r="E98" s="174">
        <v>153</v>
      </c>
    </row>
    <row r="99" spans="1:5">
      <c r="A99" s="175" t="s">
        <v>2768</v>
      </c>
      <c r="B99" s="176" t="s">
        <v>3579</v>
      </c>
      <c r="C99" s="177" t="s">
        <v>3584</v>
      </c>
      <c r="D99" s="178" t="s">
        <v>3583</v>
      </c>
      <c r="E99" s="179">
        <v>11.46</v>
      </c>
    </row>
    <row r="100" spans="1:5">
      <c r="A100" s="175" t="s">
        <v>2771</v>
      </c>
      <c r="B100" s="176" t="s">
        <v>3585</v>
      </c>
      <c r="C100" s="177" t="s">
        <v>3586</v>
      </c>
      <c r="D100" s="178" t="s">
        <v>3587</v>
      </c>
      <c r="E100" s="179">
        <v>70</v>
      </c>
    </row>
    <row r="101" spans="1:5">
      <c r="A101" s="175" t="s">
        <v>2771</v>
      </c>
      <c r="B101" s="176" t="s">
        <v>3585</v>
      </c>
      <c r="C101" s="177" t="s">
        <v>3588</v>
      </c>
      <c r="D101" s="178" t="s">
        <v>3589</v>
      </c>
      <c r="E101" s="179">
        <v>520</v>
      </c>
    </row>
    <row r="102" spans="1:5">
      <c r="A102" s="175" t="s">
        <v>2777</v>
      </c>
      <c r="B102" s="176" t="s">
        <v>3590</v>
      </c>
      <c r="C102" s="177" t="s">
        <v>3591</v>
      </c>
      <c r="D102" s="178" t="s">
        <v>3592</v>
      </c>
      <c r="E102" s="174">
        <v>76.158</v>
      </c>
    </row>
    <row r="103" spans="1:5">
      <c r="A103" s="175" t="s">
        <v>2777</v>
      </c>
      <c r="B103" s="176" t="s">
        <v>3590</v>
      </c>
      <c r="C103" s="177" t="s">
        <v>3593</v>
      </c>
      <c r="D103" s="178" t="s">
        <v>3592</v>
      </c>
      <c r="E103" s="174">
        <v>21.8803</v>
      </c>
    </row>
    <row r="104" spans="1:5">
      <c r="A104" s="175" t="s">
        <v>2778</v>
      </c>
      <c r="B104" s="176" t="s">
        <v>3594</v>
      </c>
      <c r="C104" s="177" t="s">
        <v>3595</v>
      </c>
      <c r="D104" s="178" t="s">
        <v>3596</v>
      </c>
      <c r="E104" s="174">
        <v>87.09657</v>
      </c>
    </row>
    <row r="105" spans="1:5">
      <c r="A105" s="175" t="s">
        <v>2778</v>
      </c>
      <c r="B105" s="176" t="s">
        <v>3594</v>
      </c>
      <c r="C105" s="177" t="s">
        <v>3597</v>
      </c>
      <c r="D105" s="178" t="s">
        <v>3598</v>
      </c>
      <c r="E105" s="179">
        <v>55.6289</v>
      </c>
    </row>
    <row r="106" spans="1:5">
      <c r="A106" s="175" t="s">
        <v>2780</v>
      </c>
      <c r="B106" s="176" t="s">
        <v>3599</v>
      </c>
      <c r="C106" s="177" t="s">
        <v>3600</v>
      </c>
      <c r="D106" s="178" t="s">
        <v>3601</v>
      </c>
      <c r="E106" s="174">
        <v>163</v>
      </c>
    </row>
    <row r="107" spans="1:5">
      <c r="A107" s="175" t="s">
        <v>2792</v>
      </c>
      <c r="B107" s="176" t="s">
        <v>3602</v>
      </c>
      <c r="C107" s="177" t="s">
        <v>3603</v>
      </c>
      <c r="D107" s="178" t="s">
        <v>3604</v>
      </c>
      <c r="E107" s="174">
        <v>170</v>
      </c>
    </row>
    <row r="108" spans="1:5">
      <c r="A108" s="175" t="s">
        <v>2793</v>
      </c>
      <c r="B108" s="176" t="s">
        <v>3605</v>
      </c>
      <c r="C108" s="177" t="s">
        <v>3606</v>
      </c>
      <c r="D108" s="178" t="s">
        <v>3607</v>
      </c>
      <c r="E108" s="174">
        <v>20</v>
      </c>
    </row>
    <row r="109" spans="1:5">
      <c r="A109" s="175" t="s">
        <v>2793</v>
      </c>
      <c r="B109" s="176" t="s">
        <v>3605</v>
      </c>
      <c r="C109" s="177" t="s">
        <v>3606</v>
      </c>
      <c r="D109" s="178" t="s">
        <v>3608</v>
      </c>
      <c r="E109" s="174">
        <v>40</v>
      </c>
    </row>
    <row r="110" spans="1:5">
      <c r="A110" s="175" t="s">
        <v>2793</v>
      </c>
      <c r="B110" s="176" t="s">
        <v>3605</v>
      </c>
      <c r="C110" s="177" t="s">
        <v>3609</v>
      </c>
      <c r="D110" s="178" t="s">
        <v>3610</v>
      </c>
      <c r="E110" s="179">
        <v>125</v>
      </c>
    </row>
    <row r="111" spans="1:5">
      <c r="A111" s="176" t="s">
        <v>2793</v>
      </c>
      <c r="B111" s="176" t="s">
        <v>3605</v>
      </c>
      <c r="C111" s="177" t="s">
        <v>3611</v>
      </c>
      <c r="D111" s="178" t="s">
        <v>3612</v>
      </c>
      <c r="E111" s="179">
        <v>85</v>
      </c>
    </row>
    <row r="112" spans="1:5">
      <c r="A112" s="176" t="s">
        <v>2793</v>
      </c>
      <c r="B112" s="176" t="s">
        <v>3605</v>
      </c>
      <c r="C112" s="177" t="s">
        <v>3611</v>
      </c>
      <c r="D112" s="178" t="s">
        <v>3604</v>
      </c>
      <c r="E112" s="179">
        <v>193</v>
      </c>
    </row>
    <row r="113" spans="1:5">
      <c r="A113" s="176" t="s">
        <v>2810</v>
      </c>
      <c r="B113" s="176" t="s">
        <v>3613</v>
      </c>
      <c r="C113" s="177" t="s">
        <v>3614</v>
      </c>
      <c r="D113" s="178" t="s">
        <v>3615</v>
      </c>
      <c r="E113" s="179">
        <v>15</v>
      </c>
    </row>
    <row r="114" spans="1:5">
      <c r="A114" s="176" t="s">
        <v>2810</v>
      </c>
      <c r="B114" s="176" t="s">
        <v>3613</v>
      </c>
      <c r="C114" s="177" t="s">
        <v>3616</v>
      </c>
      <c r="D114" s="178" t="s">
        <v>3617</v>
      </c>
      <c r="E114" s="179">
        <v>103.3</v>
      </c>
    </row>
    <row r="115" spans="1:5">
      <c r="A115" s="176" t="s">
        <v>2914</v>
      </c>
      <c r="B115" s="176" t="s">
        <v>3618</v>
      </c>
      <c r="C115" s="177" t="s">
        <v>3619</v>
      </c>
      <c r="D115" s="178" t="s">
        <v>3620</v>
      </c>
      <c r="E115" s="174">
        <v>3785</v>
      </c>
    </row>
    <row r="116" spans="1:5">
      <c r="A116" s="176" t="s">
        <v>2925</v>
      </c>
      <c r="B116" s="176" t="s">
        <v>3621</v>
      </c>
      <c r="C116" s="177" t="s">
        <v>3622</v>
      </c>
      <c r="D116" s="178" t="s">
        <v>3623</v>
      </c>
      <c r="E116" s="179">
        <v>49.66</v>
      </c>
    </row>
    <row r="117" spans="1:5">
      <c r="A117" s="176" t="s">
        <v>2934</v>
      </c>
      <c r="B117" s="176" t="s">
        <v>3624</v>
      </c>
      <c r="C117" s="177" t="s">
        <v>3625</v>
      </c>
      <c r="D117" s="178" t="s">
        <v>3626</v>
      </c>
      <c r="E117" s="174">
        <v>300</v>
      </c>
    </row>
    <row r="118" spans="1:5">
      <c r="A118" s="176" t="s">
        <v>2934</v>
      </c>
      <c r="B118" s="176" t="s">
        <v>3624</v>
      </c>
      <c r="C118" s="177" t="s">
        <v>3627</v>
      </c>
      <c r="D118" s="178" t="s">
        <v>3628</v>
      </c>
      <c r="E118" s="174">
        <v>20.8</v>
      </c>
    </row>
    <row r="119" spans="1:5">
      <c r="A119" s="176" t="s">
        <v>3089</v>
      </c>
      <c r="B119" s="176" t="s">
        <v>3629</v>
      </c>
      <c r="C119" s="177" t="s">
        <v>3630</v>
      </c>
      <c r="D119" s="178" t="s">
        <v>3631</v>
      </c>
      <c r="E119" s="179">
        <v>24</v>
      </c>
    </row>
    <row r="120" spans="1:5">
      <c r="A120" s="176" t="s">
        <v>3136</v>
      </c>
      <c r="B120" s="176" t="s">
        <v>3632</v>
      </c>
      <c r="C120" s="177" t="s">
        <v>3633</v>
      </c>
      <c r="D120" s="178" t="s">
        <v>3634</v>
      </c>
      <c r="E120" s="179">
        <v>130</v>
      </c>
    </row>
    <row r="121" spans="1:5">
      <c r="A121" s="176" t="s">
        <v>3136</v>
      </c>
      <c r="B121" s="176" t="s">
        <v>3632</v>
      </c>
      <c r="C121" s="177" t="s">
        <v>3633</v>
      </c>
      <c r="D121" s="178" t="s">
        <v>3635</v>
      </c>
      <c r="E121" s="179">
        <v>870</v>
      </c>
    </row>
    <row r="122" spans="1:5">
      <c r="A122" s="176" t="s">
        <v>3136</v>
      </c>
      <c r="B122" s="176" t="s">
        <v>3632</v>
      </c>
      <c r="C122" s="177" t="s">
        <v>3636</v>
      </c>
      <c r="D122" s="178" t="s">
        <v>3637</v>
      </c>
      <c r="E122" s="179">
        <v>6894</v>
      </c>
    </row>
    <row r="123" spans="1:5">
      <c r="A123" s="176" t="s">
        <v>3142</v>
      </c>
      <c r="B123" s="176" t="s">
        <v>3210</v>
      </c>
      <c r="C123" s="177" t="s">
        <v>3638</v>
      </c>
      <c r="D123" s="178" t="s">
        <v>3639</v>
      </c>
      <c r="E123" s="174">
        <v>7.1817</v>
      </c>
    </row>
    <row r="124" spans="1:5">
      <c r="A124" s="176" t="s">
        <v>3142</v>
      </c>
      <c r="B124" s="176" t="s">
        <v>3210</v>
      </c>
      <c r="C124" s="177" t="s">
        <v>3640</v>
      </c>
      <c r="D124" s="178" t="s">
        <v>3641</v>
      </c>
      <c r="E124" s="174">
        <v>10</v>
      </c>
    </row>
  </sheetData>
  <sortState ref="A9:E124">
    <sortCondition ref="A9:A124"/>
  </sortState>
  <mergeCells count="9">
    <mergeCell ref="A1:E1"/>
    <mergeCell ref="A2:E2"/>
    <mergeCell ref="A3:E3"/>
    <mergeCell ref="A4:E4"/>
    <mergeCell ref="A5:A7"/>
    <mergeCell ref="B5:B7"/>
    <mergeCell ref="C5:C7"/>
    <mergeCell ref="D5:D7"/>
    <mergeCell ref="E5:E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2"/>
  <sheetViews>
    <sheetView workbookViewId="0">
      <selection activeCell="G5" sqref="G5:H142"/>
    </sheetView>
  </sheetViews>
  <sheetFormatPr defaultColWidth="9" defaultRowHeight="13.5"/>
  <cols>
    <col min="1" max="1" width="8.875" customWidth="1"/>
    <col min="2" max="2" width="8.625" customWidth="1"/>
    <col min="3" max="3" width="10.75" customWidth="1"/>
    <col min="4" max="4" width="6.5" customWidth="1"/>
    <col min="5" max="5" width="6.375" customWidth="1"/>
    <col min="6" max="6" width="6.5" customWidth="1"/>
    <col min="7" max="7" width="12.375" customWidth="1"/>
    <col min="8" max="8" width="12.8166666666667" customWidth="1"/>
    <col min="9" max="10" width="11.625" customWidth="1"/>
    <col min="11" max="12" width="9.75" customWidth="1"/>
    <col min="13" max="13" width="8.875" customWidth="1"/>
    <col min="14" max="14" width="6.25" customWidth="1"/>
    <col min="15" max="15" width="12.8166666666667" customWidth="1"/>
    <col min="16" max="18" width="10.375" customWidth="1"/>
    <col min="19" max="245" width="8"/>
    <col min="246" max="274" width="12.8166666666667" customWidth="1"/>
    <col min="275" max="501" width="8"/>
    <col min="502" max="530" width="12.8166666666667" customWidth="1"/>
    <col min="531" max="757" width="8"/>
    <col min="758" max="786" width="12.8166666666667" customWidth="1"/>
    <col min="787" max="1013" width="8"/>
    <col min="1014" max="1042" width="12.8166666666667" customWidth="1"/>
    <col min="1043" max="1269" width="8"/>
    <col min="1270" max="1298" width="12.8166666666667" customWidth="1"/>
    <col min="1299" max="1525" width="8"/>
    <col min="1526" max="1554" width="12.8166666666667" customWidth="1"/>
    <col min="1555" max="1781" width="8"/>
    <col min="1782" max="1810" width="12.8166666666667" customWidth="1"/>
    <col min="1811" max="2037" width="8"/>
    <col min="2038" max="2066" width="12.8166666666667" customWidth="1"/>
    <col min="2067" max="2293" width="8"/>
    <col min="2294" max="2322" width="12.8166666666667" customWidth="1"/>
    <col min="2323" max="2549" width="8"/>
    <col min="2550" max="2578" width="12.8166666666667" customWidth="1"/>
    <col min="2579" max="2805" width="8"/>
    <col min="2806" max="2834" width="12.8166666666667" customWidth="1"/>
    <col min="2835" max="3061" width="8"/>
    <col min="3062" max="3090" width="12.8166666666667" customWidth="1"/>
    <col min="3091" max="3317" width="8"/>
    <col min="3318" max="3346" width="12.8166666666667" customWidth="1"/>
    <col min="3347" max="3573" width="8"/>
    <col min="3574" max="3602" width="12.8166666666667" customWidth="1"/>
    <col min="3603" max="3829" width="8"/>
    <col min="3830" max="3858" width="12.8166666666667" customWidth="1"/>
    <col min="3859" max="4085" width="8"/>
    <col min="4086" max="4114" width="12.8166666666667" customWidth="1"/>
    <col min="4115" max="4341" width="8"/>
    <col min="4342" max="4370" width="12.8166666666667" customWidth="1"/>
    <col min="4371" max="4597" width="8"/>
    <col min="4598" max="4626" width="12.8166666666667" customWidth="1"/>
    <col min="4627" max="4853" width="8"/>
    <col min="4854" max="4882" width="12.8166666666667" customWidth="1"/>
    <col min="4883" max="5109" width="8"/>
    <col min="5110" max="5138" width="12.8166666666667" customWidth="1"/>
    <col min="5139" max="5365" width="8"/>
    <col min="5366" max="5394" width="12.8166666666667" customWidth="1"/>
    <col min="5395" max="5621" width="8"/>
    <col min="5622" max="5650" width="12.8166666666667" customWidth="1"/>
    <col min="5651" max="5877" width="8"/>
    <col min="5878" max="5906" width="12.8166666666667" customWidth="1"/>
    <col min="5907" max="6133" width="8"/>
    <col min="6134" max="6162" width="12.8166666666667" customWidth="1"/>
    <col min="6163" max="6389" width="8"/>
    <col min="6390" max="6418" width="12.8166666666667" customWidth="1"/>
    <col min="6419" max="6645" width="8"/>
    <col min="6646" max="6674" width="12.8166666666667" customWidth="1"/>
    <col min="6675" max="6901" width="8"/>
    <col min="6902" max="6930" width="12.8166666666667" customWidth="1"/>
    <col min="6931" max="7157" width="8"/>
    <col min="7158" max="7186" width="12.8166666666667" customWidth="1"/>
    <col min="7187" max="7413" width="8"/>
    <col min="7414" max="7442" width="12.8166666666667" customWidth="1"/>
    <col min="7443" max="7669" width="8"/>
    <col min="7670" max="7698" width="12.8166666666667" customWidth="1"/>
    <col min="7699" max="7925" width="8"/>
    <col min="7926" max="7954" width="12.8166666666667" customWidth="1"/>
    <col min="7955" max="8181" width="8"/>
    <col min="8182" max="8210" width="12.8166666666667" customWidth="1"/>
    <col min="8211" max="8437" width="8"/>
    <col min="8438" max="8466" width="12.8166666666667" customWidth="1"/>
    <col min="8467" max="8693" width="8"/>
    <col min="8694" max="8722" width="12.8166666666667" customWidth="1"/>
    <col min="8723" max="8949" width="8"/>
    <col min="8950" max="8978" width="12.8166666666667" customWidth="1"/>
    <col min="8979" max="9205" width="8"/>
    <col min="9206" max="9234" width="12.8166666666667" customWidth="1"/>
    <col min="9235" max="9461" width="8"/>
    <col min="9462" max="9490" width="12.8166666666667" customWidth="1"/>
    <col min="9491" max="9717" width="8"/>
    <col min="9718" max="9746" width="12.8166666666667" customWidth="1"/>
    <col min="9747" max="9973" width="8"/>
    <col min="9974" max="10002" width="12.8166666666667" customWidth="1"/>
    <col min="10003" max="10229" width="8"/>
    <col min="10230" max="10258" width="12.8166666666667" customWidth="1"/>
    <col min="10259" max="10485" width="8"/>
    <col min="10486" max="10514" width="12.8166666666667" customWidth="1"/>
    <col min="10515" max="10741" width="8"/>
    <col min="10742" max="10770" width="12.8166666666667" customWidth="1"/>
    <col min="10771" max="10997" width="8"/>
    <col min="10998" max="11026" width="12.8166666666667" customWidth="1"/>
    <col min="11027" max="11253" width="8"/>
    <col min="11254" max="11282" width="12.8166666666667" customWidth="1"/>
    <col min="11283" max="11509" width="8"/>
    <col min="11510" max="11538" width="12.8166666666667" customWidth="1"/>
    <col min="11539" max="11765" width="8"/>
    <col min="11766" max="11794" width="12.8166666666667" customWidth="1"/>
    <col min="11795" max="12021" width="8"/>
    <col min="12022" max="12050" width="12.8166666666667" customWidth="1"/>
    <col min="12051" max="12277" width="8"/>
    <col min="12278" max="12306" width="12.8166666666667" customWidth="1"/>
    <col min="12307" max="12533" width="8"/>
    <col min="12534" max="12562" width="12.8166666666667" customWidth="1"/>
    <col min="12563" max="12789" width="8"/>
    <col min="12790" max="12818" width="12.8166666666667" customWidth="1"/>
    <col min="12819" max="13045" width="8"/>
    <col min="13046" max="13074" width="12.8166666666667" customWidth="1"/>
    <col min="13075" max="13301" width="8"/>
    <col min="13302" max="13330" width="12.8166666666667" customWidth="1"/>
    <col min="13331" max="13557" width="8"/>
    <col min="13558" max="13586" width="12.8166666666667" customWidth="1"/>
    <col min="13587" max="13813" width="8"/>
    <col min="13814" max="13842" width="12.8166666666667" customWidth="1"/>
    <col min="13843" max="14069" width="8"/>
    <col min="14070" max="14098" width="12.8166666666667" customWidth="1"/>
    <col min="14099" max="14325" width="8"/>
    <col min="14326" max="14354" width="12.8166666666667" customWidth="1"/>
    <col min="14355" max="14581" width="8"/>
    <col min="14582" max="14610" width="12.8166666666667" customWidth="1"/>
    <col min="14611" max="14837" width="8"/>
    <col min="14838" max="14866" width="12.8166666666667" customWidth="1"/>
    <col min="14867" max="15093" width="8"/>
    <col min="15094" max="15122" width="12.8166666666667" customWidth="1"/>
    <col min="15123" max="15349" width="8"/>
    <col min="15350" max="15378" width="12.8166666666667" customWidth="1"/>
    <col min="15379" max="15605" width="8"/>
    <col min="15606" max="15634" width="12.8166666666667" customWidth="1"/>
    <col min="15635" max="15861" width="8"/>
    <col min="15862" max="15890" width="12.8166666666667" customWidth="1"/>
    <col min="15891" max="16117" width="8"/>
    <col min="16118" max="16146" width="12.8166666666667" customWidth="1"/>
    <col min="16147" max="16373" width="8"/>
  </cols>
  <sheetData>
    <row r="1" ht="27" spans="1:26">
      <c r="A1" s="151" t="s">
        <v>32</v>
      </c>
      <c r="B1" s="151"/>
      <c r="C1" s="151"/>
      <c r="D1" s="151"/>
      <c r="E1" s="151"/>
      <c r="F1" s="151"/>
      <c r="G1" s="151"/>
      <c r="H1" s="151"/>
      <c r="I1" s="151"/>
      <c r="J1" s="151"/>
      <c r="K1" s="151"/>
      <c r="L1" s="151"/>
      <c r="M1" s="151"/>
      <c r="N1" s="151"/>
      <c r="O1" s="151"/>
      <c r="P1" s="151"/>
      <c r="Q1" s="151"/>
      <c r="R1" s="151"/>
      <c r="S1" s="162"/>
      <c r="T1" s="162"/>
      <c r="U1" s="162"/>
      <c r="V1" s="162"/>
      <c r="W1" s="162"/>
      <c r="X1" s="162"/>
      <c r="Y1" s="162"/>
      <c r="Z1" s="162"/>
    </row>
    <row r="2" ht="15" customHeight="1" spans="1:18">
      <c r="A2" s="151"/>
      <c r="B2" s="151"/>
      <c r="C2" s="151"/>
      <c r="D2" s="151"/>
      <c r="E2" s="151"/>
      <c r="F2" s="151"/>
      <c r="G2" s="151"/>
      <c r="H2" s="151"/>
      <c r="I2" s="157" t="s">
        <v>3642</v>
      </c>
      <c r="J2" s="157"/>
      <c r="K2" s="157"/>
      <c r="L2" s="157"/>
      <c r="M2" s="157"/>
      <c r="N2" s="157"/>
      <c r="O2" s="157"/>
      <c r="P2" s="157"/>
      <c r="Q2" s="157"/>
      <c r="R2" s="157"/>
    </row>
    <row r="3" spans="1:18">
      <c r="A3" s="152"/>
      <c r="B3" s="152"/>
      <c r="C3" s="152"/>
      <c r="D3" s="152"/>
      <c r="E3" s="152"/>
      <c r="F3" s="152"/>
      <c r="G3" s="152"/>
      <c r="H3" s="152"/>
      <c r="I3" s="158" t="s">
        <v>3643</v>
      </c>
      <c r="J3" s="158"/>
      <c r="K3" s="158"/>
      <c r="L3" s="158"/>
      <c r="M3" s="158"/>
      <c r="N3" s="158"/>
      <c r="O3" s="158"/>
      <c r="P3" s="158"/>
      <c r="Q3" s="158"/>
      <c r="R3" s="158"/>
    </row>
    <row r="4" s="149" customFormat="1" ht="22.5" spans="1:18">
      <c r="A4" s="153" t="s">
        <v>3644</v>
      </c>
      <c r="B4" s="153" t="s">
        <v>3645</v>
      </c>
      <c r="C4" s="153" t="s">
        <v>3646</v>
      </c>
      <c r="D4" s="153" t="s">
        <v>3647</v>
      </c>
      <c r="E4" s="153" t="s">
        <v>3648</v>
      </c>
      <c r="F4" s="153" t="s">
        <v>3649</v>
      </c>
      <c r="G4" s="153" t="s">
        <v>3650</v>
      </c>
      <c r="H4" s="153" t="s">
        <v>3651</v>
      </c>
      <c r="I4" s="153" t="s">
        <v>3652</v>
      </c>
      <c r="J4" s="153" t="s">
        <v>3653</v>
      </c>
      <c r="K4" s="153" t="s">
        <v>3654</v>
      </c>
      <c r="L4" s="153" t="s">
        <v>3655</v>
      </c>
      <c r="M4" s="153" t="s">
        <v>3656</v>
      </c>
      <c r="N4" s="153" t="s">
        <v>3657</v>
      </c>
      <c r="O4" s="153" t="s">
        <v>3658</v>
      </c>
      <c r="P4" s="153" t="s">
        <v>3659</v>
      </c>
      <c r="Q4" s="153" t="s">
        <v>3660</v>
      </c>
      <c r="R4" s="153" t="s">
        <v>3661</v>
      </c>
    </row>
    <row r="5" s="149" customFormat="1" ht="45" spans="1:18">
      <c r="A5" s="154" t="s">
        <v>3662</v>
      </c>
      <c r="B5" s="154" t="s">
        <v>3663</v>
      </c>
      <c r="C5" s="154" t="s">
        <v>3664</v>
      </c>
      <c r="D5" s="154" t="s">
        <v>3369</v>
      </c>
      <c r="E5" s="154" t="s">
        <v>3665</v>
      </c>
      <c r="F5" s="154" t="str">
        <f>LEFT(G5,3)</f>
        <v>201</v>
      </c>
      <c r="G5" s="154" t="s">
        <v>1842</v>
      </c>
      <c r="H5" s="154" t="s">
        <v>3368</v>
      </c>
      <c r="I5" s="159">
        <v>40000</v>
      </c>
      <c r="J5" s="159">
        <v>40000</v>
      </c>
      <c r="K5" s="159">
        <v>0</v>
      </c>
      <c r="L5" s="159">
        <v>0</v>
      </c>
      <c r="M5" s="154" t="s">
        <v>3666</v>
      </c>
      <c r="N5" s="154" t="s">
        <v>3667</v>
      </c>
      <c r="O5" s="154" t="s">
        <v>3668</v>
      </c>
      <c r="P5" s="154" t="s">
        <v>3669</v>
      </c>
      <c r="Q5" s="154" t="s">
        <v>3670</v>
      </c>
      <c r="R5" s="154" t="s">
        <v>3671</v>
      </c>
    </row>
    <row r="6" s="149" customFormat="1" ht="45" spans="1:18">
      <c r="A6" s="154" t="s">
        <v>3672</v>
      </c>
      <c r="B6" s="154" t="s">
        <v>3673</v>
      </c>
      <c r="C6" s="154" t="s">
        <v>3664</v>
      </c>
      <c r="D6" s="154" t="s">
        <v>3372</v>
      </c>
      <c r="E6" s="154" t="s">
        <v>3665</v>
      </c>
      <c r="F6" s="154" t="str">
        <f t="shared" ref="F6:F37" si="0">LEFT(G6,3)</f>
        <v>201</v>
      </c>
      <c r="G6" s="154" t="s">
        <v>1862</v>
      </c>
      <c r="H6" s="154" t="s">
        <v>3371</v>
      </c>
      <c r="I6" s="159">
        <v>23000</v>
      </c>
      <c r="J6" s="159">
        <v>23000</v>
      </c>
      <c r="K6" s="159">
        <v>0</v>
      </c>
      <c r="L6" s="159">
        <v>23000</v>
      </c>
      <c r="M6" s="154" t="s">
        <v>3666</v>
      </c>
      <c r="N6" s="154" t="s">
        <v>3667</v>
      </c>
      <c r="O6" s="154" t="s">
        <v>3674</v>
      </c>
      <c r="P6" s="154" t="s">
        <v>3669</v>
      </c>
      <c r="Q6" s="154" t="s">
        <v>3670</v>
      </c>
      <c r="R6" s="154" t="s">
        <v>3671</v>
      </c>
    </row>
    <row r="7" s="149" customFormat="1" ht="56.25" spans="1:18">
      <c r="A7" s="154" t="s">
        <v>3675</v>
      </c>
      <c r="B7" s="154" t="s">
        <v>3676</v>
      </c>
      <c r="C7" s="154" t="s">
        <v>3664</v>
      </c>
      <c r="D7" s="154" t="s">
        <v>3375</v>
      </c>
      <c r="E7" s="154" t="s">
        <v>3665</v>
      </c>
      <c r="F7" s="154" t="str">
        <f t="shared" si="0"/>
        <v>201</v>
      </c>
      <c r="G7" s="154" t="s">
        <v>1884</v>
      </c>
      <c r="H7" s="154" t="s">
        <v>3374</v>
      </c>
      <c r="I7" s="159">
        <v>718800</v>
      </c>
      <c r="J7" s="159">
        <v>718800</v>
      </c>
      <c r="K7" s="159">
        <v>0</v>
      </c>
      <c r="L7" s="159">
        <v>718800</v>
      </c>
      <c r="M7" s="154" t="s">
        <v>3666</v>
      </c>
      <c r="N7" s="154" t="s">
        <v>3667</v>
      </c>
      <c r="O7" s="154" t="s">
        <v>3677</v>
      </c>
      <c r="P7" s="154" t="s">
        <v>3678</v>
      </c>
      <c r="Q7" s="154" t="s">
        <v>3670</v>
      </c>
      <c r="R7" s="154" t="s">
        <v>3671</v>
      </c>
    </row>
    <row r="8" s="149" customFormat="1" ht="56.25" spans="1:18">
      <c r="A8" s="154" t="s">
        <v>3679</v>
      </c>
      <c r="B8" s="154" t="s">
        <v>3680</v>
      </c>
      <c r="C8" s="154" t="s">
        <v>3664</v>
      </c>
      <c r="D8" s="154" t="s">
        <v>3378</v>
      </c>
      <c r="E8" s="154" t="s">
        <v>3665</v>
      </c>
      <c r="F8" s="154" t="str">
        <f t="shared" si="0"/>
        <v>201</v>
      </c>
      <c r="G8" s="154" t="s">
        <v>1898</v>
      </c>
      <c r="H8" s="154" t="s">
        <v>3377</v>
      </c>
      <c r="I8" s="159">
        <v>150000</v>
      </c>
      <c r="J8" s="159">
        <v>150000</v>
      </c>
      <c r="K8" s="159">
        <v>0</v>
      </c>
      <c r="L8" s="159">
        <v>94484.2</v>
      </c>
      <c r="M8" s="154" t="s">
        <v>3666</v>
      </c>
      <c r="N8" s="154" t="s">
        <v>3667</v>
      </c>
      <c r="O8" s="154" t="s">
        <v>3681</v>
      </c>
      <c r="P8" s="154" t="s">
        <v>3669</v>
      </c>
      <c r="Q8" s="154" t="s">
        <v>3670</v>
      </c>
      <c r="R8" s="154" t="s">
        <v>3671</v>
      </c>
    </row>
    <row r="9" s="149" customFormat="1" ht="45" spans="1:18">
      <c r="A9" s="154" t="s">
        <v>3682</v>
      </c>
      <c r="B9" s="154" t="s">
        <v>3683</v>
      </c>
      <c r="C9" s="154" t="s">
        <v>3664</v>
      </c>
      <c r="D9" s="154" t="s">
        <v>3684</v>
      </c>
      <c r="E9" s="154" t="s">
        <v>3665</v>
      </c>
      <c r="F9" s="154" t="str">
        <f t="shared" si="0"/>
        <v>201</v>
      </c>
      <c r="G9" s="154" t="s">
        <v>1911</v>
      </c>
      <c r="H9" s="154" t="s">
        <v>3380</v>
      </c>
      <c r="I9" s="159">
        <v>107800</v>
      </c>
      <c r="J9" s="159">
        <v>107800</v>
      </c>
      <c r="K9" s="159">
        <v>0</v>
      </c>
      <c r="L9" s="159">
        <v>107800</v>
      </c>
      <c r="M9" s="154" t="s">
        <v>3685</v>
      </c>
      <c r="N9" s="154" t="s">
        <v>3667</v>
      </c>
      <c r="O9" s="154" t="s">
        <v>3686</v>
      </c>
      <c r="P9" s="154" t="s">
        <v>3669</v>
      </c>
      <c r="Q9" s="154" t="s">
        <v>3670</v>
      </c>
      <c r="R9" s="154" t="s">
        <v>3671</v>
      </c>
    </row>
    <row r="10" s="149" customFormat="1" ht="56.25" spans="1:18">
      <c r="A10" s="154" t="s">
        <v>3687</v>
      </c>
      <c r="B10" s="154" t="s">
        <v>3688</v>
      </c>
      <c r="C10" s="154" t="s">
        <v>3664</v>
      </c>
      <c r="D10" s="154" t="s">
        <v>3384</v>
      </c>
      <c r="E10" s="154" t="s">
        <v>3665</v>
      </c>
      <c r="F10" s="154" t="str">
        <f t="shared" si="0"/>
        <v>201</v>
      </c>
      <c r="G10" s="154" t="s">
        <v>1937</v>
      </c>
      <c r="H10" s="154" t="s">
        <v>3383</v>
      </c>
      <c r="I10" s="159">
        <v>110000</v>
      </c>
      <c r="J10" s="159">
        <v>110000</v>
      </c>
      <c r="K10" s="159">
        <v>0</v>
      </c>
      <c r="L10" s="159">
        <v>110000</v>
      </c>
      <c r="M10" s="154" t="s">
        <v>3689</v>
      </c>
      <c r="N10" s="154" t="s">
        <v>3667</v>
      </c>
      <c r="O10" s="154" t="s">
        <v>3690</v>
      </c>
      <c r="P10" s="154" t="s">
        <v>3669</v>
      </c>
      <c r="Q10" s="154" t="s">
        <v>3670</v>
      </c>
      <c r="R10" s="154" t="s">
        <v>3671</v>
      </c>
    </row>
    <row r="11" s="149" customFormat="1" ht="45" spans="1:18">
      <c r="A11" s="154" t="s">
        <v>3691</v>
      </c>
      <c r="B11" s="154" t="s">
        <v>3692</v>
      </c>
      <c r="C11" s="154" t="s">
        <v>3664</v>
      </c>
      <c r="D11" s="154" t="s">
        <v>3387</v>
      </c>
      <c r="E11" s="154" t="s">
        <v>3665</v>
      </c>
      <c r="F11" s="154" t="str">
        <f t="shared" si="0"/>
        <v>201</v>
      </c>
      <c r="G11" s="154" t="s">
        <v>1960</v>
      </c>
      <c r="H11" s="154" t="s">
        <v>3386</v>
      </c>
      <c r="I11" s="159">
        <v>15990</v>
      </c>
      <c r="J11" s="159">
        <v>15990</v>
      </c>
      <c r="K11" s="159">
        <v>0</v>
      </c>
      <c r="L11" s="159">
        <v>15990</v>
      </c>
      <c r="M11" s="154" t="s">
        <v>3666</v>
      </c>
      <c r="N11" s="154" t="s">
        <v>3667</v>
      </c>
      <c r="O11" s="154" t="s">
        <v>3693</v>
      </c>
      <c r="P11" s="154" t="s">
        <v>3669</v>
      </c>
      <c r="Q11" s="154" t="s">
        <v>3670</v>
      </c>
      <c r="R11" s="154" t="s">
        <v>3671</v>
      </c>
    </row>
    <row r="12" s="149" customFormat="1" ht="45" spans="1:18">
      <c r="A12" s="154" t="s">
        <v>3691</v>
      </c>
      <c r="B12" s="154" t="s">
        <v>3692</v>
      </c>
      <c r="C12" s="154" t="s">
        <v>3664</v>
      </c>
      <c r="D12" s="154" t="s">
        <v>3389</v>
      </c>
      <c r="E12" s="154" t="s">
        <v>3665</v>
      </c>
      <c r="F12" s="154" t="str">
        <f t="shared" si="0"/>
        <v>201</v>
      </c>
      <c r="G12" s="154" t="s">
        <v>1960</v>
      </c>
      <c r="H12" s="154" t="s">
        <v>3386</v>
      </c>
      <c r="I12" s="159">
        <v>80000</v>
      </c>
      <c r="J12" s="159">
        <v>80000</v>
      </c>
      <c r="K12" s="159">
        <v>0</v>
      </c>
      <c r="L12" s="159">
        <v>80000</v>
      </c>
      <c r="M12" s="154" t="s">
        <v>3666</v>
      </c>
      <c r="N12" s="154" t="s">
        <v>3667</v>
      </c>
      <c r="O12" s="154" t="s">
        <v>3694</v>
      </c>
      <c r="P12" s="154" t="s">
        <v>3669</v>
      </c>
      <c r="Q12" s="154" t="s">
        <v>3670</v>
      </c>
      <c r="R12" s="154" t="s">
        <v>3671</v>
      </c>
    </row>
    <row r="13" s="149" customFormat="1" ht="67.5" spans="1:18">
      <c r="A13" s="154" t="s">
        <v>3695</v>
      </c>
      <c r="B13" s="154" t="s">
        <v>3696</v>
      </c>
      <c r="C13" s="154" t="s">
        <v>3664</v>
      </c>
      <c r="D13" s="154" t="s">
        <v>3392</v>
      </c>
      <c r="E13" s="154" t="s">
        <v>3665</v>
      </c>
      <c r="F13" s="154" t="str">
        <f t="shared" si="0"/>
        <v>201</v>
      </c>
      <c r="G13" s="154" t="s">
        <v>2000</v>
      </c>
      <c r="H13" s="154" t="s">
        <v>3391</v>
      </c>
      <c r="I13" s="159">
        <v>500000</v>
      </c>
      <c r="J13" s="159">
        <v>500000</v>
      </c>
      <c r="K13" s="159">
        <v>0</v>
      </c>
      <c r="L13" s="159">
        <v>0</v>
      </c>
      <c r="M13" s="154" t="s">
        <v>3666</v>
      </c>
      <c r="N13" s="154" t="s">
        <v>3667</v>
      </c>
      <c r="O13" s="154" t="s">
        <v>3697</v>
      </c>
      <c r="P13" s="154" t="s">
        <v>3669</v>
      </c>
      <c r="Q13" s="154" t="s">
        <v>3670</v>
      </c>
      <c r="R13" s="154" t="s">
        <v>3671</v>
      </c>
    </row>
    <row r="14" s="149" customFormat="1" ht="33.75" spans="1:18">
      <c r="A14" s="154" t="s">
        <v>3691</v>
      </c>
      <c r="B14" s="154" t="s">
        <v>3692</v>
      </c>
      <c r="C14" s="154" t="s">
        <v>3664</v>
      </c>
      <c r="D14" s="154" t="s">
        <v>3395</v>
      </c>
      <c r="E14" s="154" t="s">
        <v>3665</v>
      </c>
      <c r="F14" s="154" t="str">
        <f t="shared" si="0"/>
        <v>201</v>
      </c>
      <c r="G14" s="154" t="s">
        <v>2049</v>
      </c>
      <c r="H14" s="154" t="s">
        <v>3394</v>
      </c>
      <c r="I14" s="159">
        <v>100000</v>
      </c>
      <c r="J14" s="159">
        <v>100000</v>
      </c>
      <c r="K14" s="159">
        <v>0</v>
      </c>
      <c r="L14" s="159">
        <v>100000</v>
      </c>
      <c r="M14" s="154" t="s">
        <v>3685</v>
      </c>
      <c r="N14" s="154" t="s">
        <v>3667</v>
      </c>
      <c r="O14" s="154" t="s">
        <v>3698</v>
      </c>
      <c r="P14" s="154" t="s">
        <v>3669</v>
      </c>
      <c r="Q14" s="154" t="s">
        <v>3670</v>
      </c>
      <c r="R14" s="154" t="s">
        <v>3671</v>
      </c>
    </row>
    <row r="15" s="149" customFormat="1" ht="33.75" spans="1:18">
      <c r="A15" s="154" t="s">
        <v>3691</v>
      </c>
      <c r="B15" s="154" t="s">
        <v>3692</v>
      </c>
      <c r="C15" s="154" t="s">
        <v>3664</v>
      </c>
      <c r="D15" s="154" t="s">
        <v>3398</v>
      </c>
      <c r="E15" s="154" t="s">
        <v>3665</v>
      </c>
      <c r="F15" s="154" t="str">
        <f t="shared" si="0"/>
        <v>201</v>
      </c>
      <c r="G15" s="154" t="s">
        <v>2052</v>
      </c>
      <c r="H15" s="154" t="s">
        <v>3397</v>
      </c>
      <c r="I15" s="159">
        <v>10000</v>
      </c>
      <c r="J15" s="159">
        <v>10000</v>
      </c>
      <c r="K15" s="159">
        <v>0</v>
      </c>
      <c r="L15" s="159">
        <v>10000</v>
      </c>
      <c r="M15" s="154" t="s">
        <v>3685</v>
      </c>
      <c r="N15" s="154" t="s">
        <v>3667</v>
      </c>
      <c r="O15" s="154" t="s">
        <v>3699</v>
      </c>
      <c r="P15" s="154" t="s">
        <v>3678</v>
      </c>
      <c r="Q15" s="154" t="s">
        <v>3670</v>
      </c>
      <c r="R15" s="154" t="s">
        <v>3671</v>
      </c>
    </row>
    <row r="16" s="149" customFormat="1" ht="56.25" spans="1:18">
      <c r="A16" s="154" t="s">
        <v>3700</v>
      </c>
      <c r="B16" s="154" t="s">
        <v>3701</v>
      </c>
      <c r="C16" s="154" t="s">
        <v>3664</v>
      </c>
      <c r="D16" s="154" t="s">
        <v>3401</v>
      </c>
      <c r="E16" s="154" t="s">
        <v>3665</v>
      </c>
      <c r="F16" s="154" t="str">
        <f t="shared" si="0"/>
        <v>203</v>
      </c>
      <c r="G16" s="154" t="s">
        <v>2116</v>
      </c>
      <c r="H16" s="154" t="s">
        <v>3400</v>
      </c>
      <c r="I16" s="159">
        <v>61829</v>
      </c>
      <c r="J16" s="159">
        <v>61829</v>
      </c>
      <c r="K16" s="159">
        <v>0</v>
      </c>
      <c r="L16" s="159">
        <v>61829</v>
      </c>
      <c r="M16" s="154" t="s">
        <v>3666</v>
      </c>
      <c r="N16" s="154" t="s">
        <v>3667</v>
      </c>
      <c r="O16" s="154" t="s">
        <v>3702</v>
      </c>
      <c r="P16" s="154" t="s">
        <v>3669</v>
      </c>
      <c r="Q16" s="154" t="s">
        <v>3670</v>
      </c>
      <c r="R16" s="154" t="s">
        <v>3671</v>
      </c>
    </row>
    <row r="17" s="149" customFormat="1" ht="56.25" spans="1:18">
      <c r="A17" s="154" t="s">
        <v>3700</v>
      </c>
      <c r="B17" s="154" t="s">
        <v>3701</v>
      </c>
      <c r="C17" s="154" t="s">
        <v>3664</v>
      </c>
      <c r="D17" s="154" t="s">
        <v>3401</v>
      </c>
      <c r="E17" s="154" t="s">
        <v>3665</v>
      </c>
      <c r="F17" s="154" t="str">
        <f t="shared" si="0"/>
        <v>203</v>
      </c>
      <c r="G17" s="154" t="s">
        <v>2116</v>
      </c>
      <c r="H17" s="154" t="s">
        <v>3400</v>
      </c>
      <c r="I17" s="159">
        <v>61829</v>
      </c>
      <c r="J17" s="159">
        <v>61829</v>
      </c>
      <c r="K17" s="159">
        <v>0</v>
      </c>
      <c r="L17" s="159">
        <v>61829</v>
      </c>
      <c r="M17" s="154" t="s">
        <v>3666</v>
      </c>
      <c r="N17" s="154" t="s">
        <v>3667</v>
      </c>
      <c r="O17" s="154" t="s">
        <v>3703</v>
      </c>
      <c r="P17" s="154" t="s">
        <v>3669</v>
      </c>
      <c r="Q17" s="154" t="s">
        <v>3670</v>
      </c>
      <c r="R17" s="154" t="s">
        <v>3671</v>
      </c>
    </row>
    <row r="18" s="149" customFormat="1" ht="56.25" spans="1:18">
      <c r="A18" s="154" t="s">
        <v>3704</v>
      </c>
      <c r="B18" s="154" t="s">
        <v>3705</v>
      </c>
      <c r="C18" s="154" t="s">
        <v>3664</v>
      </c>
      <c r="D18" s="154" t="s">
        <v>3405</v>
      </c>
      <c r="E18" s="154" t="s">
        <v>3665</v>
      </c>
      <c r="F18" s="154" t="str">
        <f t="shared" si="0"/>
        <v>204</v>
      </c>
      <c r="G18" s="154" t="s">
        <v>2167</v>
      </c>
      <c r="H18" s="154" t="s">
        <v>3404</v>
      </c>
      <c r="I18" s="159">
        <v>30000</v>
      </c>
      <c r="J18" s="159">
        <v>30000</v>
      </c>
      <c r="K18" s="159">
        <v>0</v>
      </c>
      <c r="L18" s="159">
        <v>0</v>
      </c>
      <c r="M18" s="154" t="s">
        <v>3685</v>
      </c>
      <c r="N18" s="154" t="s">
        <v>3667</v>
      </c>
      <c r="O18" s="154" t="s">
        <v>3706</v>
      </c>
      <c r="P18" s="154" t="s">
        <v>3669</v>
      </c>
      <c r="Q18" s="154" t="s">
        <v>3670</v>
      </c>
      <c r="R18" s="154" t="s">
        <v>3671</v>
      </c>
    </row>
    <row r="19" s="149" customFormat="1" ht="33.75" spans="1:18">
      <c r="A19" s="154" t="s">
        <v>3704</v>
      </c>
      <c r="B19" s="154" t="s">
        <v>3705</v>
      </c>
      <c r="C19" s="154" t="s">
        <v>3664</v>
      </c>
      <c r="D19" s="154" t="s">
        <v>3407</v>
      </c>
      <c r="E19" s="154" t="s">
        <v>3665</v>
      </c>
      <c r="F19" s="154" t="str">
        <f t="shared" si="0"/>
        <v>204</v>
      </c>
      <c r="G19" s="154" t="s">
        <v>2167</v>
      </c>
      <c r="H19" s="154" t="s">
        <v>3404</v>
      </c>
      <c r="I19" s="159">
        <v>140000</v>
      </c>
      <c r="J19" s="159">
        <v>140000</v>
      </c>
      <c r="K19" s="159">
        <v>0</v>
      </c>
      <c r="L19" s="159">
        <v>140000</v>
      </c>
      <c r="M19" s="154" t="s">
        <v>3685</v>
      </c>
      <c r="N19" s="154" t="s">
        <v>3667</v>
      </c>
      <c r="O19" s="154" t="s">
        <v>3707</v>
      </c>
      <c r="P19" s="154" t="s">
        <v>3669</v>
      </c>
      <c r="Q19" s="154" t="s">
        <v>3670</v>
      </c>
      <c r="R19" s="154" t="s">
        <v>3671</v>
      </c>
    </row>
    <row r="20" s="149" customFormat="1" ht="56.25" spans="1:18">
      <c r="A20" s="154" t="s">
        <v>3708</v>
      </c>
      <c r="B20" s="154" t="s">
        <v>3709</v>
      </c>
      <c r="C20" s="154" t="s">
        <v>3710</v>
      </c>
      <c r="D20" s="154" t="s">
        <v>3410</v>
      </c>
      <c r="E20" s="154" t="s">
        <v>3665</v>
      </c>
      <c r="F20" s="154" t="str">
        <f t="shared" si="0"/>
        <v>205</v>
      </c>
      <c r="G20" s="154" t="s">
        <v>2219</v>
      </c>
      <c r="H20" s="154" t="s">
        <v>3409</v>
      </c>
      <c r="I20" s="159">
        <v>4363000</v>
      </c>
      <c r="J20" s="159">
        <v>4363000</v>
      </c>
      <c r="K20" s="159">
        <v>0</v>
      </c>
      <c r="L20" s="159">
        <v>0</v>
      </c>
      <c r="M20" s="154" t="s">
        <v>3711</v>
      </c>
      <c r="N20" s="154" t="s">
        <v>3667</v>
      </c>
      <c r="O20" s="154" t="s">
        <v>3712</v>
      </c>
      <c r="P20" s="154" t="s">
        <v>3669</v>
      </c>
      <c r="Q20" s="154" t="s">
        <v>3670</v>
      </c>
      <c r="R20" s="154" t="s">
        <v>3671</v>
      </c>
    </row>
    <row r="21" s="149" customFormat="1" ht="56.25" spans="1:18">
      <c r="A21" s="154" t="s">
        <v>3713</v>
      </c>
      <c r="B21" s="154" t="s">
        <v>3714</v>
      </c>
      <c r="C21" s="154" t="s">
        <v>3710</v>
      </c>
      <c r="D21" s="154" t="s">
        <v>3715</v>
      </c>
      <c r="E21" s="154" t="s">
        <v>3665</v>
      </c>
      <c r="F21" s="154" t="str">
        <f t="shared" si="0"/>
        <v>205</v>
      </c>
      <c r="G21" s="154" t="s">
        <v>2220</v>
      </c>
      <c r="H21" s="154" t="s">
        <v>3412</v>
      </c>
      <c r="I21" s="159">
        <v>396475</v>
      </c>
      <c r="J21" s="159">
        <v>396475</v>
      </c>
      <c r="K21" s="159">
        <v>0</v>
      </c>
      <c r="L21" s="159">
        <v>395632.41</v>
      </c>
      <c r="M21" s="154" t="s">
        <v>3666</v>
      </c>
      <c r="N21" s="154" t="s">
        <v>3667</v>
      </c>
      <c r="O21" s="154" t="s">
        <v>3716</v>
      </c>
      <c r="P21" s="154" t="s">
        <v>3669</v>
      </c>
      <c r="Q21" s="154" t="s">
        <v>3670</v>
      </c>
      <c r="R21" s="154" t="s">
        <v>3671</v>
      </c>
    </row>
    <row r="22" s="149" customFormat="1" ht="56.25" spans="1:18">
      <c r="A22" s="154" t="s">
        <v>3717</v>
      </c>
      <c r="B22" s="154" t="s">
        <v>3718</v>
      </c>
      <c r="C22" s="154" t="s">
        <v>3710</v>
      </c>
      <c r="D22" s="154" t="s">
        <v>3715</v>
      </c>
      <c r="E22" s="154" t="s">
        <v>3665</v>
      </c>
      <c r="F22" s="154" t="str">
        <f t="shared" si="0"/>
        <v>205</v>
      </c>
      <c r="G22" s="154" t="s">
        <v>2220</v>
      </c>
      <c r="H22" s="154" t="s">
        <v>3412</v>
      </c>
      <c r="I22" s="159">
        <v>847525</v>
      </c>
      <c r="J22" s="159">
        <v>847525</v>
      </c>
      <c r="K22" s="159">
        <v>0</v>
      </c>
      <c r="L22" s="159">
        <v>245828.28</v>
      </c>
      <c r="M22" s="154" t="s">
        <v>3666</v>
      </c>
      <c r="N22" s="154" t="s">
        <v>3667</v>
      </c>
      <c r="O22" s="154" t="s">
        <v>3716</v>
      </c>
      <c r="P22" s="154" t="s">
        <v>3669</v>
      </c>
      <c r="Q22" s="154" t="s">
        <v>3670</v>
      </c>
      <c r="R22" s="154" t="s">
        <v>3671</v>
      </c>
    </row>
    <row r="23" s="149" customFormat="1" ht="56.25" spans="1:18">
      <c r="A23" s="154" t="s">
        <v>3719</v>
      </c>
      <c r="B23" s="154" t="s">
        <v>3720</v>
      </c>
      <c r="C23" s="154" t="s">
        <v>3710</v>
      </c>
      <c r="D23" s="154" t="s">
        <v>3715</v>
      </c>
      <c r="E23" s="154" t="s">
        <v>3665</v>
      </c>
      <c r="F23" s="154" t="str">
        <f t="shared" si="0"/>
        <v>205</v>
      </c>
      <c r="G23" s="154" t="s">
        <v>2220</v>
      </c>
      <c r="H23" s="154" t="s">
        <v>3412</v>
      </c>
      <c r="I23" s="159">
        <v>20000</v>
      </c>
      <c r="J23" s="159">
        <v>20000</v>
      </c>
      <c r="K23" s="159">
        <v>0</v>
      </c>
      <c r="L23" s="159">
        <v>20000</v>
      </c>
      <c r="M23" s="154" t="s">
        <v>3666</v>
      </c>
      <c r="N23" s="154" t="s">
        <v>3667</v>
      </c>
      <c r="O23" s="154" t="s">
        <v>3716</v>
      </c>
      <c r="P23" s="154" t="s">
        <v>3669</v>
      </c>
      <c r="Q23" s="154" t="s">
        <v>3670</v>
      </c>
      <c r="R23" s="154" t="s">
        <v>3671</v>
      </c>
    </row>
    <row r="24" ht="56.25" spans="1:18">
      <c r="A24" s="154" t="s">
        <v>3708</v>
      </c>
      <c r="B24" s="154" t="s">
        <v>3709</v>
      </c>
      <c r="C24" s="154" t="s">
        <v>3710</v>
      </c>
      <c r="D24" s="154" t="s">
        <v>3415</v>
      </c>
      <c r="E24" s="154" t="s">
        <v>3665</v>
      </c>
      <c r="F24" s="154" t="str">
        <f t="shared" si="0"/>
        <v>205</v>
      </c>
      <c r="G24" s="154" t="s">
        <v>2220</v>
      </c>
      <c r="H24" s="154" t="s">
        <v>3412</v>
      </c>
      <c r="I24" s="159">
        <v>179400</v>
      </c>
      <c r="J24" s="159">
        <v>179400</v>
      </c>
      <c r="K24" s="159">
        <v>0</v>
      </c>
      <c r="L24" s="159">
        <v>179400</v>
      </c>
      <c r="M24" s="154" t="s">
        <v>3666</v>
      </c>
      <c r="N24" s="154" t="s">
        <v>3667</v>
      </c>
      <c r="O24" s="154" t="s">
        <v>3721</v>
      </c>
      <c r="P24" s="154" t="s">
        <v>3669</v>
      </c>
      <c r="Q24" s="154" t="s">
        <v>3670</v>
      </c>
      <c r="R24" s="154" t="s">
        <v>3671</v>
      </c>
    </row>
    <row r="25" ht="45" spans="1:18">
      <c r="A25" s="154" t="s">
        <v>3708</v>
      </c>
      <c r="B25" s="154" t="s">
        <v>3709</v>
      </c>
      <c r="C25" s="154" t="s">
        <v>3710</v>
      </c>
      <c r="D25" s="154" t="s">
        <v>3722</v>
      </c>
      <c r="E25" s="154" t="s">
        <v>3665</v>
      </c>
      <c r="F25" s="154" t="str">
        <f t="shared" si="0"/>
        <v>205</v>
      </c>
      <c r="G25" s="154" t="s">
        <v>2221</v>
      </c>
      <c r="H25" s="154" t="s">
        <v>3417</v>
      </c>
      <c r="I25" s="159">
        <v>292000</v>
      </c>
      <c r="J25" s="159">
        <v>292000</v>
      </c>
      <c r="K25" s="159">
        <v>0</v>
      </c>
      <c r="L25" s="159">
        <v>0</v>
      </c>
      <c r="M25" s="154" t="s">
        <v>3685</v>
      </c>
      <c r="N25" s="154" t="s">
        <v>3667</v>
      </c>
      <c r="O25" s="154" t="s">
        <v>3723</v>
      </c>
      <c r="P25" s="154" t="s">
        <v>3669</v>
      </c>
      <c r="Q25" s="154" t="s">
        <v>3670</v>
      </c>
      <c r="R25" s="154" t="s">
        <v>3671</v>
      </c>
    </row>
    <row r="26" ht="45" spans="1:18">
      <c r="A26" s="154" t="s">
        <v>3708</v>
      </c>
      <c r="B26" s="154" t="s">
        <v>3709</v>
      </c>
      <c r="C26" s="154" t="s">
        <v>3710</v>
      </c>
      <c r="D26" s="154" t="s">
        <v>3724</v>
      </c>
      <c r="E26" s="154" t="s">
        <v>3665</v>
      </c>
      <c r="F26" s="154" t="str">
        <f t="shared" si="0"/>
        <v>205</v>
      </c>
      <c r="G26" s="154" t="s">
        <v>2222</v>
      </c>
      <c r="H26" s="154" t="s">
        <v>3420</v>
      </c>
      <c r="I26" s="159">
        <v>2000</v>
      </c>
      <c r="J26" s="159">
        <v>2000</v>
      </c>
      <c r="K26" s="159">
        <v>0</v>
      </c>
      <c r="L26" s="159">
        <v>0</v>
      </c>
      <c r="M26" s="154" t="s">
        <v>3685</v>
      </c>
      <c r="N26" s="154" t="s">
        <v>3667</v>
      </c>
      <c r="O26" s="154" t="s">
        <v>3725</v>
      </c>
      <c r="P26" s="154" t="s">
        <v>3669</v>
      </c>
      <c r="Q26" s="154" t="s">
        <v>3670</v>
      </c>
      <c r="R26" s="154" t="s">
        <v>3671</v>
      </c>
    </row>
    <row r="27" ht="45" spans="1:18">
      <c r="A27" s="154" t="s">
        <v>3708</v>
      </c>
      <c r="B27" s="154" t="s">
        <v>3709</v>
      </c>
      <c r="C27" s="154" t="s">
        <v>3710</v>
      </c>
      <c r="D27" s="154" t="s">
        <v>3726</v>
      </c>
      <c r="E27" s="154" t="s">
        <v>3665</v>
      </c>
      <c r="F27" s="154" t="str">
        <f t="shared" si="0"/>
        <v>205</v>
      </c>
      <c r="G27" s="154" t="s">
        <v>2226</v>
      </c>
      <c r="H27" s="154" t="s">
        <v>3423</v>
      </c>
      <c r="I27" s="159">
        <v>271800</v>
      </c>
      <c r="J27" s="159">
        <v>271800</v>
      </c>
      <c r="K27" s="159">
        <v>0</v>
      </c>
      <c r="L27" s="159">
        <v>53750</v>
      </c>
      <c r="M27" s="154" t="s">
        <v>3685</v>
      </c>
      <c r="N27" s="154" t="s">
        <v>3667</v>
      </c>
      <c r="O27" s="154" t="s">
        <v>3727</v>
      </c>
      <c r="P27" s="154" t="s">
        <v>3669</v>
      </c>
      <c r="Q27" s="154" t="s">
        <v>3670</v>
      </c>
      <c r="R27" s="154" t="s">
        <v>3671</v>
      </c>
    </row>
    <row r="28" ht="33.75" spans="1:18">
      <c r="A28" s="154" t="s">
        <v>3708</v>
      </c>
      <c r="B28" s="154" t="s">
        <v>3709</v>
      </c>
      <c r="C28" s="154" t="s">
        <v>3710</v>
      </c>
      <c r="D28" s="154" t="s">
        <v>3427</v>
      </c>
      <c r="E28" s="154" t="s">
        <v>3665</v>
      </c>
      <c r="F28" s="154" t="str">
        <f t="shared" si="0"/>
        <v>205</v>
      </c>
      <c r="G28" s="154" t="s">
        <v>2226</v>
      </c>
      <c r="H28" s="154" t="s">
        <v>3423</v>
      </c>
      <c r="I28" s="159">
        <v>31400</v>
      </c>
      <c r="J28" s="159">
        <v>31400</v>
      </c>
      <c r="K28" s="159">
        <v>0</v>
      </c>
      <c r="L28" s="159">
        <v>0</v>
      </c>
      <c r="M28" s="154" t="s">
        <v>3666</v>
      </c>
      <c r="N28" s="154" t="s">
        <v>3667</v>
      </c>
      <c r="O28" s="154" t="s">
        <v>3728</v>
      </c>
      <c r="P28" s="154" t="s">
        <v>3669</v>
      </c>
      <c r="Q28" s="154" t="s">
        <v>3670</v>
      </c>
      <c r="R28" s="154" t="s">
        <v>3671</v>
      </c>
    </row>
    <row r="29" ht="33.75" spans="1:18">
      <c r="A29" s="154" t="s">
        <v>3708</v>
      </c>
      <c r="B29" s="154" t="s">
        <v>3709</v>
      </c>
      <c r="C29" s="154" t="s">
        <v>3710</v>
      </c>
      <c r="D29" s="154" t="s">
        <v>3427</v>
      </c>
      <c r="E29" s="154" t="s">
        <v>3665</v>
      </c>
      <c r="F29" s="154" t="str">
        <f t="shared" si="0"/>
        <v>205</v>
      </c>
      <c r="G29" s="154" t="s">
        <v>2226</v>
      </c>
      <c r="H29" s="154" t="s">
        <v>3423</v>
      </c>
      <c r="I29" s="159">
        <v>196500</v>
      </c>
      <c r="J29" s="159">
        <v>196500</v>
      </c>
      <c r="K29" s="159">
        <v>0</v>
      </c>
      <c r="L29" s="159">
        <v>0</v>
      </c>
      <c r="M29" s="154" t="s">
        <v>3666</v>
      </c>
      <c r="N29" s="154" t="s">
        <v>3667</v>
      </c>
      <c r="O29" s="154" t="s">
        <v>3729</v>
      </c>
      <c r="P29" s="154" t="s">
        <v>3669</v>
      </c>
      <c r="Q29" s="154" t="s">
        <v>3670</v>
      </c>
      <c r="R29" s="154" t="s">
        <v>3671</v>
      </c>
    </row>
    <row r="30" ht="56.25" spans="1:18">
      <c r="A30" s="154" t="s">
        <v>3730</v>
      </c>
      <c r="B30" s="154" t="s">
        <v>3731</v>
      </c>
      <c r="C30" s="154" t="s">
        <v>3710</v>
      </c>
      <c r="D30" s="154" t="s">
        <v>3430</v>
      </c>
      <c r="E30" s="154" t="s">
        <v>3665</v>
      </c>
      <c r="F30" s="154" t="str">
        <f t="shared" si="0"/>
        <v>205</v>
      </c>
      <c r="G30" s="154" t="s">
        <v>2226</v>
      </c>
      <c r="H30" s="154" t="s">
        <v>3423</v>
      </c>
      <c r="I30" s="159">
        <v>20000</v>
      </c>
      <c r="J30" s="159">
        <v>20000</v>
      </c>
      <c r="K30" s="159">
        <v>0</v>
      </c>
      <c r="L30" s="159">
        <v>0</v>
      </c>
      <c r="M30" s="154" t="s">
        <v>3666</v>
      </c>
      <c r="N30" s="154" t="s">
        <v>3667</v>
      </c>
      <c r="O30" s="154" t="s">
        <v>3732</v>
      </c>
      <c r="P30" s="154" t="s">
        <v>3669</v>
      </c>
      <c r="Q30" s="154" t="s">
        <v>3670</v>
      </c>
      <c r="R30" s="154" t="s">
        <v>3671</v>
      </c>
    </row>
    <row r="31" ht="45" spans="1:18">
      <c r="A31" s="154" t="s">
        <v>3708</v>
      </c>
      <c r="B31" s="154" t="s">
        <v>3709</v>
      </c>
      <c r="C31" s="154" t="s">
        <v>3710</v>
      </c>
      <c r="D31" s="154" t="s">
        <v>3432</v>
      </c>
      <c r="E31" s="154" t="s">
        <v>3665</v>
      </c>
      <c r="F31" s="154" t="str">
        <f t="shared" si="0"/>
        <v>205</v>
      </c>
      <c r="G31" s="154" t="s">
        <v>2226</v>
      </c>
      <c r="H31" s="154" t="s">
        <v>3423</v>
      </c>
      <c r="I31" s="159">
        <v>2600</v>
      </c>
      <c r="J31" s="159">
        <v>2600</v>
      </c>
      <c r="K31" s="159">
        <v>0</v>
      </c>
      <c r="L31" s="159">
        <v>0</v>
      </c>
      <c r="M31" s="154" t="s">
        <v>3666</v>
      </c>
      <c r="N31" s="154" t="s">
        <v>3667</v>
      </c>
      <c r="O31" s="154" t="s">
        <v>3733</v>
      </c>
      <c r="P31" s="154" t="s">
        <v>3669</v>
      </c>
      <c r="Q31" s="154" t="s">
        <v>3670</v>
      </c>
      <c r="R31" s="154" t="s">
        <v>3671</v>
      </c>
    </row>
    <row r="32" ht="45" spans="1:18">
      <c r="A32" s="154" t="s">
        <v>3708</v>
      </c>
      <c r="B32" s="154" t="s">
        <v>3709</v>
      </c>
      <c r="C32" s="154" t="s">
        <v>3710</v>
      </c>
      <c r="D32" s="154" t="s">
        <v>3432</v>
      </c>
      <c r="E32" s="154" t="s">
        <v>3665</v>
      </c>
      <c r="F32" s="154" t="str">
        <f t="shared" si="0"/>
        <v>205</v>
      </c>
      <c r="G32" s="154" t="s">
        <v>2226</v>
      </c>
      <c r="H32" s="154" t="s">
        <v>3423</v>
      </c>
      <c r="I32" s="159">
        <v>82700</v>
      </c>
      <c r="J32" s="159">
        <v>82700</v>
      </c>
      <c r="K32" s="159">
        <v>0</v>
      </c>
      <c r="L32" s="159">
        <v>0</v>
      </c>
      <c r="M32" s="154" t="s">
        <v>3666</v>
      </c>
      <c r="N32" s="154" t="s">
        <v>3667</v>
      </c>
      <c r="O32" s="154" t="s">
        <v>3734</v>
      </c>
      <c r="P32" s="154" t="s">
        <v>3669</v>
      </c>
      <c r="Q32" s="154" t="s">
        <v>3670</v>
      </c>
      <c r="R32" s="154" t="s">
        <v>3671</v>
      </c>
    </row>
    <row r="33" ht="45" spans="1:18">
      <c r="A33" s="154" t="s">
        <v>3708</v>
      </c>
      <c r="B33" s="154" t="s">
        <v>3709</v>
      </c>
      <c r="C33" s="154" t="s">
        <v>3710</v>
      </c>
      <c r="D33" s="154" t="s">
        <v>3735</v>
      </c>
      <c r="E33" s="154" t="s">
        <v>3665</v>
      </c>
      <c r="F33" s="154" t="str">
        <f t="shared" si="0"/>
        <v>205</v>
      </c>
      <c r="G33" s="154" t="s">
        <v>2226</v>
      </c>
      <c r="H33" s="154" t="s">
        <v>3423</v>
      </c>
      <c r="I33" s="159">
        <v>2522500</v>
      </c>
      <c r="J33" s="159">
        <v>2522500</v>
      </c>
      <c r="K33" s="159">
        <v>0</v>
      </c>
      <c r="L33" s="159">
        <v>0</v>
      </c>
      <c r="M33" s="154" t="s">
        <v>3685</v>
      </c>
      <c r="N33" s="154" t="s">
        <v>3667</v>
      </c>
      <c r="O33" s="154" t="s">
        <v>3727</v>
      </c>
      <c r="P33" s="154" t="s">
        <v>3669</v>
      </c>
      <c r="Q33" s="154" t="s">
        <v>3670</v>
      </c>
      <c r="R33" s="154" t="s">
        <v>3671</v>
      </c>
    </row>
    <row r="34" ht="45" spans="1:18">
      <c r="A34" s="154" t="s">
        <v>3713</v>
      </c>
      <c r="B34" s="154" t="s">
        <v>3714</v>
      </c>
      <c r="C34" s="154" t="s">
        <v>3710</v>
      </c>
      <c r="D34" s="154" t="s">
        <v>3736</v>
      </c>
      <c r="E34" s="154" t="s">
        <v>3665</v>
      </c>
      <c r="F34" s="154" t="str">
        <f t="shared" si="0"/>
        <v>205</v>
      </c>
      <c r="G34" s="154" t="s">
        <v>2260</v>
      </c>
      <c r="H34" s="154" t="s">
        <v>3435</v>
      </c>
      <c r="I34" s="159">
        <v>58095</v>
      </c>
      <c r="J34" s="159">
        <v>58095</v>
      </c>
      <c r="K34" s="159">
        <v>0</v>
      </c>
      <c r="L34" s="159">
        <v>0</v>
      </c>
      <c r="M34" s="154" t="s">
        <v>3666</v>
      </c>
      <c r="N34" s="154" t="s">
        <v>3667</v>
      </c>
      <c r="O34" s="154" t="s">
        <v>3737</v>
      </c>
      <c r="P34" s="154" t="s">
        <v>3669</v>
      </c>
      <c r="Q34" s="154" t="s">
        <v>3670</v>
      </c>
      <c r="R34" s="154" t="s">
        <v>3671</v>
      </c>
    </row>
    <row r="35" ht="56.25" spans="1:18">
      <c r="A35" s="154" t="s">
        <v>3708</v>
      </c>
      <c r="B35" s="154" t="s">
        <v>3709</v>
      </c>
      <c r="C35" s="154" t="s">
        <v>3710</v>
      </c>
      <c r="D35" s="154" t="s">
        <v>3421</v>
      </c>
      <c r="E35" s="154" t="s">
        <v>3665</v>
      </c>
      <c r="F35" s="154" t="str">
        <f t="shared" si="0"/>
        <v>205</v>
      </c>
      <c r="G35" s="154" t="s">
        <v>2260</v>
      </c>
      <c r="H35" s="154" t="s">
        <v>3435</v>
      </c>
      <c r="I35" s="159">
        <v>2000</v>
      </c>
      <c r="J35" s="159">
        <v>2000</v>
      </c>
      <c r="K35" s="159">
        <v>0</v>
      </c>
      <c r="L35" s="159">
        <v>0</v>
      </c>
      <c r="M35" s="154" t="s">
        <v>3666</v>
      </c>
      <c r="N35" s="154" t="s">
        <v>3667</v>
      </c>
      <c r="O35" s="154" t="s">
        <v>3738</v>
      </c>
      <c r="P35" s="154" t="s">
        <v>3669</v>
      </c>
      <c r="Q35" s="154" t="s">
        <v>3670</v>
      </c>
      <c r="R35" s="154" t="s">
        <v>3671</v>
      </c>
    </row>
    <row r="36" ht="45" spans="1:18">
      <c r="A36" s="154" t="s">
        <v>3708</v>
      </c>
      <c r="B36" s="154" t="s">
        <v>3709</v>
      </c>
      <c r="C36" s="154" t="s">
        <v>3710</v>
      </c>
      <c r="D36" s="154" t="s">
        <v>3410</v>
      </c>
      <c r="E36" s="154" t="s">
        <v>3665</v>
      </c>
      <c r="F36" s="154" t="str">
        <f t="shared" si="0"/>
        <v>205</v>
      </c>
      <c r="G36" s="154" t="s">
        <v>2260</v>
      </c>
      <c r="H36" s="154" t="s">
        <v>3435</v>
      </c>
      <c r="I36" s="159">
        <v>406905</v>
      </c>
      <c r="J36" s="159">
        <v>406905</v>
      </c>
      <c r="K36" s="159">
        <v>0</v>
      </c>
      <c r="L36" s="159">
        <v>0</v>
      </c>
      <c r="M36" s="154" t="s">
        <v>3666</v>
      </c>
      <c r="N36" s="154" t="s">
        <v>3667</v>
      </c>
      <c r="O36" s="154" t="s">
        <v>3737</v>
      </c>
      <c r="P36" s="154" t="s">
        <v>3669</v>
      </c>
      <c r="Q36" s="154" t="s">
        <v>3670</v>
      </c>
      <c r="R36" s="154" t="s">
        <v>3671</v>
      </c>
    </row>
    <row r="37" ht="33.75" spans="1:18">
      <c r="A37" s="154" t="s">
        <v>3739</v>
      </c>
      <c r="B37" s="154" t="s">
        <v>3740</v>
      </c>
      <c r="C37" s="154" t="s">
        <v>3741</v>
      </c>
      <c r="D37" s="154" t="s">
        <v>3452</v>
      </c>
      <c r="E37" s="154" t="s">
        <v>3665</v>
      </c>
      <c r="F37" s="154" t="str">
        <f t="shared" si="0"/>
        <v>206</v>
      </c>
      <c r="G37" s="154" t="s">
        <v>2280</v>
      </c>
      <c r="H37" s="154" t="s">
        <v>3438</v>
      </c>
      <c r="I37" s="159">
        <v>300000</v>
      </c>
      <c r="J37" s="159">
        <v>300000</v>
      </c>
      <c r="K37" s="159">
        <v>0</v>
      </c>
      <c r="L37" s="159">
        <v>300000</v>
      </c>
      <c r="M37" s="154" t="s">
        <v>3666</v>
      </c>
      <c r="N37" s="154" t="s">
        <v>3667</v>
      </c>
      <c r="O37" s="154" t="s">
        <v>3742</v>
      </c>
      <c r="P37" s="154" t="s">
        <v>3669</v>
      </c>
      <c r="Q37" s="154" t="s">
        <v>3670</v>
      </c>
      <c r="R37" s="154" t="s">
        <v>3671</v>
      </c>
    </row>
    <row r="38" ht="45" spans="1:18">
      <c r="A38" s="154" t="s">
        <v>3739</v>
      </c>
      <c r="B38" s="154" t="s">
        <v>3740</v>
      </c>
      <c r="C38" s="154" t="s">
        <v>3741</v>
      </c>
      <c r="D38" s="154" t="s">
        <v>3743</v>
      </c>
      <c r="E38" s="154" t="s">
        <v>3665</v>
      </c>
      <c r="F38" s="154" t="str">
        <f t="shared" ref="F38:F69" si="1">LEFT(G38,3)</f>
        <v>206</v>
      </c>
      <c r="G38" s="154" t="s">
        <v>2280</v>
      </c>
      <c r="H38" s="154" t="s">
        <v>3438</v>
      </c>
      <c r="I38" s="159">
        <v>50000</v>
      </c>
      <c r="J38" s="159">
        <v>50000</v>
      </c>
      <c r="K38" s="159">
        <v>0</v>
      </c>
      <c r="L38" s="159">
        <v>50000</v>
      </c>
      <c r="M38" s="154" t="s">
        <v>3666</v>
      </c>
      <c r="N38" s="154" t="s">
        <v>3667</v>
      </c>
      <c r="O38" s="154" t="s">
        <v>3744</v>
      </c>
      <c r="P38" s="154" t="s">
        <v>3669</v>
      </c>
      <c r="Q38" s="154" t="s">
        <v>3670</v>
      </c>
      <c r="R38" s="154" t="s">
        <v>3671</v>
      </c>
    </row>
    <row r="39" ht="67.5" spans="1:18">
      <c r="A39" s="154" t="s">
        <v>3745</v>
      </c>
      <c r="B39" s="154" t="s">
        <v>3746</v>
      </c>
      <c r="C39" s="154" t="s">
        <v>3741</v>
      </c>
      <c r="D39" s="154" t="s">
        <v>3442</v>
      </c>
      <c r="E39" s="154" t="s">
        <v>3665</v>
      </c>
      <c r="F39" s="154" t="str">
        <f t="shared" si="1"/>
        <v>206</v>
      </c>
      <c r="G39" s="154" t="s">
        <v>2283</v>
      </c>
      <c r="H39" s="154" t="s">
        <v>3441</v>
      </c>
      <c r="I39" s="159">
        <v>100000</v>
      </c>
      <c r="J39" s="159">
        <v>100000</v>
      </c>
      <c r="K39" s="159">
        <v>0</v>
      </c>
      <c r="L39" s="159">
        <v>100000</v>
      </c>
      <c r="M39" s="154" t="s">
        <v>3685</v>
      </c>
      <c r="N39" s="154" t="s">
        <v>3667</v>
      </c>
      <c r="O39" s="154" t="s">
        <v>3747</v>
      </c>
      <c r="P39" s="154" t="s">
        <v>3669</v>
      </c>
      <c r="Q39" s="154" t="s">
        <v>3670</v>
      </c>
      <c r="R39" s="154" t="s">
        <v>3671</v>
      </c>
    </row>
    <row r="40" ht="67.5" spans="1:18">
      <c r="A40" s="154" t="s">
        <v>3745</v>
      </c>
      <c r="B40" s="154" t="s">
        <v>3746</v>
      </c>
      <c r="C40" s="154" t="s">
        <v>3741</v>
      </c>
      <c r="D40" s="154" t="s">
        <v>3442</v>
      </c>
      <c r="E40" s="154" t="s">
        <v>3665</v>
      </c>
      <c r="F40" s="154" t="str">
        <f t="shared" si="1"/>
        <v>206</v>
      </c>
      <c r="G40" s="154" t="s">
        <v>2283</v>
      </c>
      <c r="H40" s="154" t="s">
        <v>3441</v>
      </c>
      <c r="I40" s="159">
        <v>1000000</v>
      </c>
      <c r="J40" s="159">
        <v>1000000</v>
      </c>
      <c r="K40" s="159">
        <v>0</v>
      </c>
      <c r="L40" s="159">
        <v>1000000</v>
      </c>
      <c r="M40" s="154" t="s">
        <v>3685</v>
      </c>
      <c r="N40" s="154" t="s">
        <v>3667</v>
      </c>
      <c r="O40" s="154" t="s">
        <v>3748</v>
      </c>
      <c r="P40" s="154" t="s">
        <v>3669</v>
      </c>
      <c r="Q40" s="154" t="s">
        <v>3670</v>
      </c>
      <c r="R40" s="154" t="s">
        <v>3671</v>
      </c>
    </row>
    <row r="41" ht="56.25" spans="1:18">
      <c r="A41" s="154" t="s">
        <v>3739</v>
      </c>
      <c r="B41" s="154" t="s">
        <v>3740</v>
      </c>
      <c r="C41" s="154" t="s">
        <v>3741</v>
      </c>
      <c r="D41" s="154" t="s">
        <v>3749</v>
      </c>
      <c r="E41" s="154" t="s">
        <v>3665</v>
      </c>
      <c r="F41" s="154" t="str">
        <f t="shared" si="1"/>
        <v>206</v>
      </c>
      <c r="G41" s="154" t="s">
        <v>2288</v>
      </c>
      <c r="H41" s="154" t="s">
        <v>3445</v>
      </c>
      <c r="I41" s="159">
        <v>300000</v>
      </c>
      <c r="J41" s="159">
        <v>300000</v>
      </c>
      <c r="K41" s="159">
        <v>0</v>
      </c>
      <c r="L41" s="159">
        <v>0</v>
      </c>
      <c r="M41" s="154" t="s">
        <v>3666</v>
      </c>
      <c r="N41" s="154" t="s">
        <v>3667</v>
      </c>
      <c r="O41" s="154" t="s">
        <v>3750</v>
      </c>
      <c r="P41" s="154" t="s">
        <v>3669</v>
      </c>
      <c r="Q41" s="154" t="s">
        <v>3670</v>
      </c>
      <c r="R41" s="154" t="s">
        <v>3671</v>
      </c>
    </row>
    <row r="42" ht="33.75" spans="1:18">
      <c r="A42" s="154" t="s">
        <v>3739</v>
      </c>
      <c r="B42" s="154" t="s">
        <v>3740</v>
      </c>
      <c r="C42" s="154" t="s">
        <v>3741</v>
      </c>
      <c r="D42" s="154" t="s">
        <v>3452</v>
      </c>
      <c r="E42" s="154" t="s">
        <v>3665</v>
      </c>
      <c r="F42" s="154" t="str">
        <f t="shared" si="1"/>
        <v>206</v>
      </c>
      <c r="G42" s="154" t="s">
        <v>2288</v>
      </c>
      <c r="H42" s="154" t="s">
        <v>3445</v>
      </c>
      <c r="I42" s="159">
        <v>650000</v>
      </c>
      <c r="J42" s="159">
        <v>650000</v>
      </c>
      <c r="K42" s="159">
        <v>0</v>
      </c>
      <c r="L42" s="159">
        <v>650000</v>
      </c>
      <c r="M42" s="154" t="s">
        <v>3666</v>
      </c>
      <c r="N42" s="154" t="s">
        <v>3667</v>
      </c>
      <c r="O42" s="154" t="s">
        <v>3742</v>
      </c>
      <c r="P42" s="154" t="s">
        <v>3669</v>
      </c>
      <c r="Q42" s="154" t="s">
        <v>3670</v>
      </c>
      <c r="R42" s="154" t="s">
        <v>3671</v>
      </c>
    </row>
    <row r="43" ht="33.75" spans="1:18">
      <c r="A43" s="154" t="s">
        <v>3751</v>
      </c>
      <c r="B43" s="154" t="s">
        <v>3752</v>
      </c>
      <c r="C43" s="154" t="s">
        <v>3710</v>
      </c>
      <c r="D43" s="154" t="s">
        <v>3449</v>
      </c>
      <c r="E43" s="154" t="s">
        <v>3665</v>
      </c>
      <c r="F43" s="154" t="str">
        <f t="shared" si="1"/>
        <v>206</v>
      </c>
      <c r="G43" s="154" t="s">
        <v>2301</v>
      </c>
      <c r="H43" s="154" t="s">
        <v>3448</v>
      </c>
      <c r="I43" s="159">
        <v>120000</v>
      </c>
      <c r="J43" s="159">
        <v>120000</v>
      </c>
      <c r="K43" s="159">
        <v>0</v>
      </c>
      <c r="L43" s="159">
        <v>0</v>
      </c>
      <c r="M43" s="154" t="s">
        <v>3666</v>
      </c>
      <c r="N43" s="154" t="s">
        <v>3667</v>
      </c>
      <c r="O43" s="154" t="s">
        <v>3753</v>
      </c>
      <c r="P43" s="154" t="s">
        <v>3669</v>
      </c>
      <c r="Q43" s="154" t="s">
        <v>3670</v>
      </c>
      <c r="R43" s="154" t="s">
        <v>3671</v>
      </c>
    </row>
    <row r="44" ht="33.75" spans="1:18">
      <c r="A44" s="154" t="s">
        <v>3739</v>
      </c>
      <c r="B44" s="154" t="s">
        <v>3740</v>
      </c>
      <c r="C44" s="154" t="s">
        <v>3741</v>
      </c>
      <c r="D44" s="154" t="s">
        <v>3452</v>
      </c>
      <c r="E44" s="154" t="s">
        <v>3665</v>
      </c>
      <c r="F44" s="154" t="str">
        <f t="shared" si="1"/>
        <v>206</v>
      </c>
      <c r="G44" s="154" t="s">
        <v>2311</v>
      </c>
      <c r="H44" s="154" t="s">
        <v>3754</v>
      </c>
      <c r="I44" s="159">
        <v>500000</v>
      </c>
      <c r="J44" s="159">
        <v>500000</v>
      </c>
      <c r="K44" s="159">
        <v>0</v>
      </c>
      <c r="L44" s="159">
        <v>500000</v>
      </c>
      <c r="M44" s="154" t="s">
        <v>3666</v>
      </c>
      <c r="N44" s="154" t="s">
        <v>3667</v>
      </c>
      <c r="O44" s="154" t="s">
        <v>3742</v>
      </c>
      <c r="P44" s="154" t="s">
        <v>3669</v>
      </c>
      <c r="Q44" s="154" t="s">
        <v>3670</v>
      </c>
      <c r="R44" s="154" t="s">
        <v>3671</v>
      </c>
    </row>
    <row r="45" ht="33.75" spans="1:18">
      <c r="A45" s="154" t="s">
        <v>3691</v>
      </c>
      <c r="B45" s="154" t="s">
        <v>3692</v>
      </c>
      <c r="C45" s="154" t="s">
        <v>3664</v>
      </c>
      <c r="D45" s="154" t="s">
        <v>3453</v>
      </c>
      <c r="E45" s="154" t="s">
        <v>3665</v>
      </c>
      <c r="F45" s="154" t="str">
        <f t="shared" si="1"/>
        <v>206</v>
      </c>
      <c r="G45" s="154" t="s">
        <v>2318</v>
      </c>
      <c r="H45" s="154" t="s">
        <v>3451</v>
      </c>
      <c r="I45" s="159">
        <v>20000</v>
      </c>
      <c r="J45" s="159">
        <v>20000</v>
      </c>
      <c r="K45" s="159">
        <v>0</v>
      </c>
      <c r="L45" s="159">
        <v>20000</v>
      </c>
      <c r="M45" s="154" t="s">
        <v>3666</v>
      </c>
      <c r="N45" s="154" t="s">
        <v>3667</v>
      </c>
      <c r="O45" s="154" t="s">
        <v>3755</v>
      </c>
      <c r="P45" s="154" t="s">
        <v>3669</v>
      </c>
      <c r="Q45" s="154" t="s">
        <v>3670</v>
      </c>
      <c r="R45" s="154" t="s">
        <v>3671</v>
      </c>
    </row>
    <row r="46" ht="45" spans="1:18">
      <c r="A46" s="154" t="s">
        <v>3756</v>
      </c>
      <c r="B46" s="154" t="s">
        <v>3757</v>
      </c>
      <c r="C46" s="154" t="s">
        <v>3710</v>
      </c>
      <c r="D46" s="154" t="s">
        <v>3758</v>
      </c>
      <c r="E46" s="154" t="s">
        <v>3665</v>
      </c>
      <c r="F46" s="154" t="str">
        <f t="shared" si="1"/>
        <v>207</v>
      </c>
      <c r="G46" s="154" t="s">
        <v>2335</v>
      </c>
      <c r="H46" s="154" t="s">
        <v>3455</v>
      </c>
      <c r="I46" s="159">
        <v>24000</v>
      </c>
      <c r="J46" s="159">
        <v>24000</v>
      </c>
      <c r="K46" s="159">
        <v>0</v>
      </c>
      <c r="L46" s="159">
        <v>0</v>
      </c>
      <c r="M46" s="154" t="s">
        <v>3666</v>
      </c>
      <c r="N46" s="154" t="s">
        <v>3667</v>
      </c>
      <c r="O46" s="154" t="s">
        <v>3759</v>
      </c>
      <c r="P46" s="154" t="s">
        <v>3669</v>
      </c>
      <c r="Q46" s="154" t="s">
        <v>3670</v>
      </c>
      <c r="R46" s="154" t="s">
        <v>3671</v>
      </c>
    </row>
    <row r="47" ht="56.25" spans="1:18">
      <c r="A47" s="154" t="s">
        <v>3756</v>
      </c>
      <c r="B47" s="154" t="s">
        <v>3757</v>
      </c>
      <c r="C47" s="154" t="s">
        <v>3710</v>
      </c>
      <c r="D47" s="154" t="s">
        <v>3760</v>
      </c>
      <c r="E47" s="154" t="s">
        <v>3665</v>
      </c>
      <c r="F47" s="154" t="str">
        <f t="shared" si="1"/>
        <v>207</v>
      </c>
      <c r="G47" s="154" t="s">
        <v>2335</v>
      </c>
      <c r="H47" s="154" t="s">
        <v>3455</v>
      </c>
      <c r="I47" s="159">
        <v>116000</v>
      </c>
      <c r="J47" s="159">
        <v>116000</v>
      </c>
      <c r="K47" s="159">
        <v>0</v>
      </c>
      <c r="L47" s="159">
        <v>116000</v>
      </c>
      <c r="M47" s="154" t="s">
        <v>3666</v>
      </c>
      <c r="N47" s="154" t="s">
        <v>3667</v>
      </c>
      <c r="O47" s="154" t="s">
        <v>3761</v>
      </c>
      <c r="P47" s="154" t="s">
        <v>3669</v>
      </c>
      <c r="Q47" s="154" t="s">
        <v>3670</v>
      </c>
      <c r="R47" s="154" t="s">
        <v>3671</v>
      </c>
    </row>
    <row r="48" ht="45" spans="1:18">
      <c r="A48" s="154" t="s">
        <v>3756</v>
      </c>
      <c r="B48" s="154" t="s">
        <v>3757</v>
      </c>
      <c r="C48" s="154" t="s">
        <v>3710</v>
      </c>
      <c r="D48" s="154" t="s">
        <v>3460</v>
      </c>
      <c r="E48" s="154" t="s">
        <v>3665</v>
      </c>
      <c r="F48" s="154" t="str">
        <f t="shared" si="1"/>
        <v>207</v>
      </c>
      <c r="G48" s="154" t="s">
        <v>2335</v>
      </c>
      <c r="H48" s="154" t="s">
        <v>3455</v>
      </c>
      <c r="I48" s="159">
        <v>36000</v>
      </c>
      <c r="J48" s="159">
        <v>36000</v>
      </c>
      <c r="K48" s="159">
        <v>0</v>
      </c>
      <c r="L48" s="159">
        <v>36000</v>
      </c>
      <c r="M48" s="154" t="s">
        <v>3666</v>
      </c>
      <c r="N48" s="154" t="s">
        <v>3667</v>
      </c>
      <c r="O48" s="154" t="s">
        <v>3762</v>
      </c>
      <c r="P48" s="154" t="s">
        <v>3669</v>
      </c>
      <c r="Q48" s="154" t="s">
        <v>3670</v>
      </c>
      <c r="R48" s="154" t="s">
        <v>3671</v>
      </c>
    </row>
    <row r="49" ht="56.25" spans="1:18">
      <c r="A49" s="154" t="s">
        <v>3763</v>
      </c>
      <c r="B49" s="154" t="s">
        <v>3764</v>
      </c>
      <c r="C49" s="154" t="s">
        <v>3765</v>
      </c>
      <c r="D49" s="154" t="s">
        <v>3640</v>
      </c>
      <c r="E49" s="154" t="s">
        <v>3665</v>
      </c>
      <c r="F49" s="154" t="str">
        <f t="shared" si="1"/>
        <v>208</v>
      </c>
      <c r="G49" s="154" t="s">
        <v>2434</v>
      </c>
      <c r="H49" s="154" t="s">
        <v>3462</v>
      </c>
      <c r="I49" s="159">
        <v>100000</v>
      </c>
      <c r="J49" s="159">
        <v>100000</v>
      </c>
      <c r="K49" s="159">
        <v>0</v>
      </c>
      <c r="L49" s="159">
        <v>100000</v>
      </c>
      <c r="M49" s="154" t="s">
        <v>3666</v>
      </c>
      <c r="N49" s="154" t="s">
        <v>3667</v>
      </c>
      <c r="O49" s="154" t="s">
        <v>3766</v>
      </c>
      <c r="P49" s="154" t="s">
        <v>3669</v>
      </c>
      <c r="Q49" s="154" t="s">
        <v>3670</v>
      </c>
      <c r="R49" s="154" t="s">
        <v>3671</v>
      </c>
    </row>
    <row r="50" ht="45" spans="1:18">
      <c r="A50" s="154" t="s">
        <v>3763</v>
      </c>
      <c r="B50" s="154" t="s">
        <v>3764</v>
      </c>
      <c r="C50" s="154" t="s">
        <v>3765</v>
      </c>
      <c r="D50" s="154" t="s">
        <v>3767</v>
      </c>
      <c r="E50" s="154" t="s">
        <v>3665</v>
      </c>
      <c r="F50" s="154" t="str">
        <f t="shared" si="1"/>
        <v>208</v>
      </c>
      <c r="G50" s="154" t="s">
        <v>2434</v>
      </c>
      <c r="H50" s="154" t="s">
        <v>3462</v>
      </c>
      <c r="I50" s="159">
        <v>140000</v>
      </c>
      <c r="J50" s="159">
        <v>140000</v>
      </c>
      <c r="K50" s="159">
        <v>0</v>
      </c>
      <c r="L50" s="159">
        <v>0</v>
      </c>
      <c r="M50" s="154" t="s">
        <v>3666</v>
      </c>
      <c r="N50" s="154" t="s">
        <v>3667</v>
      </c>
      <c r="O50" s="154" t="s">
        <v>3768</v>
      </c>
      <c r="P50" s="154" t="s">
        <v>3669</v>
      </c>
      <c r="Q50" s="154" t="s">
        <v>3670</v>
      </c>
      <c r="R50" s="154" t="s">
        <v>3671</v>
      </c>
    </row>
    <row r="51" ht="45" spans="1:18">
      <c r="A51" s="154" t="s">
        <v>3763</v>
      </c>
      <c r="B51" s="154" t="s">
        <v>3764</v>
      </c>
      <c r="C51" s="154" t="s">
        <v>3765</v>
      </c>
      <c r="D51" s="154" t="s">
        <v>3469</v>
      </c>
      <c r="E51" s="154" t="s">
        <v>3665</v>
      </c>
      <c r="F51" s="154" t="str">
        <f t="shared" si="1"/>
        <v>208</v>
      </c>
      <c r="G51" s="154" t="s">
        <v>2434</v>
      </c>
      <c r="H51" s="154" t="s">
        <v>3462</v>
      </c>
      <c r="I51" s="159">
        <v>210000</v>
      </c>
      <c r="J51" s="159">
        <v>210000</v>
      </c>
      <c r="K51" s="159">
        <v>0</v>
      </c>
      <c r="L51" s="159">
        <v>0</v>
      </c>
      <c r="M51" s="154" t="s">
        <v>3666</v>
      </c>
      <c r="N51" s="154" t="s">
        <v>3667</v>
      </c>
      <c r="O51" s="154" t="s">
        <v>3769</v>
      </c>
      <c r="P51" s="154" t="s">
        <v>3669</v>
      </c>
      <c r="Q51" s="154" t="s">
        <v>3670</v>
      </c>
      <c r="R51" s="154" t="s">
        <v>3671</v>
      </c>
    </row>
    <row r="52" ht="67.5" spans="1:18">
      <c r="A52" s="154" t="s">
        <v>3763</v>
      </c>
      <c r="B52" s="154" t="s">
        <v>3764</v>
      </c>
      <c r="C52" s="154" t="s">
        <v>3765</v>
      </c>
      <c r="D52" s="154" t="s">
        <v>3466</v>
      </c>
      <c r="E52" s="154" t="s">
        <v>3665</v>
      </c>
      <c r="F52" s="154" t="str">
        <f t="shared" si="1"/>
        <v>208</v>
      </c>
      <c r="G52" s="154" t="s">
        <v>2443</v>
      </c>
      <c r="H52" s="154" t="s">
        <v>3468</v>
      </c>
      <c r="I52" s="159">
        <v>2860</v>
      </c>
      <c r="J52" s="159">
        <v>2860</v>
      </c>
      <c r="K52" s="159">
        <v>0</v>
      </c>
      <c r="L52" s="159">
        <v>0</v>
      </c>
      <c r="M52" s="154" t="s">
        <v>3685</v>
      </c>
      <c r="N52" s="154" t="s">
        <v>3667</v>
      </c>
      <c r="O52" s="154" t="s">
        <v>3770</v>
      </c>
      <c r="P52" s="154" t="s">
        <v>3669</v>
      </c>
      <c r="Q52" s="154" t="s">
        <v>3670</v>
      </c>
      <c r="R52" s="154" t="s">
        <v>3671</v>
      </c>
    </row>
    <row r="53" ht="56.25" spans="1:18">
      <c r="A53" s="154" t="s">
        <v>3771</v>
      </c>
      <c r="B53" s="154" t="s">
        <v>3772</v>
      </c>
      <c r="C53" s="154" t="s">
        <v>3765</v>
      </c>
      <c r="D53" s="154" t="s">
        <v>3471</v>
      </c>
      <c r="E53" s="154" t="s">
        <v>3665</v>
      </c>
      <c r="F53" s="154" t="str">
        <f t="shared" si="1"/>
        <v>208</v>
      </c>
      <c r="G53" s="154" t="s">
        <v>2456</v>
      </c>
      <c r="H53" s="154" t="s">
        <v>3470</v>
      </c>
      <c r="I53" s="159">
        <v>155500</v>
      </c>
      <c r="J53" s="159">
        <v>155500</v>
      </c>
      <c r="K53" s="159">
        <v>0</v>
      </c>
      <c r="L53" s="159">
        <v>0</v>
      </c>
      <c r="M53" s="154" t="s">
        <v>3666</v>
      </c>
      <c r="N53" s="154" t="s">
        <v>3667</v>
      </c>
      <c r="O53" s="154" t="s">
        <v>3773</v>
      </c>
      <c r="P53" s="154" t="s">
        <v>3669</v>
      </c>
      <c r="Q53" s="154" t="s">
        <v>3670</v>
      </c>
      <c r="R53" s="154" t="s">
        <v>3671</v>
      </c>
    </row>
    <row r="54" ht="78.75" spans="1:18">
      <c r="A54" s="154" t="s">
        <v>3771</v>
      </c>
      <c r="B54" s="154" t="s">
        <v>3772</v>
      </c>
      <c r="C54" s="154" t="s">
        <v>3765</v>
      </c>
      <c r="D54" s="154" t="s">
        <v>3471</v>
      </c>
      <c r="E54" s="154" t="s">
        <v>3665</v>
      </c>
      <c r="F54" s="154" t="str">
        <f t="shared" si="1"/>
        <v>208</v>
      </c>
      <c r="G54" s="154" t="s">
        <v>2457</v>
      </c>
      <c r="H54" s="154" t="s">
        <v>3473</v>
      </c>
      <c r="I54" s="159">
        <v>73600</v>
      </c>
      <c r="J54" s="159">
        <v>73600</v>
      </c>
      <c r="K54" s="159">
        <v>0</v>
      </c>
      <c r="L54" s="159">
        <v>73600</v>
      </c>
      <c r="M54" s="154" t="s">
        <v>3666</v>
      </c>
      <c r="N54" s="154" t="s">
        <v>3667</v>
      </c>
      <c r="O54" s="154" t="s">
        <v>3774</v>
      </c>
      <c r="P54" s="154" t="s">
        <v>3669</v>
      </c>
      <c r="Q54" s="154" t="s">
        <v>3670</v>
      </c>
      <c r="R54" s="154" t="s">
        <v>3671</v>
      </c>
    </row>
    <row r="55" ht="78.75" spans="1:18">
      <c r="A55" s="154" t="s">
        <v>3775</v>
      </c>
      <c r="B55" s="154" t="s">
        <v>3776</v>
      </c>
      <c r="C55" s="154" t="s">
        <v>3765</v>
      </c>
      <c r="D55" s="154" t="s">
        <v>3476</v>
      </c>
      <c r="E55" s="154" t="s">
        <v>3665</v>
      </c>
      <c r="F55" s="154" t="str">
        <f t="shared" si="1"/>
        <v>208</v>
      </c>
      <c r="G55" s="154" t="s">
        <v>2459</v>
      </c>
      <c r="H55" s="154" t="s">
        <v>3475</v>
      </c>
      <c r="I55" s="159">
        <v>341120</v>
      </c>
      <c r="J55" s="159">
        <v>341120</v>
      </c>
      <c r="K55" s="159">
        <v>0</v>
      </c>
      <c r="L55" s="159">
        <v>341120</v>
      </c>
      <c r="M55" s="154" t="s">
        <v>3666</v>
      </c>
      <c r="N55" s="154" t="s">
        <v>3667</v>
      </c>
      <c r="O55" s="154" t="s">
        <v>3777</v>
      </c>
      <c r="P55" s="154" t="s">
        <v>3669</v>
      </c>
      <c r="Q55" s="154" t="s">
        <v>3670</v>
      </c>
      <c r="R55" s="154" t="s">
        <v>3671</v>
      </c>
    </row>
    <row r="56" ht="78.75" spans="1:18">
      <c r="A56" s="154" t="s">
        <v>3775</v>
      </c>
      <c r="B56" s="154" t="s">
        <v>3776</v>
      </c>
      <c r="C56" s="154" t="s">
        <v>3765</v>
      </c>
      <c r="D56" s="154" t="s">
        <v>3476</v>
      </c>
      <c r="E56" s="154" t="s">
        <v>3665</v>
      </c>
      <c r="F56" s="154" t="str">
        <f t="shared" si="1"/>
        <v>208</v>
      </c>
      <c r="G56" s="154" t="s">
        <v>2459</v>
      </c>
      <c r="H56" s="154" t="s">
        <v>3475</v>
      </c>
      <c r="I56" s="159">
        <v>234880</v>
      </c>
      <c r="J56" s="159">
        <v>234880</v>
      </c>
      <c r="K56" s="159">
        <v>0</v>
      </c>
      <c r="L56" s="159">
        <v>228760</v>
      </c>
      <c r="M56" s="154" t="s">
        <v>3666</v>
      </c>
      <c r="N56" s="154" t="s">
        <v>3667</v>
      </c>
      <c r="O56" s="154" t="s">
        <v>3777</v>
      </c>
      <c r="P56" s="154" t="s">
        <v>3669</v>
      </c>
      <c r="Q56" s="154" t="s">
        <v>3670</v>
      </c>
      <c r="R56" s="154" t="s">
        <v>3671</v>
      </c>
    </row>
    <row r="57" s="150" customFormat="1" ht="60" spans="1:18">
      <c r="A57" s="155" t="s">
        <v>3778</v>
      </c>
      <c r="B57" s="155" t="s">
        <v>3779</v>
      </c>
      <c r="C57" s="155" t="s">
        <v>3664</v>
      </c>
      <c r="D57" s="156" t="s">
        <v>3479</v>
      </c>
      <c r="E57" s="155" t="s">
        <v>3665</v>
      </c>
      <c r="F57" s="154" t="str">
        <f t="shared" si="1"/>
        <v>208</v>
      </c>
      <c r="G57" s="155" t="s">
        <v>2470</v>
      </c>
      <c r="H57" s="155" t="s">
        <v>3478</v>
      </c>
      <c r="I57" s="160">
        <v>40000</v>
      </c>
      <c r="J57" s="161">
        <v>40000</v>
      </c>
      <c r="K57" s="161">
        <v>0</v>
      </c>
      <c r="L57" s="161">
        <v>40000</v>
      </c>
      <c r="M57" s="161" t="s">
        <v>3685</v>
      </c>
      <c r="N57" s="155" t="s">
        <v>3780</v>
      </c>
      <c r="O57" s="155" t="s">
        <v>3781</v>
      </c>
      <c r="P57" s="155" t="s">
        <v>3669</v>
      </c>
      <c r="Q57" s="155" t="s">
        <v>3782</v>
      </c>
      <c r="R57" s="156" t="s">
        <v>3783</v>
      </c>
    </row>
    <row r="58" ht="45" spans="1:18">
      <c r="A58" s="154" t="s">
        <v>3784</v>
      </c>
      <c r="B58" s="154" t="s">
        <v>3785</v>
      </c>
      <c r="C58" s="154" t="s">
        <v>3765</v>
      </c>
      <c r="D58" s="154" t="s">
        <v>3482</v>
      </c>
      <c r="E58" s="154" t="s">
        <v>3665</v>
      </c>
      <c r="F58" s="154" t="str">
        <f t="shared" si="1"/>
        <v>208</v>
      </c>
      <c r="G58" s="154" t="s">
        <v>2483</v>
      </c>
      <c r="H58" s="154" t="s">
        <v>3481</v>
      </c>
      <c r="I58" s="159">
        <v>3904900</v>
      </c>
      <c r="J58" s="159">
        <v>3904900</v>
      </c>
      <c r="K58" s="159">
        <v>0</v>
      </c>
      <c r="L58" s="159">
        <v>3904900</v>
      </c>
      <c r="M58" s="154" t="s">
        <v>3666</v>
      </c>
      <c r="N58" s="154" t="s">
        <v>3667</v>
      </c>
      <c r="O58" s="154" t="s">
        <v>3786</v>
      </c>
      <c r="P58" s="154" t="s">
        <v>3669</v>
      </c>
      <c r="Q58" s="154" t="s">
        <v>3670</v>
      </c>
      <c r="R58" s="154" t="s">
        <v>3671</v>
      </c>
    </row>
    <row r="59" ht="56.25" spans="1:18">
      <c r="A59" s="154" t="s">
        <v>3787</v>
      </c>
      <c r="B59" s="154" t="s">
        <v>3788</v>
      </c>
      <c r="C59" s="154" t="s">
        <v>3765</v>
      </c>
      <c r="D59" s="154" t="s">
        <v>3789</v>
      </c>
      <c r="E59" s="154" t="s">
        <v>3665</v>
      </c>
      <c r="F59" s="154" t="str">
        <f t="shared" si="1"/>
        <v>208</v>
      </c>
      <c r="G59" s="154" t="s">
        <v>2501</v>
      </c>
      <c r="H59" s="154" t="s">
        <v>3790</v>
      </c>
      <c r="I59" s="159">
        <v>80400</v>
      </c>
      <c r="J59" s="159">
        <v>80400</v>
      </c>
      <c r="K59" s="159">
        <v>0</v>
      </c>
      <c r="L59" s="159">
        <v>0</v>
      </c>
      <c r="M59" s="154" t="s">
        <v>3666</v>
      </c>
      <c r="N59" s="154" t="s">
        <v>3667</v>
      </c>
      <c r="O59" s="154" t="s">
        <v>3791</v>
      </c>
      <c r="P59" s="154" t="s">
        <v>3669</v>
      </c>
      <c r="Q59" s="154" t="s">
        <v>3670</v>
      </c>
      <c r="R59" s="154" t="s">
        <v>3671</v>
      </c>
    </row>
    <row r="60" ht="45" spans="1:18">
      <c r="A60" s="154" t="s">
        <v>3792</v>
      </c>
      <c r="B60" s="154" t="s">
        <v>3793</v>
      </c>
      <c r="C60" s="154" t="s">
        <v>3765</v>
      </c>
      <c r="D60" s="154" t="s">
        <v>3485</v>
      </c>
      <c r="E60" s="154" t="s">
        <v>3665</v>
      </c>
      <c r="F60" s="154" t="str">
        <f t="shared" si="1"/>
        <v>210</v>
      </c>
      <c r="G60" s="154" t="s">
        <v>2521</v>
      </c>
      <c r="H60" s="154" t="s">
        <v>3484</v>
      </c>
      <c r="I60" s="159">
        <v>28600</v>
      </c>
      <c r="J60" s="159">
        <v>28600</v>
      </c>
      <c r="K60" s="159">
        <v>0</v>
      </c>
      <c r="L60" s="159">
        <v>28600</v>
      </c>
      <c r="M60" s="154" t="s">
        <v>3666</v>
      </c>
      <c r="N60" s="154" t="s">
        <v>3667</v>
      </c>
      <c r="O60" s="154" t="s">
        <v>3794</v>
      </c>
      <c r="P60" s="154" t="s">
        <v>3669</v>
      </c>
      <c r="Q60" s="154" t="s">
        <v>3670</v>
      </c>
      <c r="R60" s="154" t="s">
        <v>3671</v>
      </c>
    </row>
    <row r="61" ht="78.75" spans="1:18">
      <c r="A61" s="154" t="s">
        <v>3792</v>
      </c>
      <c r="B61" s="154" t="s">
        <v>3793</v>
      </c>
      <c r="C61" s="154" t="s">
        <v>3765</v>
      </c>
      <c r="D61" s="154" t="s">
        <v>3487</v>
      </c>
      <c r="E61" s="154" t="s">
        <v>3665</v>
      </c>
      <c r="F61" s="154" t="str">
        <f t="shared" si="1"/>
        <v>210</v>
      </c>
      <c r="G61" s="154" t="s">
        <v>2521</v>
      </c>
      <c r="H61" s="154" t="s">
        <v>3484</v>
      </c>
      <c r="I61" s="159">
        <v>61700</v>
      </c>
      <c r="J61" s="159">
        <v>61700</v>
      </c>
      <c r="K61" s="159">
        <v>0</v>
      </c>
      <c r="L61" s="159">
        <v>61700</v>
      </c>
      <c r="M61" s="154" t="s">
        <v>3666</v>
      </c>
      <c r="N61" s="154" t="s">
        <v>3667</v>
      </c>
      <c r="O61" s="154" t="s">
        <v>3795</v>
      </c>
      <c r="P61" s="154" t="s">
        <v>3669</v>
      </c>
      <c r="Q61" s="154" t="s">
        <v>3670</v>
      </c>
      <c r="R61" s="154" t="s">
        <v>3671</v>
      </c>
    </row>
    <row r="62" ht="56.25" spans="1:18">
      <c r="A62" s="154" t="s">
        <v>3792</v>
      </c>
      <c r="B62" s="154" t="s">
        <v>3793</v>
      </c>
      <c r="C62" s="154" t="s">
        <v>3765</v>
      </c>
      <c r="D62" s="154" t="s">
        <v>3489</v>
      </c>
      <c r="E62" s="154" t="s">
        <v>3665</v>
      </c>
      <c r="F62" s="154" t="str">
        <f t="shared" si="1"/>
        <v>210</v>
      </c>
      <c r="G62" s="154" t="s">
        <v>2534</v>
      </c>
      <c r="H62" s="154" t="s">
        <v>3488</v>
      </c>
      <c r="I62" s="159">
        <v>73500</v>
      </c>
      <c r="J62" s="159">
        <v>73500</v>
      </c>
      <c r="K62" s="159">
        <v>0</v>
      </c>
      <c r="L62" s="159">
        <v>73500</v>
      </c>
      <c r="M62" s="154" t="s">
        <v>3666</v>
      </c>
      <c r="N62" s="154" t="s">
        <v>3667</v>
      </c>
      <c r="O62" s="154" t="s">
        <v>3796</v>
      </c>
      <c r="P62" s="154" t="s">
        <v>3669</v>
      </c>
      <c r="Q62" s="154" t="s">
        <v>3670</v>
      </c>
      <c r="R62" s="154" t="s">
        <v>3671</v>
      </c>
    </row>
    <row r="63" ht="45" spans="1:18">
      <c r="A63" s="154" t="s">
        <v>3792</v>
      </c>
      <c r="B63" s="154" t="s">
        <v>3793</v>
      </c>
      <c r="C63" s="154" t="s">
        <v>3765</v>
      </c>
      <c r="D63" s="154" t="s">
        <v>3491</v>
      </c>
      <c r="E63" s="154" t="s">
        <v>3665</v>
      </c>
      <c r="F63" s="154" t="str">
        <f t="shared" si="1"/>
        <v>210</v>
      </c>
      <c r="G63" s="154" t="s">
        <v>2534</v>
      </c>
      <c r="H63" s="154" t="s">
        <v>3488</v>
      </c>
      <c r="I63" s="159">
        <v>1127300</v>
      </c>
      <c r="J63" s="159">
        <v>1127300</v>
      </c>
      <c r="K63" s="159">
        <v>0</v>
      </c>
      <c r="L63" s="159">
        <v>1127300</v>
      </c>
      <c r="M63" s="154" t="s">
        <v>3666</v>
      </c>
      <c r="N63" s="154" t="s">
        <v>3667</v>
      </c>
      <c r="O63" s="154" t="s">
        <v>3797</v>
      </c>
      <c r="P63" s="154" t="s">
        <v>3669</v>
      </c>
      <c r="Q63" s="154" t="s">
        <v>3670</v>
      </c>
      <c r="R63" s="154" t="s">
        <v>3671</v>
      </c>
    </row>
    <row r="64" ht="45" spans="1:18">
      <c r="A64" s="154" t="s">
        <v>3792</v>
      </c>
      <c r="B64" s="154" t="s">
        <v>3793</v>
      </c>
      <c r="C64" s="154" t="s">
        <v>3765</v>
      </c>
      <c r="D64" s="154" t="s">
        <v>3493</v>
      </c>
      <c r="E64" s="154" t="s">
        <v>3665</v>
      </c>
      <c r="F64" s="154" t="str">
        <f t="shared" si="1"/>
        <v>210</v>
      </c>
      <c r="G64" s="154" t="s">
        <v>2535</v>
      </c>
      <c r="H64" s="154" t="s">
        <v>3492</v>
      </c>
      <c r="I64" s="159">
        <v>1265200</v>
      </c>
      <c r="J64" s="159">
        <v>1265200</v>
      </c>
      <c r="K64" s="159">
        <v>0</v>
      </c>
      <c r="L64" s="159">
        <v>1265200</v>
      </c>
      <c r="M64" s="154" t="s">
        <v>3666</v>
      </c>
      <c r="N64" s="154" t="s">
        <v>3667</v>
      </c>
      <c r="O64" s="154" t="s">
        <v>3798</v>
      </c>
      <c r="P64" s="154" t="s">
        <v>3669</v>
      </c>
      <c r="Q64" s="154" t="s">
        <v>3670</v>
      </c>
      <c r="R64" s="154" t="s">
        <v>3671</v>
      </c>
    </row>
    <row r="65" ht="33.75" spans="1:18">
      <c r="A65" s="154" t="s">
        <v>3792</v>
      </c>
      <c r="B65" s="154" t="s">
        <v>3793</v>
      </c>
      <c r="C65" s="154" t="s">
        <v>3765</v>
      </c>
      <c r="D65" s="154" t="s">
        <v>3495</v>
      </c>
      <c r="E65" s="154" t="s">
        <v>3665</v>
      </c>
      <c r="F65" s="154" t="str">
        <f t="shared" si="1"/>
        <v>210</v>
      </c>
      <c r="G65" s="154" t="s">
        <v>2535</v>
      </c>
      <c r="H65" s="154" t="s">
        <v>3492</v>
      </c>
      <c r="I65" s="159">
        <v>673600</v>
      </c>
      <c r="J65" s="159">
        <v>673600</v>
      </c>
      <c r="K65" s="159">
        <v>0</v>
      </c>
      <c r="L65" s="159">
        <v>15400</v>
      </c>
      <c r="M65" s="154" t="s">
        <v>3666</v>
      </c>
      <c r="N65" s="154" t="s">
        <v>3667</v>
      </c>
      <c r="O65" s="154" t="s">
        <v>3799</v>
      </c>
      <c r="P65" s="154" t="s">
        <v>3669</v>
      </c>
      <c r="Q65" s="154" t="s">
        <v>3670</v>
      </c>
      <c r="R65" s="154" t="s">
        <v>3671</v>
      </c>
    </row>
    <row r="66" ht="33.75" spans="1:18">
      <c r="A66" s="154" t="s">
        <v>3792</v>
      </c>
      <c r="B66" s="154" t="s">
        <v>3793</v>
      </c>
      <c r="C66" s="154" t="s">
        <v>3765</v>
      </c>
      <c r="D66" s="154" t="s">
        <v>3498</v>
      </c>
      <c r="E66" s="154" t="s">
        <v>3665</v>
      </c>
      <c r="F66" s="154" t="str">
        <f t="shared" si="1"/>
        <v>210</v>
      </c>
      <c r="G66" s="154" t="s">
        <v>2536</v>
      </c>
      <c r="H66" s="154" t="s">
        <v>3497</v>
      </c>
      <c r="I66" s="159">
        <v>50000</v>
      </c>
      <c r="J66" s="159">
        <v>50000</v>
      </c>
      <c r="K66" s="159">
        <v>0</v>
      </c>
      <c r="L66" s="159">
        <v>50000</v>
      </c>
      <c r="M66" s="154" t="s">
        <v>3685</v>
      </c>
      <c r="N66" s="154" t="s">
        <v>3667</v>
      </c>
      <c r="O66" s="154" t="s">
        <v>3800</v>
      </c>
      <c r="P66" s="154" t="s">
        <v>3678</v>
      </c>
      <c r="Q66" s="154" t="s">
        <v>3670</v>
      </c>
      <c r="R66" s="154" t="s">
        <v>3671</v>
      </c>
    </row>
    <row r="67" ht="78.75" spans="1:18">
      <c r="A67" s="154" t="s">
        <v>3792</v>
      </c>
      <c r="B67" s="154" t="s">
        <v>3793</v>
      </c>
      <c r="C67" s="154" t="s">
        <v>3765</v>
      </c>
      <c r="D67" s="154" t="s">
        <v>3501</v>
      </c>
      <c r="E67" s="154" t="s">
        <v>3665</v>
      </c>
      <c r="F67" s="154" t="str">
        <f t="shared" si="1"/>
        <v>210</v>
      </c>
      <c r="G67" s="154" t="s">
        <v>2537</v>
      </c>
      <c r="H67" s="154" t="s">
        <v>3500</v>
      </c>
      <c r="I67" s="159">
        <v>1000000</v>
      </c>
      <c r="J67" s="159">
        <v>1000000</v>
      </c>
      <c r="K67" s="159">
        <v>0</v>
      </c>
      <c r="L67" s="159">
        <v>1000000</v>
      </c>
      <c r="M67" s="154" t="s">
        <v>3666</v>
      </c>
      <c r="N67" s="154" t="s">
        <v>3667</v>
      </c>
      <c r="O67" s="154" t="s">
        <v>3801</v>
      </c>
      <c r="P67" s="154" t="s">
        <v>3669</v>
      </c>
      <c r="Q67" s="154" t="s">
        <v>3670</v>
      </c>
      <c r="R67" s="154" t="s">
        <v>3671</v>
      </c>
    </row>
    <row r="68" ht="45" spans="1:18">
      <c r="A68" s="154" t="s">
        <v>3792</v>
      </c>
      <c r="B68" s="154" t="s">
        <v>3793</v>
      </c>
      <c r="C68" s="154" t="s">
        <v>3765</v>
      </c>
      <c r="D68" s="154" t="s">
        <v>3503</v>
      </c>
      <c r="E68" s="154" t="s">
        <v>3665</v>
      </c>
      <c r="F68" s="154" t="str">
        <f t="shared" si="1"/>
        <v>210</v>
      </c>
      <c r="G68" s="154" t="s">
        <v>2537</v>
      </c>
      <c r="H68" s="154" t="s">
        <v>3500</v>
      </c>
      <c r="I68" s="159">
        <v>800000</v>
      </c>
      <c r="J68" s="159">
        <v>800000</v>
      </c>
      <c r="K68" s="159">
        <v>0</v>
      </c>
      <c r="L68" s="159">
        <v>0</v>
      </c>
      <c r="M68" s="154" t="s">
        <v>3666</v>
      </c>
      <c r="N68" s="154" t="s">
        <v>3667</v>
      </c>
      <c r="O68" s="154" t="s">
        <v>3802</v>
      </c>
      <c r="P68" s="154" t="s">
        <v>3669</v>
      </c>
      <c r="Q68" s="154" t="s">
        <v>3670</v>
      </c>
      <c r="R68" s="154" t="s">
        <v>3671</v>
      </c>
    </row>
    <row r="69" ht="45" spans="1:18">
      <c r="A69" s="154" t="s">
        <v>3792</v>
      </c>
      <c r="B69" s="154" t="s">
        <v>3793</v>
      </c>
      <c r="C69" s="154" t="s">
        <v>3765</v>
      </c>
      <c r="D69" s="154" t="s">
        <v>3505</v>
      </c>
      <c r="E69" s="154" t="s">
        <v>3665</v>
      </c>
      <c r="F69" s="154" t="str">
        <f t="shared" si="1"/>
        <v>210</v>
      </c>
      <c r="G69" s="154" t="s">
        <v>2537</v>
      </c>
      <c r="H69" s="154" t="s">
        <v>3500</v>
      </c>
      <c r="I69" s="159">
        <v>600000</v>
      </c>
      <c r="J69" s="159">
        <v>600000</v>
      </c>
      <c r="K69" s="159">
        <v>0</v>
      </c>
      <c r="L69" s="159">
        <v>0</v>
      </c>
      <c r="M69" s="154" t="s">
        <v>3666</v>
      </c>
      <c r="N69" s="154" t="s">
        <v>3667</v>
      </c>
      <c r="O69" s="154" t="s">
        <v>3803</v>
      </c>
      <c r="P69" s="154" t="s">
        <v>3669</v>
      </c>
      <c r="Q69" s="154" t="s">
        <v>3670</v>
      </c>
      <c r="R69" s="154" t="s">
        <v>3671</v>
      </c>
    </row>
    <row r="70" ht="78.75" spans="1:18">
      <c r="A70" s="154" t="s">
        <v>3792</v>
      </c>
      <c r="B70" s="154" t="s">
        <v>3793</v>
      </c>
      <c r="C70" s="154" t="s">
        <v>3765</v>
      </c>
      <c r="D70" s="154" t="s">
        <v>3507</v>
      </c>
      <c r="E70" s="154" t="s">
        <v>3665</v>
      </c>
      <c r="F70" s="154" t="str">
        <f t="shared" ref="F70:F101" si="2">LEFT(G70,3)</f>
        <v>210</v>
      </c>
      <c r="G70" s="154" t="s">
        <v>2543</v>
      </c>
      <c r="H70" s="154" t="s">
        <v>3506</v>
      </c>
      <c r="I70" s="159">
        <v>169900</v>
      </c>
      <c r="J70" s="159">
        <v>169900</v>
      </c>
      <c r="K70" s="159">
        <v>0</v>
      </c>
      <c r="L70" s="159">
        <v>169900</v>
      </c>
      <c r="M70" s="154" t="s">
        <v>3666</v>
      </c>
      <c r="N70" s="154" t="s">
        <v>3667</v>
      </c>
      <c r="O70" s="154" t="s">
        <v>3804</v>
      </c>
      <c r="P70" s="154" t="s">
        <v>3669</v>
      </c>
      <c r="Q70" s="154" t="s">
        <v>3670</v>
      </c>
      <c r="R70" s="154" t="s">
        <v>3671</v>
      </c>
    </row>
    <row r="71" ht="56.25" spans="1:18">
      <c r="A71" s="154" t="s">
        <v>3792</v>
      </c>
      <c r="B71" s="154" t="s">
        <v>3793</v>
      </c>
      <c r="C71" s="154" t="s">
        <v>3765</v>
      </c>
      <c r="D71" s="154" t="s">
        <v>3501</v>
      </c>
      <c r="E71" s="154" t="s">
        <v>3665</v>
      </c>
      <c r="F71" s="154" t="str">
        <f t="shared" si="2"/>
        <v>210</v>
      </c>
      <c r="G71" s="154" t="s">
        <v>2543</v>
      </c>
      <c r="H71" s="154" t="s">
        <v>3506</v>
      </c>
      <c r="I71" s="159">
        <v>1000</v>
      </c>
      <c r="J71" s="159">
        <v>1000</v>
      </c>
      <c r="K71" s="159">
        <v>0</v>
      </c>
      <c r="L71" s="159">
        <v>1000</v>
      </c>
      <c r="M71" s="154" t="s">
        <v>3666</v>
      </c>
      <c r="N71" s="154" t="s">
        <v>3667</v>
      </c>
      <c r="O71" s="154" t="s">
        <v>3805</v>
      </c>
      <c r="P71" s="154" t="s">
        <v>3669</v>
      </c>
      <c r="Q71" s="154" t="s">
        <v>3670</v>
      </c>
      <c r="R71" s="154" t="s">
        <v>3671</v>
      </c>
    </row>
    <row r="72" ht="67.5" spans="1:18">
      <c r="A72" s="154" t="s">
        <v>3792</v>
      </c>
      <c r="B72" s="154" t="s">
        <v>3793</v>
      </c>
      <c r="C72" s="154" t="s">
        <v>3765</v>
      </c>
      <c r="D72" s="154" t="s">
        <v>3511</v>
      </c>
      <c r="E72" s="154" t="s">
        <v>3665</v>
      </c>
      <c r="F72" s="154" t="str">
        <f t="shared" si="2"/>
        <v>210</v>
      </c>
      <c r="G72" s="154" t="s">
        <v>2573</v>
      </c>
      <c r="H72" s="154" t="s">
        <v>3510</v>
      </c>
      <c r="I72" s="159">
        <v>99000</v>
      </c>
      <c r="J72" s="159">
        <v>99000</v>
      </c>
      <c r="K72" s="159">
        <v>0</v>
      </c>
      <c r="L72" s="159">
        <v>0</v>
      </c>
      <c r="M72" s="154" t="s">
        <v>3666</v>
      </c>
      <c r="N72" s="154" t="s">
        <v>3667</v>
      </c>
      <c r="O72" s="154" t="s">
        <v>3806</v>
      </c>
      <c r="P72" s="154" t="s">
        <v>3669</v>
      </c>
      <c r="Q72" s="154" t="s">
        <v>3670</v>
      </c>
      <c r="R72" s="154" t="s">
        <v>3671</v>
      </c>
    </row>
    <row r="73" ht="56.25" spans="1:18">
      <c r="A73" s="154" t="s">
        <v>3807</v>
      </c>
      <c r="B73" s="154" t="s">
        <v>3808</v>
      </c>
      <c r="C73" s="154" t="s">
        <v>3809</v>
      </c>
      <c r="D73" s="154" t="s">
        <v>3514</v>
      </c>
      <c r="E73" s="154" t="s">
        <v>3665</v>
      </c>
      <c r="F73" s="154" t="str">
        <f t="shared" si="2"/>
        <v>211</v>
      </c>
      <c r="G73" s="154" t="s">
        <v>2590</v>
      </c>
      <c r="H73" s="154" t="s">
        <v>3513</v>
      </c>
      <c r="I73" s="159">
        <v>6300000</v>
      </c>
      <c r="J73" s="159">
        <v>6300000</v>
      </c>
      <c r="K73" s="159">
        <v>0</v>
      </c>
      <c r="L73" s="159">
        <v>0</v>
      </c>
      <c r="M73" s="154" t="s">
        <v>3666</v>
      </c>
      <c r="N73" s="154" t="s">
        <v>3667</v>
      </c>
      <c r="O73" s="154" t="s">
        <v>3810</v>
      </c>
      <c r="P73" s="154" t="s">
        <v>3669</v>
      </c>
      <c r="Q73" s="154" t="s">
        <v>3670</v>
      </c>
      <c r="R73" s="154" t="s">
        <v>3671</v>
      </c>
    </row>
    <row r="74" ht="67.5" spans="1:18">
      <c r="A74" s="154" t="s">
        <v>3739</v>
      </c>
      <c r="B74" s="154" t="s">
        <v>3740</v>
      </c>
      <c r="C74" s="154" t="s">
        <v>3809</v>
      </c>
      <c r="D74" s="154" t="s">
        <v>3516</v>
      </c>
      <c r="E74" s="154" t="s">
        <v>3665</v>
      </c>
      <c r="F74" s="154" t="str">
        <f t="shared" si="2"/>
        <v>211</v>
      </c>
      <c r="G74" s="154" t="s">
        <v>2590</v>
      </c>
      <c r="H74" s="154" t="s">
        <v>3513</v>
      </c>
      <c r="I74" s="159">
        <v>2956900</v>
      </c>
      <c r="J74" s="159">
        <v>2956900</v>
      </c>
      <c r="K74" s="159">
        <v>0</v>
      </c>
      <c r="L74" s="159">
        <v>2956900</v>
      </c>
      <c r="M74" s="154" t="s">
        <v>3666</v>
      </c>
      <c r="N74" s="154" t="s">
        <v>3667</v>
      </c>
      <c r="O74" s="154" t="s">
        <v>3811</v>
      </c>
      <c r="P74" s="154" t="s">
        <v>3669</v>
      </c>
      <c r="Q74" s="154" t="s">
        <v>3670</v>
      </c>
      <c r="R74" s="154" t="s">
        <v>3671</v>
      </c>
    </row>
    <row r="75" ht="56.25" spans="1:18">
      <c r="A75" s="154" t="s">
        <v>3812</v>
      </c>
      <c r="B75" s="154" t="s">
        <v>3813</v>
      </c>
      <c r="C75" s="154" t="s">
        <v>3741</v>
      </c>
      <c r="D75" s="154" t="s">
        <v>3519</v>
      </c>
      <c r="E75" s="154" t="s">
        <v>3665</v>
      </c>
      <c r="F75" s="154" t="str">
        <f t="shared" si="2"/>
        <v>211</v>
      </c>
      <c r="G75" s="154" t="s">
        <v>2600</v>
      </c>
      <c r="H75" s="154" t="s">
        <v>3518</v>
      </c>
      <c r="I75" s="159">
        <v>20000</v>
      </c>
      <c r="J75" s="159">
        <v>20000</v>
      </c>
      <c r="K75" s="159">
        <v>0</v>
      </c>
      <c r="L75" s="159">
        <v>20000</v>
      </c>
      <c r="M75" s="154" t="s">
        <v>3666</v>
      </c>
      <c r="N75" s="154" t="s">
        <v>3667</v>
      </c>
      <c r="O75" s="154" t="s">
        <v>3814</v>
      </c>
      <c r="P75" s="154" t="s">
        <v>3669</v>
      </c>
      <c r="Q75" s="154" t="s">
        <v>3670</v>
      </c>
      <c r="R75" s="154" t="s">
        <v>3671</v>
      </c>
    </row>
    <row r="76" ht="45" spans="1:18">
      <c r="A76" s="154" t="s">
        <v>3739</v>
      </c>
      <c r="B76" s="154" t="s">
        <v>3740</v>
      </c>
      <c r="C76" s="154" t="s">
        <v>3741</v>
      </c>
      <c r="D76" s="154" t="s">
        <v>3815</v>
      </c>
      <c r="E76" s="154" t="s">
        <v>3665</v>
      </c>
      <c r="F76" s="154" t="str">
        <f t="shared" si="2"/>
        <v>211</v>
      </c>
      <c r="G76" s="154" t="s">
        <v>2625</v>
      </c>
      <c r="H76" s="154" t="s">
        <v>3521</v>
      </c>
      <c r="I76" s="159">
        <v>338000</v>
      </c>
      <c r="J76" s="159">
        <v>338000</v>
      </c>
      <c r="K76" s="159">
        <v>0</v>
      </c>
      <c r="L76" s="159">
        <v>338000</v>
      </c>
      <c r="M76" s="154" t="s">
        <v>3666</v>
      </c>
      <c r="N76" s="154" t="s">
        <v>3667</v>
      </c>
      <c r="O76" s="154" t="s">
        <v>3816</v>
      </c>
      <c r="P76" s="154" t="s">
        <v>3669</v>
      </c>
      <c r="Q76" s="154" t="s">
        <v>3670</v>
      </c>
      <c r="R76" s="154" t="s">
        <v>3671</v>
      </c>
    </row>
    <row r="77" ht="33.75" spans="1:18">
      <c r="A77" s="154" t="s">
        <v>3817</v>
      </c>
      <c r="B77" s="154" t="s">
        <v>3818</v>
      </c>
      <c r="C77" s="154" t="s">
        <v>3819</v>
      </c>
      <c r="D77" s="154" t="s">
        <v>3820</v>
      </c>
      <c r="E77" s="154" t="s">
        <v>3665</v>
      </c>
      <c r="F77" s="154" t="str">
        <f t="shared" si="2"/>
        <v>213</v>
      </c>
      <c r="G77" s="154" t="s">
        <v>2683</v>
      </c>
      <c r="H77" s="154" t="s">
        <v>3524</v>
      </c>
      <c r="I77" s="159">
        <v>200000</v>
      </c>
      <c r="J77" s="159">
        <v>200000</v>
      </c>
      <c r="K77" s="159">
        <v>0</v>
      </c>
      <c r="L77" s="159">
        <v>10800</v>
      </c>
      <c r="M77" s="154" t="s">
        <v>3821</v>
      </c>
      <c r="N77" s="154" t="s">
        <v>3667</v>
      </c>
      <c r="O77" s="154" t="s">
        <v>3822</v>
      </c>
      <c r="P77" s="154" t="s">
        <v>3669</v>
      </c>
      <c r="Q77" s="154" t="s">
        <v>3670</v>
      </c>
      <c r="R77" s="154" t="s">
        <v>3671</v>
      </c>
    </row>
    <row r="78" ht="33.75" spans="1:18">
      <c r="A78" s="154" t="s">
        <v>3823</v>
      </c>
      <c r="B78" s="154" t="s">
        <v>3824</v>
      </c>
      <c r="C78" s="154" t="s">
        <v>3819</v>
      </c>
      <c r="D78" s="154" t="s">
        <v>3525</v>
      </c>
      <c r="E78" s="154" t="s">
        <v>3665</v>
      </c>
      <c r="F78" s="154" t="str">
        <f t="shared" si="2"/>
        <v>213</v>
      </c>
      <c r="G78" s="154" t="s">
        <v>2683</v>
      </c>
      <c r="H78" s="154" t="s">
        <v>3524</v>
      </c>
      <c r="I78" s="159">
        <v>7830000</v>
      </c>
      <c r="J78" s="159">
        <v>7830000</v>
      </c>
      <c r="K78" s="159">
        <v>0</v>
      </c>
      <c r="L78" s="159">
        <v>0</v>
      </c>
      <c r="M78" s="154" t="s">
        <v>3821</v>
      </c>
      <c r="N78" s="154" t="s">
        <v>3667</v>
      </c>
      <c r="O78" s="154" t="s">
        <v>3822</v>
      </c>
      <c r="P78" s="154" t="s">
        <v>3669</v>
      </c>
      <c r="Q78" s="154" t="s">
        <v>3670</v>
      </c>
      <c r="R78" s="154" t="s">
        <v>3671</v>
      </c>
    </row>
    <row r="79" ht="45" spans="1:18">
      <c r="A79" s="154" t="s">
        <v>3823</v>
      </c>
      <c r="B79" s="154" t="s">
        <v>3824</v>
      </c>
      <c r="C79" s="154" t="s">
        <v>3819</v>
      </c>
      <c r="D79" s="154" t="s">
        <v>3527</v>
      </c>
      <c r="E79" s="154" t="s">
        <v>3665</v>
      </c>
      <c r="F79" s="154" t="str">
        <f t="shared" si="2"/>
        <v>213</v>
      </c>
      <c r="G79" s="154" t="s">
        <v>2683</v>
      </c>
      <c r="H79" s="154" t="s">
        <v>3524</v>
      </c>
      <c r="I79" s="159">
        <v>40000</v>
      </c>
      <c r="J79" s="159">
        <v>40000</v>
      </c>
      <c r="K79" s="159">
        <v>0</v>
      </c>
      <c r="L79" s="159">
        <v>0</v>
      </c>
      <c r="M79" s="154" t="s">
        <v>3821</v>
      </c>
      <c r="N79" s="154" t="s">
        <v>3667</v>
      </c>
      <c r="O79" s="154" t="s">
        <v>3825</v>
      </c>
      <c r="P79" s="154" t="s">
        <v>3669</v>
      </c>
      <c r="Q79" s="154" t="s">
        <v>3670</v>
      </c>
      <c r="R79" s="154" t="s">
        <v>3671</v>
      </c>
    </row>
    <row r="80" ht="33.75" spans="1:18">
      <c r="A80" s="154" t="s">
        <v>3823</v>
      </c>
      <c r="B80" s="154" t="s">
        <v>3824</v>
      </c>
      <c r="C80" s="154" t="s">
        <v>3819</v>
      </c>
      <c r="D80" s="154" t="s">
        <v>3826</v>
      </c>
      <c r="E80" s="154" t="s">
        <v>3665</v>
      </c>
      <c r="F80" s="154" t="str">
        <f t="shared" si="2"/>
        <v>213</v>
      </c>
      <c r="G80" s="154" t="s">
        <v>2684</v>
      </c>
      <c r="H80" s="154" t="s">
        <v>3528</v>
      </c>
      <c r="I80" s="159">
        <v>240000</v>
      </c>
      <c r="J80" s="159">
        <v>240000</v>
      </c>
      <c r="K80" s="159">
        <v>0</v>
      </c>
      <c r="L80" s="159">
        <v>0</v>
      </c>
      <c r="M80" s="154" t="s">
        <v>3666</v>
      </c>
      <c r="N80" s="154" t="s">
        <v>3667</v>
      </c>
      <c r="O80" s="154" t="s">
        <v>3827</v>
      </c>
      <c r="P80" s="154" t="s">
        <v>3669</v>
      </c>
      <c r="Q80" s="154" t="s">
        <v>3670</v>
      </c>
      <c r="R80" s="154" t="s">
        <v>3671</v>
      </c>
    </row>
    <row r="81" ht="33.75" spans="1:18">
      <c r="A81" s="154" t="s">
        <v>3823</v>
      </c>
      <c r="B81" s="154" t="s">
        <v>3824</v>
      </c>
      <c r="C81" s="154" t="s">
        <v>3819</v>
      </c>
      <c r="D81" s="154" t="s">
        <v>3525</v>
      </c>
      <c r="E81" s="154" t="s">
        <v>3665</v>
      </c>
      <c r="F81" s="154" t="str">
        <f t="shared" si="2"/>
        <v>213</v>
      </c>
      <c r="G81" s="154" t="s">
        <v>2684</v>
      </c>
      <c r="H81" s="154" t="s">
        <v>3528</v>
      </c>
      <c r="I81" s="159">
        <v>533800</v>
      </c>
      <c r="J81" s="159">
        <v>533800</v>
      </c>
      <c r="K81" s="159">
        <v>0</v>
      </c>
      <c r="L81" s="159">
        <v>0</v>
      </c>
      <c r="M81" s="154" t="s">
        <v>3821</v>
      </c>
      <c r="N81" s="154" t="s">
        <v>3667</v>
      </c>
      <c r="O81" s="154" t="s">
        <v>3828</v>
      </c>
      <c r="P81" s="154" t="s">
        <v>3669</v>
      </c>
      <c r="Q81" s="154" t="s">
        <v>3670</v>
      </c>
      <c r="R81" s="154" t="s">
        <v>3671</v>
      </c>
    </row>
    <row r="82" ht="45" spans="1:18">
      <c r="A82" s="154" t="s">
        <v>3829</v>
      </c>
      <c r="B82" s="154" t="s">
        <v>3830</v>
      </c>
      <c r="C82" s="154" t="s">
        <v>3664</v>
      </c>
      <c r="D82" s="154" t="s">
        <v>3533</v>
      </c>
      <c r="E82" s="154" t="s">
        <v>3665</v>
      </c>
      <c r="F82" s="154" t="str">
        <f t="shared" si="2"/>
        <v>213</v>
      </c>
      <c r="G82" s="154" t="s">
        <v>2696</v>
      </c>
      <c r="H82" s="154" t="s">
        <v>3532</v>
      </c>
      <c r="I82" s="159">
        <v>2250000</v>
      </c>
      <c r="J82" s="159">
        <v>2250000</v>
      </c>
      <c r="K82" s="159">
        <v>0</v>
      </c>
      <c r="L82" s="159">
        <v>0</v>
      </c>
      <c r="M82" s="154" t="s">
        <v>3689</v>
      </c>
      <c r="N82" s="154" t="s">
        <v>3667</v>
      </c>
      <c r="O82" s="154" t="s">
        <v>3831</v>
      </c>
      <c r="P82" s="154" t="s">
        <v>3669</v>
      </c>
      <c r="Q82" s="154" t="s">
        <v>3670</v>
      </c>
      <c r="R82" s="154" t="s">
        <v>3671</v>
      </c>
    </row>
    <row r="83" ht="33.75" spans="1:18">
      <c r="A83" s="154" t="s">
        <v>3823</v>
      </c>
      <c r="B83" s="154" t="s">
        <v>3824</v>
      </c>
      <c r="C83" s="154" t="s">
        <v>3819</v>
      </c>
      <c r="D83" s="154" t="s">
        <v>3549</v>
      </c>
      <c r="E83" s="154" t="s">
        <v>3665</v>
      </c>
      <c r="F83" s="154" t="str">
        <f t="shared" si="2"/>
        <v>213</v>
      </c>
      <c r="G83" s="154" t="s">
        <v>2697</v>
      </c>
      <c r="H83" s="154" t="s">
        <v>3535</v>
      </c>
      <c r="I83" s="159">
        <v>110000</v>
      </c>
      <c r="J83" s="159">
        <v>110000</v>
      </c>
      <c r="K83" s="159">
        <v>0</v>
      </c>
      <c r="L83" s="159">
        <v>0</v>
      </c>
      <c r="M83" s="154" t="s">
        <v>3821</v>
      </c>
      <c r="N83" s="154" t="s">
        <v>3667</v>
      </c>
      <c r="O83" s="154" t="s">
        <v>3832</v>
      </c>
      <c r="P83" s="154" t="s">
        <v>3669</v>
      </c>
      <c r="Q83" s="154" t="s">
        <v>3670</v>
      </c>
      <c r="R83" s="154" t="s">
        <v>3671</v>
      </c>
    </row>
    <row r="84" ht="33.75" spans="1:18">
      <c r="A84" s="154" t="s">
        <v>3823</v>
      </c>
      <c r="B84" s="154" t="s">
        <v>3824</v>
      </c>
      <c r="C84" s="154" t="s">
        <v>3819</v>
      </c>
      <c r="D84" s="154" t="s">
        <v>3538</v>
      </c>
      <c r="E84" s="154" t="s">
        <v>3665</v>
      </c>
      <c r="F84" s="154" t="str">
        <f t="shared" si="2"/>
        <v>213</v>
      </c>
      <c r="G84" s="154" t="s">
        <v>2701</v>
      </c>
      <c r="H84" s="154" t="s">
        <v>3537</v>
      </c>
      <c r="I84" s="159">
        <v>3460000</v>
      </c>
      <c r="J84" s="159">
        <v>3460000</v>
      </c>
      <c r="K84" s="159">
        <v>0</v>
      </c>
      <c r="L84" s="159">
        <v>0</v>
      </c>
      <c r="M84" s="154" t="s">
        <v>3821</v>
      </c>
      <c r="N84" s="154" t="s">
        <v>3667</v>
      </c>
      <c r="O84" s="154" t="s">
        <v>3833</v>
      </c>
      <c r="P84" s="154" t="s">
        <v>3669</v>
      </c>
      <c r="Q84" s="154" t="s">
        <v>3670</v>
      </c>
      <c r="R84" s="154" t="s">
        <v>3671</v>
      </c>
    </row>
    <row r="85" ht="45" spans="1:18">
      <c r="A85" s="154" t="s">
        <v>3823</v>
      </c>
      <c r="B85" s="154" t="s">
        <v>3824</v>
      </c>
      <c r="C85" s="154" t="s">
        <v>3819</v>
      </c>
      <c r="D85" s="154" t="s">
        <v>3540</v>
      </c>
      <c r="E85" s="154" t="s">
        <v>3665</v>
      </c>
      <c r="F85" s="154" t="str">
        <f t="shared" si="2"/>
        <v>213</v>
      </c>
      <c r="G85" s="154" t="s">
        <v>2701</v>
      </c>
      <c r="H85" s="154" t="s">
        <v>3537</v>
      </c>
      <c r="I85" s="159">
        <v>1300000</v>
      </c>
      <c r="J85" s="159">
        <v>1300000</v>
      </c>
      <c r="K85" s="159">
        <v>0</v>
      </c>
      <c r="L85" s="159">
        <v>0</v>
      </c>
      <c r="M85" s="154" t="s">
        <v>3666</v>
      </c>
      <c r="N85" s="154" t="s">
        <v>3667</v>
      </c>
      <c r="O85" s="154" t="s">
        <v>3834</v>
      </c>
      <c r="P85" s="154" t="s">
        <v>3669</v>
      </c>
      <c r="Q85" s="154" t="s">
        <v>3670</v>
      </c>
      <c r="R85" s="154" t="s">
        <v>3671</v>
      </c>
    </row>
    <row r="86" ht="45" spans="1:18">
      <c r="A86" s="154" t="s">
        <v>3823</v>
      </c>
      <c r="B86" s="154" t="s">
        <v>3824</v>
      </c>
      <c r="C86" s="154" t="s">
        <v>3819</v>
      </c>
      <c r="D86" s="154" t="s">
        <v>3542</v>
      </c>
      <c r="E86" s="154" t="s">
        <v>3665</v>
      </c>
      <c r="F86" s="154" t="str">
        <f t="shared" si="2"/>
        <v>213</v>
      </c>
      <c r="G86" s="154" t="s">
        <v>2701</v>
      </c>
      <c r="H86" s="154" t="s">
        <v>3537</v>
      </c>
      <c r="I86" s="159">
        <v>460000</v>
      </c>
      <c r="J86" s="159">
        <v>460000</v>
      </c>
      <c r="K86" s="159">
        <v>0</v>
      </c>
      <c r="L86" s="159">
        <v>0</v>
      </c>
      <c r="M86" s="154" t="s">
        <v>3821</v>
      </c>
      <c r="N86" s="154" t="s">
        <v>3667</v>
      </c>
      <c r="O86" s="154" t="s">
        <v>3835</v>
      </c>
      <c r="P86" s="154" t="s">
        <v>3669</v>
      </c>
      <c r="Q86" s="154" t="s">
        <v>3670</v>
      </c>
      <c r="R86" s="154" t="s">
        <v>3671</v>
      </c>
    </row>
    <row r="87" ht="78.75" spans="1:18">
      <c r="A87" s="154" t="s">
        <v>3823</v>
      </c>
      <c r="B87" s="154" t="s">
        <v>3824</v>
      </c>
      <c r="C87" s="154" t="s">
        <v>3819</v>
      </c>
      <c r="D87" s="154" t="s">
        <v>3836</v>
      </c>
      <c r="E87" s="154" t="s">
        <v>3665</v>
      </c>
      <c r="F87" s="154" t="str">
        <f t="shared" si="2"/>
        <v>213</v>
      </c>
      <c r="G87" s="154" t="s">
        <v>2701</v>
      </c>
      <c r="H87" s="154" t="s">
        <v>3537</v>
      </c>
      <c r="I87" s="159">
        <v>3230000</v>
      </c>
      <c r="J87" s="159">
        <v>3230000</v>
      </c>
      <c r="K87" s="159">
        <v>0</v>
      </c>
      <c r="L87" s="159">
        <v>0</v>
      </c>
      <c r="M87" s="154" t="s">
        <v>3666</v>
      </c>
      <c r="N87" s="154" t="s">
        <v>3667</v>
      </c>
      <c r="O87" s="154" t="s">
        <v>3837</v>
      </c>
      <c r="P87" s="154" t="s">
        <v>3669</v>
      </c>
      <c r="Q87" s="154" t="s">
        <v>3670</v>
      </c>
      <c r="R87" s="154" t="s">
        <v>3671</v>
      </c>
    </row>
    <row r="88" ht="45" spans="1:18">
      <c r="A88" s="154" t="s">
        <v>3823</v>
      </c>
      <c r="B88" s="154" t="s">
        <v>3824</v>
      </c>
      <c r="C88" s="154" t="s">
        <v>3819</v>
      </c>
      <c r="D88" s="154" t="s">
        <v>3547</v>
      </c>
      <c r="E88" s="154" t="s">
        <v>3665</v>
      </c>
      <c r="F88" s="154" t="str">
        <f t="shared" si="2"/>
        <v>213</v>
      </c>
      <c r="G88" s="154" t="s">
        <v>2702</v>
      </c>
      <c r="H88" s="154" t="s">
        <v>3546</v>
      </c>
      <c r="I88" s="159">
        <v>368000</v>
      </c>
      <c r="J88" s="159">
        <v>368000</v>
      </c>
      <c r="K88" s="159">
        <v>0</v>
      </c>
      <c r="L88" s="159">
        <v>260544.5</v>
      </c>
      <c r="M88" s="154" t="s">
        <v>3666</v>
      </c>
      <c r="N88" s="154" t="s">
        <v>3667</v>
      </c>
      <c r="O88" s="154" t="s">
        <v>3838</v>
      </c>
      <c r="P88" s="154" t="s">
        <v>3669</v>
      </c>
      <c r="Q88" s="154" t="s">
        <v>3670</v>
      </c>
      <c r="R88" s="154" t="s">
        <v>3671</v>
      </c>
    </row>
    <row r="89" ht="45" spans="1:18">
      <c r="A89" s="154" t="s">
        <v>3823</v>
      </c>
      <c r="B89" s="154" t="s">
        <v>3824</v>
      </c>
      <c r="C89" s="154" t="s">
        <v>3819</v>
      </c>
      <c r="D89" s="154" t="s">
        <v>3549</v>
      </c>
      <c r="E89" s="154" t="s">
        <v>3665</v>
      </c>
      <c r="F89" s="154" t="str">
        <f t="shared" si="2"/>
        <v>213</v>
      </c>
      <c r="G89" s="154" t="s">
        <v>2702</v>
      </c>
      <c r="H89" s="154" t="s">
        <v>3546</v>
      </c>
      <c r="I89" s="159">
        <v>500000</v>
      </c>
      <c r="J89" s="159">
        <v>500000</v>
      </c>
      <c r="K89" s="159">
        <v>0</v>
      </c>
      <c r="L89" s="159">
        <v>0</v>
      </c>
      <c r="M89" s="154" t="s">
        <v>3666</v>
      </c>
      <c r="N89" s="154" t="s">
        <v>3667</v>
      </c>
      <c r="O89" s="154" t="s">
        <v>3839</v>
      </c>
      <c r="P89" s="154" t="s">
        <v>3669</v>
      </c>
      <c r="Q89" s="154" t="s">
        <v>3670</v>
      </c>
      <c r="R89" s="154" t="s">
        <v>3671</v>
      </c>
    </row>
    <row r="90" ht="45" spans="1:18">
      <c r="A90" s="154" t="s">
        <v>3840</v>
      </c>
      <c r="B90" s="154" t="s">
        <v>3841</v>
      </c>
      <c r="C90" s="154" t="s">
        <v>3819</v>
      </c>
      <c r="D90" s="154" t="s">
        <v>3842</v>
      </c>
      <c r="E90" s="154" t="s">
        <v>3665</v>
      </c>
      <c r="F90" s="154" t="str">
        <f t="shared" si="2"/>
        <v>213</v>
      </c>
      <c r="G90" s="154" t="s">
        <v>2708</v>
      </c>
      <c r="H90" s="154" t="s">
        <v>3551</v>
      </c>
      <c r="I90" s="159">
        <v>10000</v>
      </c>
      <c r="J90" s="159">
        <v>10000</v>
      </c>
      <c r="K90" s="159">
        <v>0</v>
      </c>
      <c r="L90" s="159">
        <v>0</v>
      </c>
      <c r="M90" s="154" t="s">
        <v>3685</v>
      </c>
      <c r="N90" s="154" t="s">
        <v>3667</v>
      </c>
      <c r="O90" s="154" t="s">
        <v>3843</v>
      </c>
      <c r="P90" s="154" t="s">
        <v>3669</v>
      </c>
      <c r="Q90" s="154" t="s">
        <v>3670</v>
      </c>
      <c r="R90" s="154" t="s">
        <v>3671</v>
      </c>
    </row>
    <row r="91" ht="33.75" spans="1:18">
      <c r="A91" s="154" t="s">
        <v>3840</v>
      </c>
      <c r="B91" s="154" t="s">
        <v>3841</v>
      </c>
      <c r="C91" s="154" t="s">
        <v>3819</v>
      </c>
      <c r="D91" s="154" t="s">
        <v>3844</v>
      </c>
      <c r="E91" s="154" t="s">
        <v>3665</v>
      </c>
      <c r="F91" s="154" t="str">
        <f t="shared" si="2"/>
        <v>213</v>
      </c>
      <c r="G91" s="154" t="s">
        <v>2708</v>
      </c>
      <c r="H91" s="154" t="s">
        <v>3551</v>
      </c>
      <c r="I91" s="159">
        <v>1000000</v>
      </c>
      <c r="J91" s="159">
        <v>1000000</v>
      </c>
      <c r="K91" s="159">
        <v>0</v>
      </c>
      <c r="L91" s="159">
        <v>0</v>
      </c>
      <c r="M91" s="154" t="s">
        <v>3685</v>
      </c>
      <c r="N91" s="154" t="s">
        <v>3667</v>
      </c>
      <c r="O91" s="154" t="s">
        <v>3845</v>
      </c>
      <c r="P91" s="154" t="s">
        <v>3669</v>
      </c>
      <c r="Q91" s="154" t="s">
        <v>3670</v>
      </c>
      <c r="R91" s="154" t="s">
        <v>3671</v>
      </c>
    </row>
    <row r="92" ht="45" spans="1:18">
      <c r="A92" s="154" t="s">
        <v>3840</v>
      </c>
      <c r="B92" s="154" t="s">
        <v>3841</v>
      </c>
      <c r="C92" s="154" t="s">
        <v>3819</v>
      </c>
      <c r="D92" s="154" t="s">
        <v>3842</v>
      </c>
      <c r="E92" s="154" t="s">
        <v>3665</v>
      </c>
      <c r="F92" s="154" t="str">
        <f t="shared" si="2"/>
        <v>213</v>
      </c>
      <c r="G92" s="154" t="s">
        <v>2723</v>
      </c>
      <c r="H92" s="154" t="s">
        <v>3556</v>
      </c>
      <c r="I92" s="159">
        <v>10000</v>
      </c>
      <c r="J92" s="159">
        <v>10000</v>
      </c>
      <c r="K92" s="159">
        <v>0</v>
      </c>
      <c r="L92" s="159">
        <v>0</v>
      </c>
      <c r="M92" s="154" t="s">
        <v>3685</v>
      </c>
      <c r="N92" s="154" t="s">
        <v>3667</v>
      </c>
      <c r="O92" s="154" t="s">
        <v>3846</v>
      </c>
      <c r="P92" s="154" t="s">
        <v>3669</v>
      </c>
      <c r="Q92" s="154" t="s">
        <v>3670</v>
      </c>
      <c r="R92" s="154" t="s">
        <v>3671</v>
      </c>
    </row>
    <row r="93" ht="45" spans="1:18">
      <c r="A93" s="154" t="s">
        <v>3847</v>
      </c>
      <c r="B93" s="154" t="s">
        <v>3848</v>
      </c>
      <c r="C93" s="154" t="s">
        <v>3809</v>
      </c>
      <c r="D93" s="154" t="s">
        <v>3559</v>
      </c>
      <c r="E93" s="154" t="s">
        <v>3665</v>
      </c>
      <c r="F93" s="154" t="str">
        <f t="shared" si="2"/>
        <v>213</v>
      </c>
      <c r="G93" s="154" t="s">
        <v>2733</v>
      </c>
      <c r="H93" s="154" t="s">
        <v>3558</v>
      </c>
      <c r="I93" s="159">
        <v>4190000</v>
      </c>
      <c r="J93" s="159">
        <v>4190000</v>
      </c>
      <c r="K93" s="159">
        <v>0</v>
      </c>
      <c r="L93" s="159">
        <v>140204.51</v>
      </c>
      <c r="M93" s="154" t="s">
        <v>3666</v>
      </c>
      <c r="N93" s="154" t="s">
        <v>3667</v>
      </c>
      <c r="O93" s="154" t="s">
        <v>3849</v>
      </c>
      <c r="P93" s="154" t="s">
        <v>3669</v>
      </c>
      <c r="Q93" s="154" t="s">
        <v>3670</v>
      </c>
      <c r="R93" s="154" t="s">
        <v>3671</v>
      </c>
    </row>
    <row r="94" ht="45" spans="1:18">
      <c r="A94" s="154" t="s">
        <v>3847</v>
      </c>
      <c r="B94" s="154" t="s">
        <v>3848</v>
      </c>
      <c r="C94" s="154" t="s">
        <v>3809</v>
      </c>
      <c r="D94" s="154" t="s">
        <v>3561</v>
      </c>
      <c r="E94" s="154" t="s">
        <v>3665</v>
      </c>
      <c r="F94" s="154" t="str">
        <f t="shared" si="2"/>
        <v>213</v>
      </c>
      <c r="G94" s="154" t="s">
        <v>2733</v>
      </c>
      <c r="H94" s="154" t="s">
        <v>3558</v>
      </c>
      <c r="I94" s="159">
        <v>42620000</v>
      </c>
      <c r="J94" s="159">
        <v>42620000</v>
      </c>
      <c r="K94" s="159">
        <v>0</v>
      </c>
      <c r="L94" s="159">
        <v>0</v>
      </c>
      <c r="M94" s="154" t="s">
        <v>3850</v>
      </c>
      <c r="N94" s="154" t="s">
        <v>3667</v>
      </c>
      <c r="O94" s="154" t="s">
        <v>3851</v>
      </c>
      <c r="P94" s="154" t="s">
        <v>3669</v>
      </c>
      <c r="Q94" s="154" t="s">
        <v>3670</v>
      </c>
      <c r="R94" s="154" t="s">
        <v>3671</v>
      </c>
    </row>
    <row r="95" ht="45" spans="1:18">
      <c r="A95" s="154" t="s">
        <v>3847</v>
      </c>
      <c r="B95" s="154" t="s">
        <v>3848</v>
      </c>
      <c r="C95" s="154" t="s">
        <v>3819</v>
      </c>
      <c r="D95" s="154" t="s">
        <v>3564</v>
      </c>
      <c r="E95" s="154" t="s">
        <v>3665</v>
      </c>
      <c r="F95" s="154" t="str">
        <f t="shared" si="2"/>
        <v>213</v>
      </c>
      <c r="G95" s="154" t="s">
        <v>2734</v>
      </c>
      <c r="H95" s="154" t="s">
        <v>3563</v>
      </c>
      <c r="I95" s="159">
        <v>160000</v>
      </c>
      <c r="J95" s="159">
        <v>160000</v>
      </c>
      <c r="K95" s="159">
        <v>0</v>
      </c>
      <c r="L95" s="159">
        <v>0</v>
      </c>
      <c r="M95" s="154" t="s">
        <v>3666</v>
      </c>
      <c r="N95" s="154" t="s">
        <v>3667</v>
      </c>
      <c r="O95" s="154" t="s">
        <v>3852</v>
      </c>
      <c r="P95" s="154" t="s">
        <v>3669</v>
      </c>
      <c r="Q95" s="154" t="s">
        <v>3670</v>
      </c>
      <c r="R95" s="154" t="s">
        <v>3671</v>
      </c>
    </row>
    <row r="96" ht="33.75" spans="1:18">
      <c r="A96" s="154" t="s">
        <v>3847</v>
      </c>
      <c r="B96" s="154" t="s">
        <v>3848</v>
      </c>
      <c r="C96" s="154" t="s">
        <v>3819</v>
      </c>
      <c r="D96" s="154" t="s">
        <v>3564</v>
      </c>
      <c r="E96" s="154" t="s">
        <v>3665</v>
      </c>
      <c r="F96" s="154" t="str">
        <f t="shared" si="2"/>
        <v>213</v>
      </c>
      <c r="G96" s="154" t="s">
        <v>2744</v>
      </c>
      <c r="H96" s="154" t="s">
        <v>3566</v>
      </c>
      <c r="I96" s="159">
        <v>180000</v>
      </c>
      <c r="J96" s="159">
        <v>180000</v>
      </c>
      <c r="K96" s="159">
        <v>0</v>
      </c>
      <c r="L96" s="159">
        <v>0</v>
      </c>
      <c r="M96" s="154" t="s">
        <v>3666</v>
      </c>
      <c r="N96" s="154" t="s">
        <v>3667</v>
      </c>
      <c r="O96" s="154" t="s">
        <v>3853</v>
      </c>
      <c r="P96" s="154" t="s">
        <v>3669</v>
      </c>
      <c r="Q96" s="154" t="s">
        <v>3670</v>
      </c>
      <c r="R96" s="154" t="s">
        <v>3671</v>
      </c>
    </row>
    <row r="97" ht="33.75" spans="1:18">
      <c r="A97" s="154" t="s">
        <v>3847</v>
      </c>
      <c r="B97" s="154" t="s">
        <v>3848</v>
      </c>
      <c r="C97" s="154" t="s">
        <v>3819</v>
      </c>
      <c r="D97" s="154" t="s">
        <v>3568</v>
      </c>
      <c r="E97" s="154" t="s">
        <v>3665</v>
      </c>
      <c r="F97" s="154" t="str">
        <f t="shared" si="2"/>
        <v>213</v>
      </c>
      <c r="G97" s="154" t="s">
        <v>2744</v>
      </c>
      <c r="H97" s="154" t="s">
        <v>3566</v>
      </c>
      <c r="I97" s="159">
        <v>200000</v>
      </c>
      <c r="J97" s="159">
        <v>200000</v>
      </c>
      <c r="K97" s="159">
        <v>0</v>
      </c>
      <c r="L97" s="159">
        <v>0</v>
      </c>
      <c r="M97" s="154" t="s">
        <v>3666</v>
      </c>
      <c r="N97" s="154" t="s">
        <v>3667</v>
      </c>
      <c r="O97" s="154" t="s">
        <v>3854</v>
      </c>
      <c r="P97" s="154" t="s">
        <v>3669</v>
      </c>
      <c r="Q97" s="154" t="s">
        <v>3670</v>
      </c>
      <c r="R97" s="154" t="s">
        <v>3671</v>
      </c>
    </row>
    <row r="98" ht="33.75" spans="1:18">
      <c r="A98" s="154" t="s">
        <v>3855</v>
      </c>
      <c r="B98" s="154" t="s">
        <v>3856</v>
      </c>
      <c r="C98" s="154" t="s">
        <v>3819</v>
      </c>
      <c r="D98" s="154" t="s">
        <v>3575</v>
      </c>
      <c r="E98" s="154" t="s">
        <v>3665</v>
      </c>
      <c r="F98" s="154" t="str">
        <f t="shared" si="2"/>
        <v>213</v>
      </c>
      <c r="G98" s="154" t="s">
        <v>2766</v>
      </c>
      <c r="H98" s="154" t="s">
        <v>3570</v>
      </c>
      <c r="I98" s="159">
        <v>3165000</v>
      </c>
      <c r="J98" s="159">
        <v>3165000</v>
      </c>
      <c r="K98" s="159">
        <v>0</v>
      </c>
      <c r="L98" s="159">
        <v>3165000</v>
      </c>
      <c r="M98" s="154" t="s">
        <v>3666</v>
      </c>
      <c r="N98" s="154" t="s">
        <v>3667</v>
      </c>
      <c r="O98" s="154" t="s">
        <v>3857</v>
      </c>
      <c r="P98" s="154" t="s">
        <v>3669</v>
      </c>
      <c r="Q98" s="154" t="s">
        <v>3670</v>
      </c>
      <c r="R98" s="154" t="s">
        <v>3671</v>
      </c>
    </row>
    <row r="99" ht="45" spans="1:18">
      <c r="A99" s="154" t="s">
        <v>3855</v>
      </c>
      <c r="B99" s="154" t="s">
        <v>3856</v>
      </c>
      <c r="C99" s="154" t="s">
        <v>3819</v>
      </c>
      <c r="D99" s="154" t="s">
        <v>3577</v>
      </c>
      <c r="E99" s="154" t="s">
        <v>3665</v>
      </c>
      <c r="F99" s="154" t="str">
        <f t="shared" si="2"/>
        <v>213</v>
      </c>
      <c r="G99" s="154" t="s">
        <v>2766</v>
      </c>
      <c r="H99" s="154" t="s">
        <v>3570</v>
      </c>
      <c r="I99" s="159">
        <v>725000</v>
      </c>
      <c r="J99" s="159">
        <v>725000</v>
      </c>
      <c r="K99" s="159">
        <v>0</v>
      </c>
      <c r="L99" s="159">
        <v>725000</v>
      </c>
      <c r="M99" s="154" t="s">
        <v>3666</v>
      </c>
      <c r="N99" s="154" t="s">
        <v>3667</v>
      </c>
      <c r="O99" s="154" t="s">
        <v>3858</v>
      </c>
      <c r="P99" s="154" t="s">
        <v>3669</v>
      </c>
      <c r="Q99" s="154" t="s">
        <v>3670</v>
      </c>
      <c r="R99" s="154" t="s">
        <v>3671</v>
      </c>
    </row>
    <row r="100" ht="45" spans="1:18">
      <c r="A100" s="154" t="s">
        <v>3855</v>
      </c>
      <c r="B100" s="154" t="s">
        <v>3856</v>
      </c>
      <c r="C100" s="154" t="s">
        <v>3819</v>
      </c>
      <c r="D100" s="154" t="s">
        <v>3859</v>
      </c>
      <c r="E100" s="154" t="s">
        <v>3665</v>
      </c>
      <c r="F100" s="154" t="str">
        <f t="shared" si="2"/>
        <v>213</v>
      </c>
      <c r="G100" s="154" t="s">
        <v>2766</v>
      </c>
      <c r="H100" s="154" t="s">
        <v>3570</v>
      </c>
      <c r="I100" s="159">
        <v>3000000</v>
      </c>
      <c r="J100" s="159">
        <v>3000000</v>
      </c>
      <c r="K100" s="159">
        <v>0</v>
      </c>
      <c r="L100" s="159">
        <v>3000000</v>
      </c>
      <c r="M100" s="154" t="s">
        <v>3666</v>
      </c>
      <c r="N100" s="154" t="s">
        <v>3667</v>
      </c>
      <c r="O100" s="154" t="s">
        <v>3860</v>
      </c>
      <c r="P100" s="154" t="s">
        <v>3669</v>
      </c>
      <c r="Q100" s="154" t="s">
        <v>3670</v>
      </c>
      <c r="R100" s="154" t="s">
        <v>3671</v>
      </c>
    </row>
    <row r="101" ht="33.75" spans="1:18">
      <c r="A101" s="154" t="s">
        <v>3855</v>
      </c>
      <c r="B101" s="154" t="s">
        <v>3856</v>
      </c>
      <c r="C101" s="154" t="s">
        <v>3819</v>
      </c>
      <c r="D101" s="154" t="s">
        <v>3861</v>
      </c>
      <c r="E101" s="154" t="s">
        <v>3665</v>
      </c>
      <c r="F101" s="154" t="str">
        <f t="shared" si="2"/>
        <v>213</v>
      </c>
      <c r="G101" s="154" t="s">
        <v>2766</v>
      </c>
      <c r="H101" s="154" t="s">
        <v>3570</v>
      </c>
      <c r="I101" s="159">
        <v>4300000</v>
      </c>
      <c r="J101" s="159">
        <v>4300000</v>
      </c>
      <c r="K101" s="159">
        <v>0</v>
      </c>
      <c r="L101" s="159">
        <v>4300000</v>
      </c>
      <c r="M101" s="154" t="s">
        <v>3666</v>
      </c>
      <c r="N101" s="154" t="s">
        <v>3667</v>
      </c>
      <c r="O101" s="154" t="s">
        <v>3862</v>
      </c>
      <c r="P101" s="154" t="s">
        <v>3669</v>
      </c>
      <c r="Q101" s="154" t="s">
        <v>3670</v>
      </c>
      <c r="R101" s="154" t="s">
        <v>3671</v>
      </c>
    </row>
    <row r="102" ht="33.75" spans="1:18">
      <c r="A102" s="154" t="s">
        <v>3679</v>
      </c>
      <c r="B102" s="154" t="s">
        <v>3680</v>
      </c>
      <c r="C102" s="154" t="s">
        <v>3664</v>
      </c>
      <c r="D102" s="154" t="s">
        <v>3580</v>
      </c>
      <c r="E102" s="154" t="s">
        <v>3665</v>
      </c>
      <c r="F102" s="154" t="str">
        <f t="shared" ref="F102:F133" si="3">LEFT(G102,3)</f>
        <v>213</v>
      </c>
      <c r="G102" s="154" t="s">
        <v>2768</v>
      </c>
      <c r="H102" s="154" t="s">
        <v>3579</v>
      </c>
      <c r="I102" s="159">
        <v>6670000</v>
      </c>
      <c r="J102" s="159">
        <v>6670000</v>
      </c>
      <c r="K102" s="159">
        <v>0</v>
      </c>
      <c r="L102" s="159">
        <v>6670000</v>
      </c>
      <c r="M102" s="154" t="s">
        <v>3666</v>
      </c>
      <c r="N102" s="154" t="s">
        <v>3667</v>
      </c>
      <c r="O102" s="154" t="s">
        <v>3863</v>
      </c>
      <c r="P102" s="154" t="s">
        <v>3678</v>
      </c>
      <c r="Q102" s="154" t="s">
        <v>3670</v>
      </c>
      <c r="R102" s="154" t="s">
        <v>3671</v>
      </c>
    </row>
    <row r="103" ht="33.75" spans="1:18">
      <c r="A103" s="154" t="s">
        <v>3679</v>
      </c>
      <c r="B103" s="154" t="s">
        <v>3680</v>
      </c>
      <c r="C103" s="154" t="s">
        <v>3664</v>
      </c>
      <c r="D103" s="154" t="s">
        <v>3582</v>
      </c>
      <c r="E103" s="154" t="s">
        <v>3665</v>
      </c>
      <c r="F103" s="154" t="str">
        <f t="shared" si="3"/>
        <v>213</v>
      </c>
      <c r="G103" s="154" t="s">
        <v>2768</v>
      </c>
      <c r="H103" s="154" t="s">
        <v>3579</v>
      </c>
      <c r="I103" s="159">
        <v>1530000</v>
      </c>
      <c r="J103" s="159">
        <v>1530000</v>
      </c>
      <c r="K103" s="159">
        <v>0</v>
      </c>
      <c r="L103" s="159">
        <v>221206.4</v>
      </c>
      <c r="M103" s="154" t="s">
        <v>3666</v>
      </c>
      <c r="N103" s="154" t="s">
        <v>3667</v>
      </c>
      <c r="O103" s="154" t="s">
        <v>3864</v>
      </c>
      <c r="P103" s="154" t="s">
        <v>3669</v>
      </c>
      <c r="Q103" s="154" t="s">
        <v>3670</v>
      </c>
      <c r="R103" s="154" t="s">
        <v>3671</v>
      </c>
    </row>
    <row r="104" ht="33.75" spans="1:18">
      <c r="A104" s="154" t="s">
        <v>3679</v>
      </c>
      <c r="B104" s="154" t="s">
        <v>3680</v>
      </c>
      <c r="C104" s="154" t="s">
        <v>3664</v>
      </c>
      <c r="D104" s="154" t="s">
        <v>3584</v>
      </c>
      <c r="E104" s="154" t="s">
        <v>3665</v>
      </c>
      <c r="F104" s="154" t="str">
        <f t="shared" si="3"/>
        <v>213</v>
      </c>
      <c r="G104" s="154" t="s">
        <v>2768</v>
      </c>
      <c r="H104" s="154" t="s">
        <v>3579</v>
      </c>
      <c r="I104" s="159">
        <v>114600</v>
      </c>
      <c r="J104" s="159">
        <v>114600</v>
      </c>
      <c r="K104" s="159">
        <v>0</v>
      </c>
      <c r="L104" s="159">
        <v>0</v>
      </c>
      <c r="M104" s="154" t="s">
        <v>3685</v>
      </c>
      <c r="N104" s="154" t="s">
        <v>3667</v>
      </c>
      <c r="O104" s="154" t="s">
        <v>3865</v>
      </c>
      <c r="P104" s="154" t="s">
        <v>3669</v>
      </c>
      <c r="Q104" s="154" t="s">
        <v>3670</v>
      </c>
      <c r="R104" s="154" t="s">
        <v>3671</v>
      </c>
    </row>
    <row r="105" ht="45" spans="1:18">
      <c r="A105" s="154" t="s">
        <v>3679</v>
      </c>
      <c r="B105" s="154" t="s">
        <v>3680</v>
      </c>
      <c r="C105" s="154" t="s">
        <v>3664</v>
      </c>
      <c r="D105" s="154" t="s">
        <v>3586</v>
      </c>
      <c r="E105" s="154" t="s">
        <v>3665</v>
      </c>
      <c r="F105" s="154" t="str">
        <f t="shared" si="3"/>
        <v>213</v>
      </c>
      <c r="G105" s="154" t="s">
        <v>2771</v>
      </c>
      <c r="H105" s="154" t="s">
        <v>3585</v>
      </c>
      <c r="I105" s="159">
        <v>700000</v>
      </c>
      <c r="J105" s="159">
        <v>700000</v>
      </c>
      <c r="K105" s="159">
        <v>0</v>
      </c>
      <c r="L105" s="159">
        <v>0</v>
      </c>
      <c r="M105" s="154" t="s">
        <v>3666</v>
      </c>
      <c r="N105" s="154" t="s">
        <v>3667</v>
      </c>
      <c r="O105" s="154" t="s">
        <v>3866</v>
      </c>
      <c r="P105" s="154" t="s">
        <v>3669</v>
      </c>
      <c r="Q105" s="154" t="s">
        <v>3670</v>
      </c>
      <c r="R105" s="154" t="s">
        <v>3671</v>
      </c>
    </row>
    <row r="106" ht="33.75" spans="1:18">
      <c r="A106" s="154" t="s">
        <v>3679</v>
      </c>
      <c r="B106" s="154" t="s">
        <v>3680</v>
      </c>
      <c r="C106" s="154" t="s">
        <v>3664</v>
      </c>
      <c r="D106" s="154" t="s">
        <v>3588</v>
      </c>
      <c r="E106" s="154" t="s">
        <v>3665</v>
      </c>
      <c r="F106" s="154" t="str">
        <f t="shared" si="3"/>
        <v>213</v>
      </c>
      <c r="G106" s="154" t="s">
        <v>2771</v>
      </c>
      <c r="H106" s="154" t="s">
        <v>3585</v>
      </c>
      <c r="I106" s="159">
        <v>5200000</v>
      </c>
      <c r="J106" s="159">
        <v>5200000</v>
      </c>
      <c r="K106" s="159">
        <v>0</v>
      </c>
      <c r="L106" s="159">
        <v>0</v>
      </c>
      <c r="M106" s="154" t="s">
        <v>3666</v>
      </c>
      <c r="N106" s="154" t="s">
        <v>3667</v>
      </c>
      <c r="O106" s="154" t="s">
        <v>3867</v>
      </c>
      <c r="P106" s="154" t="s">
        <v>3669</v>
      </c>
      <c r="Q106" s="154" t="s">
        <v>3670</v>
      </c>
      <c r="R106" s="154" t="s">
        <v>3671</v>
      </c>
    </row>
    <row r="107" ht="33.75" spans="1:18">
      <c r="A107" s="154" t="s">
        <v>3679</v>
      </c>
      <c r="B107" s="154" t="s">
        <v>3680</v>
      </c>
      <c r="C107" s="154" t="s">
        <v>3664</v>
      </c>
      <c r="D107" s="154" t="s">
        <v>3593</v>
      </c>
      <c r="E107" s="154" t="s">
        <v>3665</v>
      </c>
      <c r="F107" s="154" t="str">
        <f t="shared" si="3"/>
        <v>213</v>
      </c>
      <c r="G107" s="154" t="s">
        <v>2777</v>
      </c>
      <c r="H107" s="154" t="s">
        <v>3590</v>
      </c>
      <c r="I107" s="159">
        <v>218803</v>
      </c>
      <c r="J107" s="159">
        <v>218803</v>
      </c>
      <c r="K107" s="159">
        <v>0</v>
      </c>
      <c r="L107" s="159">
        <v>218803</v>
      </c>
      <c r="M107" s="154" t="s">
        <v>3666</v>
      </c>
      <c r="N107" s="154" t="s">
        <v>3667</v>
      </c>
      <c r="O107" s="154" t="s">
        <v>3868</v>
      </c>
      <c r="P107" s="154" t="s">
        <v>3669</v>
      </c>
      <c r="Q107" s="154" t="s">
        <v>3670</v>
      </c>
      <c r="R107" s="154" t="s">
        <v>3671</v>
      </c>
    </row>
    <row r="108" ht="45" spans="1:18">
      <c r="A108" s="154" t="s">
        <v>3679</v>
      </c>
      <c r="B108" s="154" t="s">
        <v>3680</v>
      </c>
      <c r="C108" s="154" t="s">
        <v>3664</v>
      </c>
      <c r="D108" s="154" t="s">
        <v>3869</v>
      </c>
      <c r="E108" s="154" t="s">
        <v>3665</v>
      </c>
      <c r="F108" s="154" t="str">
        <f t="shared" si="3"/>
        <v>213</v>
      </c>
      <c r="G108" s="154" t="s">
        <v>2777</v>
      </c>
      <c r="H108" s="154" t="s">
        <v>3590</v>
      </c>
      <c r="I108" s="159">
        <v>95722.44</v>
      </c>
      <c r="J108" s="159">
        <v>95722.44</v>
      </c>
      <c r="K108" s="159">
        <v>0</v>
      </c>
      <c r="L108" s="159">
        <v>95722.44</v>
      </c>
      <c r="M108" s="154" t="s">
        <v>3666</v>
      </c>
      <c r="N108" s="154" t="s">
        <v>3667</v>
      </c>
      <c r="O108" s="154" t="s">
        <v>3870</v>
      </c>
      <c r="P108" s="154" t="s">
        <v>3669</v>
      </c>
      <c r="Q108" s="154" t="s">
        <v>3670</v>
      </c>
      <c r="R108" s="154" t="s">
        <v>3671</v>
      </c>
    </row>
    <row r="109" ht="78.75" spans="1:18">
      <c r="A109" s="154" t="s">
        <v>3871</v>
      </c>
      <c r="B109" s="154" t="s">
        <v>3872</v>
      </c>
      <c r="C109" s="154" t="s">
        <v>3873</v>
      </c>
      <c r="D109" s="154" t="s">
        <v>3874</v>
      </c>
      <c r="E109" s="154" t="s">
        <v>3665</v>
      </c>
      <c r="F109" s="154" t="str">
        <f t="shared" si="3"/>
        <v>213</v>
      </c>
      <c r="G109" s="154" t="s">
        <v>2777</v>
      </c>
      <c r="H109" s="154" t="s">
        <v>3590</v>
      </c>
      <c r="I109" s="159">
        <v>21770.4</v>
      </c>
      <c r="J109" s="159">
        <v>21770.4</v>
      </c>
      <c r="K109" s="159">
        <v>0</v>
      </c>
      <c r="L109" s="159">
        <v>21770.4</v>
      </c>
      <c r="M109" s="154" t="s">
        <v>3666</v>
      </c>
      <c r="N109" s="154" t="s">
        <v>3667</v>
      </c>
      <c r="O109" s="154" t="s">
        <v>3875</v>
      </c>
      <c r="P109" s="154" t="s">
        <v>3669</v>
      </c>
      <c r="Q109" s="154" t="s">
        <v>3670</v>
      </c>
      <c r="R109" s="154" t="s">
        <v>3671</v>
      </c>
    </row>
    <row r="110" ht="78.75" spans="1:18">
      <c r="A110" s="154" t="s">
        <v>3876</v>
      </c>
      <c r="B110" s="154" t="s">
        <v>3877</v>
      </c>
      <c r="C110" s="154" t="s">
        <v>3873</v>
      </c>
      <c r="D110" s="154" t="s">
        <v>3874</v>
      </c>
      <c r="E110" s="154" t="s">
        <v>3665</v>
      </c>
      <c r="F110" s="154" t="str">
        <f t="shared" si="3"/>
        <v>213</v>
      </c>
      <c r="G110" s="154" t="s">
        <v>2777</v>
      </c>
      <c r="H110" s="154" t="s">
        <v>3590</v>
      </c>
      <c r="I110" s="159">
        <v>54725.83</v>
      </c>
      <c r="J110" s="159">
        <v>54725.83</v>
      </c>
      <c r="K110" s="159">
        <v>0</v>
      </c>
      <c r="L110" s="159">
        <v>54725.83</v>
      </c>
      <c r="M110" s="154" t="s">
        <v>3666</v>
      </c>
      <c r="N110" s="154" t="s">
        <v>3667</v>
      </c>
      <c r="O110" s="154" t="s">
        <v>3875</v>
      </c>
      <c r="P110" s="154" t="s">
        <v>3669</v>
      </c>
      <c r="Q110" s="154" t="s">
        <v>3670</v>
      </c>
      <c r="R110" s="154" t="s">
        <v>3671</v>
      </c>
    </row>
    <row r="111" ht="78.75" spans="1:18">
      <c r="A111" s="154" t="s">
        <v>3878</v>
      </c>
      <c r="B111" s="154" t="s">
        <v>3879</v>
      </c>
      <c r="C111" s="154" t="s">
        <v>3873</v>
      </c>
      <c r="D111" s="154" t="s">
        <v>3874</v>
      </c>
      <c r="E111" s="154" t="s">
        <v>3665</v>
      </c>
      <c r="F111" s="154" t="str">
        <f t="shared" si="3"/>
        <v>213</v>
      </c>
      <c r="G111" s="154" t="s">
        <v>2777</v>
      </c>
      <c r="H111" s="154" t="s">
        <v>3590</v>
      </c>
      <c r="I111" s="159">
        <v>138258.21</v>
      </c>
      <c r="J111" s="159">
        <v>138258.21</v>
      </c>
      <c r="K111" s="159">
        <v>0</v>
      </c>
      <c r="L111" s="159">
        <v>138258.21</v>
      </c>
      <c r="M111" s="154" t="s">
        <v>3666</v>
      </c>
      <c r="N111" s="154" t="s">
        <v>3667</v>
      </c>
      <c r="O111" s="154" t="s">
        <v>3875</v>
      </c>
      <c r="P111" s="154" t="s">
        <v>3669</v>
      </c>
      <c r="Q111" s="154" t="s">
        <v>3670</v>
      </c>
      <c r="R111" s="154" t="s">
        <v>3671</v>
      </c>
    </row>
    <row r="112" ht="78.75" spans="1:18">
      <c r="A112" s="154" t="s">
        <v>3880</v>
      </c>
      <c r="B112" s="154" t="s">
        <v>3881</v>
      </c>
      <c r="C112" s="154" t="s">
        <v>3873</v>
      </c>
      <c r="D112" s="154" t="s">
        <v>3874</v>
      </c>
      <c r="E112" s="154" t="s">
        <v>3665</v>
      </c>
      <c r="F112" s="154" t="str">
        <f t="shared" si="3"/>
        <v>213</v>
      </c>
      <c r="G112" s="154" t="s">
        <v>2777</v>
      </c>
      <c r="H112" s="154" t="s">
        <v>3590</v>
      </c>
      <c r="I112" s="159">
        <v>57901.51</v>
      </c>
      <c r="J112" s="159">
        <v>57901.51</v>
      </c>
      <c r="K112" s="159">
        <v>0</v>
      </c>
      <c r="L112" s="159">
        <v>57901.51</v>
      </c>
      <c r="M112" s="154" t="s">
        <v>3666</v>
      </c>
      <c r="N112" s="154" t="s">
        <v>3667</v>
      </c>
      <c r="O112" s="154" t="s">
        <v>3875</v>
      </c>
      <c r="P112" s="154" t="s">
        <v>3669</v>
      </c>
      <c r="Q112" s="154" t="s">
        <v>3670</v>
      </c>
      <c r="R112" s="154" t="s">
        <v>3671</v>
      </c>
    </row>
    <row r="113" ht="78.75" spans="1:18">
      <c r="A113" s="154" t="s">
        <v>3882</v>
      </c>
      <c r="B113" s="154" t="s">
        <v>3883</v>
      </c>
      <c r="C113" s="154" t="s">
        <v>3873</v>
      </c>
      <c r="D113" s="154" t="s">
        <v>3874</v>
      </c>
      <c r="E113" s="154" t="s">
        <v>3665</v>
      </c>
      <c r="F113" s="154" t="str">
        <f t="shared" si="3"/>
        <v>213</v>
      </c>
      <c r="G113" s="154" t="s">
        <v>2777</v>
      </c>
      <c r="H113" s="154" t="s">
        <v>3590</v>
      </c>
      <c r="I113" s="159">
        <v>105582.04</v>
      </c>
      <c r="J113" s="159">
        <v>105582.04</v>
      </c>
      <c r="K113" s="159">
        <v>0</v>
      </c>
      <c r="L113" s="159">
        <v>105582.04</v>
      </c>
      <c r="M113" s="154" t="s">
        <v>3666</v>
      </c>
      <c r="N113" s="154" t="s">
        <v>3667</v>
      </c>
      <c r="O113" s="154" t="s">
        <v>3875</v>
      </c>
      <c r="P113" s="154" t="s">
        <v>3669</v>
      </c>
      <c r="Q113" s="154" t="s">
        <v>3670</v>
      </c>
      <c r="R113" s="154" t="s">
        <v>3671</v>
      </c>
    </row>
    <row r="114" ht="78.75" spans="1:18">
      <c r="A114" s="154" t="s">
        <v>3884</v>
      </c>
      <c r="B114" s="154" t="s">
        <v>3885</v>
      </c>
      <c r="C114" s="154" t="s">
        <v>3873</v>
      </c>
      <c r="D114" s="154" t="s">
        <v>3874</v>
      </c>
      <c r="E114" s="154" t="s">
        <v>3665</v>
      </c>
      <c r="F114" s="154" t="str">
        <f t="shared" si="3"/>
        <v>213</v>
      </c>
      <c r="G114" s="154" t="s">
        <v>2777</v>
      </c>
      <c r="H114" s="154" t="s">
        <v>3590</v>
      </c>
      <c r="I114" s="159">
        <v>211892.89</v>
      </c>
      <c r="J114" s="159">
        <v>211892.89</v>
      </c>
      <c r="K114" s="159">
        <v>0</v>
      </c>
      <c r="L114" s="159">
        <v>211892.89</v>
      </c>
      <c r="M114" s="154" t="s">
        <v>3666</v>
      </c>
      <c r="N114" s="154" t="s">
        <v>3667</v>
      </c>
      <c r="O114" s="154" t="s">
        <v>3875</v>
      </c>
      <c r="P114" s="154" t="s">
        <v>3669</v>
      </c>
      <c r="Q114" s="154" t="s">
        <v>3670</v>
      </c>
      <c r="R114" s="154" t="s">
        <v>3671</v>
      </c>
    </row>
    <row r="115" ht="78.75" spans="1:18">
      <c r="A115" s="154" t="s">
        <v>3886</v>
      </c>
      <c r="B115" s="154" t="s">
        <v>3887</v>
      </c>
      <c r="C115" s="154" t="s">
        <v>3873</v>
      </c>
      <c r="D115" s="154" t="s">
        <v>3874</v>
      </c>
      <c r="E115" s="154" t="s">
        <v>3665</v>
      </c>
      <c r="F115" s="154" t="str">
        <f t="shared" si="3"/>
        <v>213</v>
      </c>
      <c r="G115" s="154" t="s">
        <v>2777</v>
      </c>
      <c r="H115" s="154" t="s">
        <v>3590</v>
      </c>
      <c r="I115" s="159">
        <v>75726.68</v>
      </c>
      <c r="J115" s="159">
        <v>75726.68</v>
      </c>
      <c r="K115" s="159">
        <v>0</v>
      </c>
      <c r="L115" s="159">
        <v>75726.68</v>
      </c>
      <c r="M115" s="154" t="s">
        <v>3666</v>
      </c>
      <c r="N115" s="154" t="s">
        <v>3667</v>
      </c>
      <c r="O115" s="154" t="s">
        <v>3875</v>
      </c>
      <c r="P115" s="154" t="s">
        <v>3669</v>
      </c>
      <c r="Q115" s="154" t="s">
        <v>3670</v>
      </c>
      <c r="R115" s="154" t="s">
        <v>3671</v>
      </c>
    </row>
    <row r="116" ht="56.25" spans="1:18">
      <c r="A116" s="154" t="s">
        <v>3888</v>
      </c>
      <c r="B116" s="154" t="s">
        <v>3889</v>
      </c>
      <c r="C116" s="154" t="s">
        <v>3765</v>
      </c>
      <c r="D116" s="154" t="s">
        <v>3890</v>
      </c>
      <c r="E116" s="154" t="s">
        <v>3665</v>
      </c>
      <c r="F116" s="154" t="str">
        <f t="shared" si="3"/>
        <v>213</v>
      </c>
      <c r="G116" s="154" t="s">
        <v>2778</v>
      </c>
      <c r="H116" s="154" t="s">
        <v>3594</v>
      </c>
      <c r="I116" s="159">
        <v>167536.95</v>
      </c>
      <c r="J116" s="159">
        <v>167536.95</v>
      </c>
      <c r="K116" s="159">
        <v>0</v>
      </c>
      <c r="L116" s="159">
        <v>167536.95</v>
      </c>
      <c r="M116" s="154" t="s">
        <v>3666</v>
      </c>
      <c r="N116" s="154" t="s">
        <v>3667</v>
      </c>
      <c r="O116" s="154" t="s">
        <v>3891</v>
      </c>
      <c r="P116" s="154" t="s">
        <v>3669</v>
      </c>
      <c r="Q116" s="154" t="s">
        <v>3670</v>
      </c>
      <c r="R116" s="154" t="s">
        <v>3671</v>
      </c>
    </row>
    <row r="117" ht="56.25" spans="1:18">
      <c r="A117" s="154" t="s">
        <v>3888</v>
      </c>
      <c r="B117" s="154" t="s">
        <v>3889</v>
      </c>
      <c r="C117" s="154" t="s">
        <v>3765</v>
      </c>
      <c r="D117" s="154" t="s">
        <v>3890</v>
      </c>
      <c r="E117" s="154" t="s">
        <v>3665</v>
      </c>
      <c r="F117" s="154" t="str">
        <f t="shared" si="3"/>
        <v>213</v>
      </c>
      <c r="G117" s="154" t="s">
        <v>2778</v>
      </c>
      <c r="H117" s="154" t="s">
        <v>3594</v>
      </c>
      <c r="I117" s="159">
        <v>703428.75</v>
      </c>
      <c r="J117" s="159">
        <v>703428.75</v>
      </c>
      <c r="K117" s="159">
        <v>0</v>
      </c>
      <c r="L117" s="159">
        <v>703426.85</v>
      </c>
      <c r="M117" s="154" t="s">
        <v>3666</v>
      </c>
      <c r="N117" s="154" t="s">
        <v>3667</v>
      </c>
      <c r="O117" s="154" t="s">
        <v>3892</v>
      </c>
      <c r="P117" s="154" t="s">
        <v>3669</v>
      </c>
      <c r="Q117" s="154" t="s">
        <v>3670</v>
      </c>
      <c r="R117" s="154" t="s">
        <v>3671</v>
      </c>
    </row>
    <row r="118" ht="67.5" spans="1:18">
      <c r="A118" s="154" t="s">
        <v>3888</v>
      </c>
      <c r="B118" s="154" t="s">
        <v>3889</v>
      </c>
      <c r="C118" s="154" t="s">
        <v>3765</v>
      </c>
      <c r="D118" s="154" t="s">
        <v>3597</v>
      </c>
      <c r="E118" s="154" t="s">
        <v>3665</v>
      </c>
      <c r="F118" s="154" t="str">
        <f t="shared" si="3"/>
        <v>213</v>
      </c>
      <c r="G118" s="154" t="s">
        <v>2778</v>
      </c>
      <c r="H118" s="154" t="s">
        <v>3594</v>
      </c>
      <c r="I118" s="159">
        <v>556289</v>
      </c>
      <c r="J118" s="159">
        <v>556289</v>
      </c>
      <c r="K118" s="159">
        <v>0</v>
      </c>
      <c r="L118" s="159">
        <v>556289</v>
      </c>
      <c r="M118" s="154" t="s">
        <v>3666</v>
      </c>
      <c r="N118" s="154" t="s">
        <v>3667</v>
      </c>
      <c r="O118" s="154" t="s">
        <v>3893</v>
      </c>
      <c r="P118" s="154" t="s">
        <v>3669</v>
      </c>
      <c r="Q118" s="154" t="s">
        <v>3670</v>
      </c>
      <c r="R118" s="154" t="s">
        <v>3671</v>
      </c>
    </row>
    <row r="119" ht="45" spans="1:18">
      <c r="A119" s="154" t="s">
        <v>3888</v>
      </c>
      <c r="B119" s="154" t="s">
        <v>3889</v>
      </c>
      <c r="C119" s="154" t="s">
        <v>3765</v>
      </c>
      <c r="D119" s="154" t="s">
        <v>3600</v>
      </c>
      <c r="E119" s="154" t="s">
        <v>3665</v>
      </c>
      <c r="F119" s="154" t="str">
        <f t="shared" si="3"/>
        <v>213</v>
      </c>
      <c r="G119" s="154" t="s">
        <v>2780</v>
      </c>
      <c r="H119" s="154" t="s">
        <v>3599</v>
      </c>
      <c r="I119" s="159">
        <v>1630000</v>
      </c>
      <c r="J119" s="159">
        <v>1630000</v>
      </c>
      <c r="K119" s="159">
        <v>0</v>
      </c>
      <c r="L119" s="159">
        <v>1630000</v>
      </c>
      <c r="M119" s="154" t="s">
        <v>3666</v>
      </c>
      <c r="N119" s="154" t="s">
        <v>3667</v>
      </c>
      <c r="O119" s="154" t="s">
        <v>3894</v>
      </c>
      <c r="P119" s="154" t="s">
        <v>3669</v>
      </c>
      <c r="Q119" s="154" t="s">
        <v>3670</v>
      </c>
      <c r="R119" s="154" t="s">
        <v>3671</v>
      </c>
    </row>
    <row r="120" ht="45" spans="1:18">
      <c r="A120" s="154" t="s">
        <v>3895</v>
      </c>
      <c r="B120" s="154" t="s">
        <v>3896</v>
      </c>
      <c r="C120" s="154" t="s">
        <v>3809</v>
      </c>
      <c r="D120" s="154" t="s">
        <v>3897</v>
      </c>
      <c r="E120" s="154" t="s">
        <v>3665</v>
      </c>
      <c r="F120" s="154" t="str">
        <f t="shared" si="3"/>
        <v>214</v>
      </c>
      <c r="G120" s="154" t="s">
        <v>2792</v>
      </c>
      <c r="H120" s="154" t="s">
        <v>3602</v>
      </c>
      <c r="I120" s="159">
        <v>550000</v>
      </c>
      <c r="J120" s="159">
        <v>550000</v>
      </c>
      <c r="K120" s="159">
        <v>0</v>
      </c>
      <c r="L120" s="159">
        <v>300000</v>
      </c>
      <c r="M120" s="154" t="s">
        <v>3666</v>
      </c>
      <c r="N120" s="154" t="s">
        <v>3667</v>
      </c>
      <c r="O120" s="154" t="s">
        <v>3898</v>
      </c>
      <c r="P120" s="154" t="s">
        <v>3669</v>
      </c>
      <c r="Q120" s="154" t="s">
        <v>3670</v>
      </c>
      <c r="R120" s="154" t="s">
        <v>3671</v>
      </c>
    </row>
    <row r="121" ht="45" spans="1:18">
      <c r="A121" s="154" t="s">
        <v>3895</v>
      </c>
      <c r="B121" s="154" t="s">
        <v>3896</v>
      </c>
      <c r="C121" s="154" t="s">
        <v>3809</v>
      </c>
      <c r="D121" s="154" t="s">
        <v>3609</v>
      </c>
      <c r="E121" s="154" t="s">
        <v>3665</v>
      </c>
      <c r="F121" s="154" t="str">
        <f t="shared" si="3"/>
        <v>214</v>
      </c>
      <c r="G121" s="154" t="s">
        <v>2792</v>
      </c>
      <c r="H121" s="154" t="s">
        <v>3602</v>
      </c>
      <c r="I121" s="159">
        <v>1250000</v>
      </c>
      <c r="J121" s="159">
        <v>1250000</v>
      </c>
      <c r="K121" s="159">
        <v>0</v>
      </c>
      <c r="L121" s="159">
        <v>0</v>
      </c>
      <c r="M121" s="154" t="s">
        <v>3689</v>
      </c>
      <c r="N121" s="154" t="s">
        <v>3667</v>
      </c>
      <c r="O121" s="154" t="s">
        <v>3899</v>
      </c>
      <c r="P121" s="154" t="s">
        <v>3669</v>
      </c>
      <c r="Q121" s="154" t="s">
        <v>3670</v>
      </c>
      <c r="R121" s="154" t="s">
        <v>3671</v>
      </c>
    </row>
    <row r="122" ht="78.75" spans="1:18">
      <c r="A122" s="154" t="s">
        <v>3878</v>
      </c>
      <c r="B122" s="154" t="s">
        <v>3879</v>
      </c>
      <c r="C122" s="154" t="s">
        <v>3873</v>
      </c>
      <c r="D122" s="154" t="s">
        <v>3900</v>
      </c>
      <c r="E122" s="154" t="s">
        <v>3665</v>
      </c>
      <c r="F122" s="154" t="str">
        <f t="shared" si="3"/>
        <v>214</v>
      </c>
      <c r="G122" s="154" t="s">
        <v>2792</v>
      </c>
      <c r="H122" s="154" t="s">
        <v>3602</v>
      </c>
      <c r="I122" s="159">
        <v>312500</v>
      </c>
      <c r="J122" s="159">
        <v>312500</v>
      </c>
      <c r="K122" s="159">
        <v>0</v>
      </c>
      <c r="L122" s="159">
        <v>100000</v>
      </c>
      <c r="M122" s="154" t="s">
        <v>3666</v>
      </c>
      <c r="N122" s="154" t="s">
        <v>3667</v>
      </c>
      <c r="O122" s="154" t="s">
        <v>3901</v>
      </c>
      <c r="P122" s="154" t="s">
        <v>3669</v>
      </c>
      <c r="Q122" s="154" t="s">
        <v>3670</v>
      </c>
      <c r="R122" s="154" t="s">
        <v>3671</v>
      </c>
    </row>
    <row r="123" ht="78.75" spans="1:18">
      <c r="A123" s="154" t="s">
        <v>3884</v>
      </c>
      <c r="B123" s="154" t="s">
        <v>3885</v>
      </c>
      <c r="C123" s="154" t="s">
        <v>3873</v>
      </c>
      <c r="D123" s="154" t="s">
        <v>3900</v>
      </c>
      <c r="E123" s="154" t="s">
        <v>3665</v>
      </c>
      <c r="F123" s="154" t="str">
        <f t="shared" si="3"/>
        <v>214</v>
      </c>
      <c r="G123" s="154" t="s">
        <v>2792</v>
      </c>
      <c r="H123" s="154" t="s">
        <v>3602</v>
      </c>
      <c r="I123" s="159">
        <v>350000</v>
      </c>
      <c r="J123" s="159">
        <v>350000</v>
      </c>
      <c r="K123" s="159">
        <v>0</v>
      </c>
      <c r="L123" s="159">
        <v>0</v>
      </c>
      <c r="M123" s="154" t="s">
        <v>3666</v>
      </c>
      <c r="N123" s="154" t="s">
        <v>3667</v>
      </c>
      <c r="O123" s="154" t="s">
        <v>3901</v>
      </c>
      <c r="P123" s="154" t="s">
        <v>3669</v>
      </c>
      <c r="Q123" s="154" t="s">
        <v>3670</v>
      </c>
      <c r="R123" s="154" t="s">
        <v>3671</v>
      </c>
    </row>
    <row r="124" ht="78.75" spans="1:18">
      <c r="A124" s="154" t="s">
        <v>3886</v>
      </c>
      <c r="B124" s="154" t="s">
        <v>3887</v>
      </c>
      <c r="C124" s="154" t="s">
        <v>3873</v>
      </c>
      <c r="D124" s="154" t="s">
        <v>3900</v>
      </c>
      <c r="E124" s="154" t="s">
        <v>3665</v>
      </c>
      <c r="F124" s="154" t="str">
        <f t="shared" si="3"/>
        <v>214</v>
      </c>
      <c r="G124" s="154" t="s">
        <v>2792</v>
      </c>
      <c r="H124" s="154" t="s">
        <v>3602</v>
      </c>
      <c r="I124" s="159">
        <v>487500</v>
      </c>
      <c r="J124" s="159">
        <v>487500</v>
      </c>
      <c r="K124" s="159">
        <v>0</v>
      </c>
      <c r="L124" s="159">
        <v>0</v>
      </c>
      <c r="M124" s="154" t="s">
        <v>3666</v>
      </c>
      <c r="N124" s="154" t="s">
        <v>3667</v>
      </c>
      <c r="O124" s="154" t="s">
        <v>3901</v>
      </c>
      <c r="P124" s="154" t="s">
        <v>3669</v>
      </c>
      <c r="Q124" s="154" t="s">
        <v>3670</v>
      </c>
      <c r="R124" s="154" t="s">
        <v>3671</v>
      </c>
    </row>
    <row r="125" ht="45" spans="1:18">
      <c r="A125" s="154" t="s">
        <v>3895</v>
      </c>
      <c r="B125" s="154" t="s">
        <v>3896</v>
      </c>
      <c r="C125" s="154" t="s">
        <v>3809</v>
      </c>
      <c r="D125" s="154" t="s">
        <v>3902</v>
      </c>
      <c r="E125" s="154" t="s">
        <v>3665</v>
      </c>
      <c r="F125" s="154" t="str">
        <f t="shared" si="3"/>
        <v>214</v>
      </c>
      <c r="G125" s="154" t="s">
        <v>2793</v>
      </c>
      <c r="H125" s="154" t="s">
        <v>3605</v>
      </c>
      <c r="I125" s="159">
        <v>2780000</v>
      </c>
      <c r="J125" s="159">
        <v>2780000</v>
      </c>
      <c r="K125" s="159">
        <v>0</v>
      </c>
      <c r="L125" s="159">
        <v>0</v>
      </c>
      <c r="M125" s="154" t="s">
        <v>3666</v>
      </c>
      <c r="N125" s="154" t="s">
        <v>3667</v>
      </c>
      <c r="O125" s="154" t="s">
        <v>3903</v>
      </c>
      <c r="P125" s="154" t="s">
        <v>3669</v>
      </c>
      <c r="Q125" s="154" t="s">
        <v>3670</v>
      </c>
      <c r="R125" s="154" t="s">
        <v>3671</v>
      </c>
    </row>
    <row r="126" ht="45" spans="1:18">
      <c r="A126" s="154" t="s">
        <v>3895</v>
      </c>
      <c r="B126" s="154" t="s">
        <v>3896</v>
      </c>
      <c r="C126" s="154" t="s">
        <v>3809</v>
      </c>
      <c r="D126" s="154" t="s">
        <v>3904</v>
      </c>
      <c r="E126" s="154" t="s">
        <v>3665</v>
      </c>
      <c r="F126" s="154" t="str">
        <f t="shared" si="3"/>
        <v>214</v>
      </c>
      <c r="G126" s="154" t="s">
        <v>2793</v>
      </c>
      <c r="H126" s="154" t="s">
        <v>3605</v>
      </c>
      <c r="I126" s="159">
        <v>400000</v>
      </c>
      <c r="J126" s="159">
        <v>400000</v>
      </c>
      <c r="K126" s="159">
        <v>0</v>
      </c>
      <c r="L126" s="159">
        <v>400000</v>
      </c>
      <c r="M126" s="154" t="s">
        <v>3689</v>
      </c>
      <c r="N126" s="154" t="s">
        <v>3667</v>
      </c>
      <c r="O126" s="154" t="s">
        <v>3905</v>
      </c>
      <c r="P126" s="154" t="s">
        <v>3669</v>
      </c>
      <c r="Q126" s="154" t="s">
        <v>3670</v>
      </c>
      <c r="R126" s="154" t="s">
        <v>3671</v>
      </c>
    </row>
    <row r="127" ht="45" spans="1:18">
      <c r="A127" s="154" t="s">
        <v>3906</v>
      </c>
      <c r="B127" s="154" t="s">
        <v>3907</v>
      </c>
      <c r="C127" s="154" t="s">
        <v>3809</v>
      </c>
      <c r="D127" s="154" t="s">
        <v>3606</v>
      </c>
      <c r="E127" s="154" t="s">
        <v>3665</v>
      </c>
      <c r="F127" s="154" t="str">
        <f t="shared" si="3"/>
        <v>214</v>
      </c>
      <c r="G127" s="154" t="s">
        <v>2793</v>
      </c>
      <c r="H127" s="154" t="s">
        <v>3605</v>
      </c>
      <c r="I127" s="159">
        <v>200000</v>
      </c>
      <c r="J127" s="159">
        <v>200000</v>
      </c>
      <c r="K127" s="159">
        <v>0</v>
      </c>
      <c r="L127" s="159">
        <v>200000</v>
      </c>
      <c r="M127" s="154" t="s">
        <v>3689</v>
      </c>
      <c r="N127" s="154" t="s">
        <v>3667</v>
      </c>
      <c r="O127" s="154" t="s">
        <v>3908</v>
      </c>
      <c r="P127" s="154" t="s">
        <v>3669</v>
      </c>
      <c r="Q127" s="154" t="s">
        <v>3670</v>
      </c>
      <c r="R127" s="154" t="s">
        <v>3671</v>
      </c>
    </row>
    <row r="128" ht="56.25" spans="1:18">
      <c r="A128" s="154" t="s">
        <v>3895</v>
      </c>
      <c r="B128" s="154" t="s">
        <v>3896</v>
      </c>
      <c r="C128" s="154" t="s">
        <v>3809</v>
      </c>
      <c r="D128" s="154" t="s">
        <v>3614</v>
      </c>
      <c r="E128" s="154" t="s">
        <v>3665</v>
      </c>
      <c r="F128" s="154" t="str">
        <f t="shared" si="3"/>
        <v>214</v>
      </c>
      <c r="G128" s="154" t="s">
        <v>2810</v>
      </c>
      <c r="H128" s="154" t="s">
        <v>3613</v>
      </c>
      <c r="I128" s="159">
        <v>150000</v>
      </c>
      <c r="J128" s="159">
        <v>150000</v>
      </c>
      <c r="K128" s="159">
        <v>0</v>
      </c>
      <c r="L128" s="159">
        <v>0</v>
      </c>
      <c r="M128" s="154" t="s">
        <v>3666</v>
      </c>
      <c r="N128" s="154" t="s">
        <v>3667</v>
      </c>
      <c r="O128" s="154" t="s">
        <v>3909</v>
      </c>
      <c r="P128" s="154" t="s">
        <v>3669</v>
      </c>
      <c r="Q128" s="154" t="s">
        <v>3670</v>
      </c>
      <c r="R128" s="154" t="s">
        <v>3671</v>
      </c>
    </row>
    <row r="129" ht="56.25" spans="1:18">
      <c r="A129" s="154" t="s">
        <v>3895</v>
      </c>
      <c r="B129" s="154" t="s">
        <v>3896</v>
      </c>
      <c r="C129" s="154" t="s">
        <v>3809</v>
      </c>
      <c r="D129" s="154" t="s">
        <v>3616</v>
      </c>
      <c r="E129" s="154" t="s">
        <v>3665</v>
      </c>
      <c r="F129" s="154" t="str">
        <f t="shared" si="3"/>
        <v>214</v>
      </c>
      <c r="G129" s="154" t="s">
        <v>2810</v>
      </c>
      <c r="H129" s="154" t="s">
        <v>3613</v>
      </c>
      <c r="I129" s="159">
        <v>1033000</v>
      </c>
      <c r="J129" s="159">
        <v>1033000</v>
      </c>
      <c r="K129" s="159">
        <v>0</v>
      </c>
      <c r="L129" s="159">
        <v>42000</v>
      </c>
      <c r="M129" s="154" t="s">
        <v>3666</v>
      </c>
      <c r="N129" s="154" t="s">
        <v>3667</v>
      </c>
      <c r="O129" s="154" t="s">
        <v>3910</v>
      </c>
      <c r="P129" s="154" t="s">
        <v>3669</v>
      </c>
      <c r="Q129" s="154" t="s">
        <v>3670</v>
      </c>
      <c r="R129" s="154" t="s">
        <v>3671</v>
      </c>
    </row>
    <row r="130" ht="45" spans="1:18">
      <c r="A130" s="154" t="s">
        <v>3739</v>
      </c>
      <c r="B130" s="154" t="s">
        <v>3740</v>
      </c>
      <c r="C130" s="154" t="s">
        <v>3809</v>
      </c>
      <c r="D130" s="154" t="s">
        <v>3911</v>
      </c>
      <c r="E130" s="154" t="s">
        <v>3665</v>
      </c>
      <c r="F130" s="154" t="str">
        <f t="shared" si="3"/>
        <v>215</v>
      </c>
      <c r="G130" s="154" t="s">
        <v>2914</v>
      </c>
      <c r="H130" s="154" t="s">
        <v>3618</v>
      </c>
      <c r="I130" s="159">
        <v>37850000</v>
      </c>
      <c r="J130" s="159">
        <v>37850000</v>
      </c>
      <c r="K130" s="159">
        <v>0</v>
      </c>
      <c r="L130" s="159">
        <v>0</v>
      </c>
      <c r="M130" s="154" t="s">
        <v>3850</v>
      </c>
      <c r="N130" s="154" t="s">
        <v>3667</v>
      </c>
      <c r="O130" s="154" t="s">
        <v>3912</v>
      </c>
      <c r="P130" s="154" t="s">
        <v>3669</v>
      </c>
      <c r="Q130" s="154" t="s">
        <v>3670</v>
      </c>
      <c r="R130" s="154" t="s">
        <v>3671</v>
      </c>
    </row>
    <row r="131" ht="67.5" spans="1:18">
      <c r="A131" s="154" t="s">
        <v>3913</v>
      </c>
      <c r="B131" s="154" t="s">
        <v>3914</v>
      </c>
      <c r="C131" s="154" t="s">
        <v>3741</v>
      </c>
      <c r="D131" s="154" t="s">
        <v>3915</v>
      </c>
      <c r="E131" s="154" t="s">
        <v>3665</v>
      </c>
      <c r="F131" s="154" t="str">
        <f t="shared" si="3"/>
        <v>216</v>
      </c>
      <c r="G131" s="154" t="s">
        <v>2925</v>
      </c>
      <c r="H131" s="154" t="s">
        <v>3621</v>
      </c>
      <c r="I131" s="159">
        <v>496600</v>
      </c>
      <c r="J131" s="159">
        <v>496600</v>
      </c>
      <c r="K131" s="159">
        <v>0</v>
      </c>
      <c r="L131" s="159">
        <v>0</v>
      </c>
      <c r="M131" s="154" t="s">
        <v>3666</v>
      </c>
      <c r="N131" s="154" t="s">
        <v>3667</v>
      </c>
      <c r="O131" s="154" t="s">
        <v>3916</v>
      </c>
      <c r="P131" s="154" t="s">
        <v>3669</v>
      </c>
      <c r="Q131" s="154" t="s">
        <v>3670</v>
      </c>
      <c r="R131" s="154" t="s">
        <v>3671</v>
      </c>
    </row>
    <row r="132" ht="33.75" spans="1:18">
      <c r="A132" s="154" t="s">
        <v>3917</v>
      </c>
      <c r="B132" s="154" t="s">
        <v>3918</v>
      </c>
      <c r="C132" s="154" t="s">
        <v>3919</v>
      </c>
      <c r="D132" s="154" t="s">
        <v>3920</v>
      </c>
      <c r="E132" s="154" t="s">
        <v>3665</v>
      </c>
      <c r="F132" s="154" t="str">
        <f t="shared" si="3"/>
        <v>216</v>
      </c>
      <c r="G132" s="154" t="s">
        <v>2934</v>
      </c>
      <c r="H132" s="154" t="s">
        <v>3624</v>
      </c>
      <c r="I132" s="159">
        <v>208000</v>
      </c>
      <c r="J132" s="159">
        <v>208000</v>
      </c>
      <c r="K132" s="159">
        <v>0</v>
      </c>
      <c r="L132" s="159">
        <v>208000</v>
      </c>
      <c r="M132" s="154" t="s">
        <v>3685</v>
      </c>
      <c r="N132" s="154" t="s">
        <v>3667</v>
      </c>
      <c r="O132" s="154" t="s">
        <v>3921</v>
      </c>
      <c r="P132" s="154" t="s">
        <v>3669</v>
      </c>
      <c r="Q132" s="154" t="s">
        <v>3670</v>
      </c>
      <c r="R132" s="154" t="s">
        <v>3671</v>
      </c>
    </row>
    <row r="133" ht="45" spans="1:18">
      <c r="A133" s="154" t="s">
        <v>3922</v>
      </c>
      <c r="B133" s="154" t="s">
        <v>3923</v>
      </c>
      <c r="C133" s="154" t="s">
        <v>3809</v>
      </c>
      <c r="D133" s="154" t="s">
        <v>3743</v>
      </c>
      <c r="E133" s="154" t="s">
        <v>3665</v>
      </c>
      <c r="F133" s="154" t="str">
        <f t="shared" si="3"/>
        <v>216</v>
      </c>
      <c r="G133" s="154" t="s">
        <v>2934</v>
      </c>
      <c r="H133" s="154" t="s">
        <v>3624</v>
      </c>
      <c r="I133" s="159">
        <v>3000000</v>
      </c>
      <c r="J133" s="159">
        <v>3000000</v>
      </c>
      <c r="K133" s="159">
        <v>0</v>
      </c>
      <c r="L133" s="159">
        <v>0</v>
      </c>
      <c r="M133" s="154" t="s">
        <v>3666</v>
      </c>
      <c r="N133" s="154" t="s">
        <v>3667</v>
      </c>
      <c r="O133" s="154" t="s">
        <v>3924</v>
      </c>
      <c r="P133" s="154" t="s">
        <v>3669</v>
      </c>
      <c r="Q133" s="154" t="s">
        <v>3670</v>
      </c>
      <c r="R133" s="154" t="s">
        <v>3671</v>
      </c>
    </row>
    <row r="134" ht="45" spans="1:18">
      <c r="A134" s="154" t="s">
        <v>3925</v>
      </c>
      <c r="B134" s="154" t="s">
        <v>3926</v>
      </c>
      <c r="C134" s="154" t="s">
        <v>3741</v>
      </c>
      <c r="D134" s="154" t="s">
        <v>3630</v>
      </c>
      <c r="E134" s="154" t="s">
        <v>3665</v>
      </c>
      <c r="F134" s="154" t="str">
        <f>LEFT(G134,3)</f>
        <v>224</v>
      </c>
      <c r="G134" s="154" t="s">
        <v>3089</v>
      </c>
      <c r="H134" s="154" t="s">
        <v>3629</v>
      </c>
      <c r="I134" s="159">
        <v>240000</v>
      </c>
      <c r="J134" s="159">
        <v>240000</v>
      </c>
      <c r="K134" s="159">
        <v>0</v>
      </c>
      <c r="L134" s="159">
        <v>0</v>
      </c>
      <c r="M134" s="154" t="s">
        <v>3666</v>
      </c>
      <c r="N134" s="154" t="s">
        <v>3667</v>
      </c>
      <c r="O134" s="154" t="s">
        <v>3927</v>
      </c>
      <c r="P134" s="154" t="s">
        <v>3669</v>
      </c>
      <c r="Q134" s="154" t="s">
        <v>3670</v>
      </c>
      <c r="R134" s="154" t="s">
        <v>3671</v>
      </c>
    </row>
    <row r="135" ht="45" spans="1:18">
      <c r="A135" s="154" t="s">
        <v>3708</v>
      </c>
      <c r="B135" s="154" t="s">
        <v>3709</v>
      </c>
      <c r="C135" s="154" t="s">
        <v>3809</v>
      </c>
      <c r="D135" s="154" t="s">
        <v>3633</v>
      </c>
      <c r="E135" s="154" t="s">
        <v>3665</v>
      </c>
      <c r="F135" s="154" t="str">
        <f>LEFT(G135,3)</f>
        <v>224</v>
      </c>
      <c r="G135" s="154" t="s">
        <v>3136</v>
      </c>
      <c r="H135" s="154" t="s">
        <v>3632</v>
      </c>
      <c r="I135" s="159">
        <v>300000</v>
      </c>
      <c r="J135" s="159">
        <v>300000</v>
      </c>
      <c r="K135" s="159">
        <v>0</v>
      </c>
      <c r="L135" s="159">
        <v>0</v>
      </c>
      <c r="M135" s="154" t="s">
        <v>3689</v>
      </c>
      <c r="N135" s="154" t="s">
        <v>3667</v>
      </c>
      <c r="O135" s="154" t="s">
        <v>3928</v>
      </c>
      <c r="P135" s="154" t="s">
        <v>3669</v>
      </c>
      <c r="Q135" s="154" t="s">
        <v>3670</v>
      </c>
      <c r="R135" s="154" t="s">
        <v>3671</v>
      </c>
    </row>
    <row r="136" ht="45" spans="1:18">
      <c r="A136" s="154" t="s">
        <v>3708</v>
      </c>
      <c r="B136" s="154" t="s">
        <v>3709</v>
      </c>
      <c r="C136" s="154" t="s">
        <v>3809</v>
      </c>
      <c r="D136" s="154" t="s">
        <v>3633</v>
      </c>
      <c r="E136" s="154" t="s">
        <v>3665</v>
      </c>
      <c r="F136" s="154" t="str">
        <f>LEFT(G136,3)</f>
        <v>224</v>
      </c>
      <c r="G136" s="154" t="s">
        <v>3136</v>
      </c>
      <c r="H136" s="154" t="s">
        <v>3632</v>
      </c>
      <c r="I136" s="159">
        <v>2200000</v>
      </c>
      <c r="J136" s="159">
        <v>2200000</v>
      </c>
      <c r="K136" s="159">
        <v>0</v>
      </c>
      <c r="L136" s="159">
        <v>0</v>
      </c>
      <c r="M136" s="154" t="s">
        <v>3850</v>
      </c>
      <c r="N136" s="154" t="s">
        <v>3667</v>
      </c>
      <c r="O136" s="154" t="s">
        <v>3929</v>
      </c>
      <c r="P136" s="154" t="s">
        <v>3669</v>
      </c>
      <c r="Q136" s="154" t="s">
        <v>3670</v>
      </c>
      <c r="R136" s="154" t="s">
        <v>3671</v>
      </c>
    </row>
    <row r="137" ht="45" spans="1:18">
      <c r="A137" s="154" t="s">
        <v>3895</v>
      </c>
      <c r="B137" s="154" t="s">
        <v>3896</v>
      </c>
      <c r="C137" s="154" t="s">
        <v>3809</v>
      </c>
      <c r="D137" s="154" t="s">
        <v>3633</v>
      </c>
      <c r="E137" s="154" t="s">
        <v>3665</v>
      </c>
      <c r="F137" s="154" t="str">
        <f>LEFT(G137,3)</f>
        <v>224</v>
      </c>
      <c r="G137" s="154" t="s">
        <v>3136</v>
      </c>
      <c r="H137" s="154" t="s">
        <v>3632</v>
      </c>
      <c r="I137" s="159">
        <v>1000000</v>
      </c>
      <c r="J137" s="159">
        <v>1000000</v>
      </c>
      <c r="K137" s="159">
        <v>0</v>
      </c>
      <c r="L137" s="159">
        <v>0</v>
      </c>
      <c r="M137" s="154" t="s">
        <v>3689</v>
      </c>
      <c r="N137" s="154" t="s">
        <v>3667</v>
      </c>
      <c r="O137" s="154" t="s">
        <v>3928</v>
      </c>
      <c r="P137" s="154" t="s">
        <v>3669</v>
      </c>
      <c r="Q137" s="154" t="s">
        <v>3670</v>
      </c>
      <c r="R137" s="154" t="s">
        <v>3671</v>
      </c>
    </row>
    <row r="138" ht="45" spans="1:18">
      <c r="A138" s="154" t="s">
        <v>3895</v>
      </c>
      <c r="B138" s="154" t="s">
        <v>3896</v>
      </c>
      <c r="C138" s="154" t="s">
        <v>3809</v>
      </c>
      <c r="D138" s="154" t="s">
        <v>3633</v>
      </c>
      <c r="E138" s="154" t="s">
        <v>3665</v>
      </c>
      <c r="F138" s="154" t="str">
        <f>LEFT(G138,3)</f>
        <v>224</v>
      </c>
      <c r="G138" s="154" t="s">
        <v>3136</v>
      </c>
      <c r="H138" s="154" t="s">
        <v>3632</v>
      </c>
      <c r="I138" s="159">
        <v>6500000</v>
      </c>
      <c r="J138" s="159">
        <v>6500000</v>
      </c>
      <c r="K138" s="159">
        <v>0</v>
      </c>
      <c r="L138" s="159">
        <v>5044224.02</v>
      </c>
      <c r="M138" s="154" t="s">
        <v>3850</v>
      </c>
      <c r="N138" s="154" t="s">
        <v>3667</v>
      </c>
      <c r="O138" s="154" t="s">
        <v>3929</v>
      </c>
      <c r="P138" s="154" t="s">
        <v>3669</v>
      </c>
      <c r="Q138" s="154" t="s">
        <v>3670</v>
      </c>
      <c r="R138" s="154" t="s">
        <v>3671</v>
      </c>
    </row>
    <row r="139" ht="56.25" spans="1:18">
      <c r="A139" s="154" t="s">
        <v>3708</v>
      </c>
      <c r="B139" s="154" t="s">
        <v>3709</v>
      </c>
      <c r="C139" s="154" t="s">
        <v>3809</v>
      </c>
      <c r="D139" s="154" t="s">
        <v>3636</v>
      </c>
      <c r="E139" s="154" t="s">
        <v>3665</v>
      </c>
      <c r="F139" s="154" t="str">
        <f>LEFT(G139,3)</f>
        <v>224</v>
      </c>
      <c r="G139" s="154" t="s">
        <v>3136</v>
      </c>
      <c r="H139" s="154" t="s">
        <v>3632</v>
      </c>
      <c r="I139" s="159">
        <v>54760000</v>
      </c>
      <c r="J139" s="159">
        <v>54760000</v>
      </c>
      <c r="K139" s="159">
        <v>0</v>
      </c>
      <c r="L139" s="159">
        <v>0</v>
      </c>
      <c r="M139" s="154" t="s">
        <v>3850</v>
      </c>
      <c r="N139" s="154" t="s">
        <v>3667</v>
      </c>
      <c r="O139" s="154" t="s">
        <v>3930</v>
      </c>
      <c r="P139" s="154" t="s">
        <v>3669</v>
      </c>
      <c r="Q139" s="154" t="s">
        <v>3670</v>
      </c>
      <c r="R139" s="154" t="s">
        <v>3671</v>
      </c>
    </row>
    <row r="140" ht="56.25" spans="1:18">
      <c r="A140" s="154" t="s">
        <v>3730</v>
      </c>
      <c r="B140" s="154" t="s">
        <v>3731</v>
      </c>
      <c r="C140" s="154" t="s">
        <v>3809</v>
      </c>
      <c r="D140" s="154" t="s">
        <v>3636</v>
      </c>
      <c r="E140" s="154" t="s">
        <v>3665</v>
      </c>
      <c r="F140" s="154" t="str">
        <f>LEFT(G140,3)</f>
        <v>224</v>
      </c>
      <c r="G140" s="154" t="s">
        <v>3136</v>
      </c>
      <c r="H140" s="154" t="s">
        <v>3632</v>
      </c>
      <c r="I140" s="159">
        <v>14070000</v>
      </c>
      <c r="J140" s="159">
        <v>14070000</v>
      </c>
      <c r="K140" s="159">
        <v>0</v>
      </c>
      <c r="L140" s="159">
        <v>0</v>
      </c>
      <c r="M140" s="154" t="s">
        <v>3850</v>
      </c>
      <c r="N140" s="154" t="s">
        <v>3667</v>
      </c>
      <c r="O140" s="154" t="s">
        <v>3930</v>
      </c>
      <c r="P140" s="154" t="s">
        <v>3669</v>
      </c>
      <c r="Q140" s="154" t="s">
        <v>3670</v>
      </c>
      <c r="R140" s="154" t="s">
        <v>3671</v>
      </c>
    </row>
    <row r="141" ht="56.25" spans="1:18">
      <c r="A141" s="154" t="s">
        <v>3931</v>
      </c>
      <c r="B141" s="154" t="s">
        <v>3932</v>
      </c>
      <c r="C141" s="154" t="s">
        <v>3809</v>
      </c>
      <c r="D141" s="154" t="s">
        <v>3636</v>
      </c>
      <c r="E141" s="154" t="s">
        <v>3665</v>
      </c>
      <c r="F141" s="154" t="str">
        <f>LEFT(G141,3)</f>
        <v>224</v>
      </c>
      <c r="G141" s="154" t="s">
        <v>3136</v>
      </c>
      <c r="H141" s="154" t="s">
        <v>3632</v>
      </c>
      <c r="I141" s="159">
        <v>110000</v>
      </c>
      <c r="J141" s="159">
        <v>110000</v>
      </c>
      <c r="K141" s="159">
        <v>0</v>
      </c>
      <c r="L141" s="159">
        <v>0</v>
      </c>
      <c r="M141" s="154" t="s">
        <v>3850</v>
      </c>
      <c r="N141" s="154" t="s">
        <v>3667</v>
      </c>
      <c r="O141" s="154" t="s">
        <v>3930</v>
      </c>
      <c r="P141" s="154" t="s">
        <v>3669</v>
      </c>
      <c r="Q141" s="154" t="s">
        <v>3670</v>
      </c>
      <c r="R141" s="154" t="s">
        <v>3671</v>
      </c>
    </row>
    <row r="142" ht="33.75" spans="1:18">
      <c r="A142" s="154" t="s">
        <v>3700</v>
      </c>
      <c r="B142" s="154" t="s">
        <v>3701</v>
      </c>
      <c r="C142" s="154" t="s">
        <v>3664</v>
      </c>
      <c r="D142" s="154" t="s">
        <v>3638</v>
      </c>
      <c r="E142" s="154" t="s">
        <v>3665</v>
      </c>
      <c r="F142" s="154" t="str">
        <f>LEFT(G142,3)</f>
        <v>229</v>
      </c>
      <c r="G142" s="154" t="s">
        <v>3142</v>
      </c>
      <c r="H142" s="154" t="s">
        <v>3210</v>
      </c>
      <c r="I142" s="159">
        <v>71817</v>
      </c>
      <c r="J142" s="159">
        <v>71817</v>
      </c>
      <c r="K142" s="159">
        <v>0</v>
      </c>
      <c r="L142" s="159">
        <v>71817</v>
      </c>
      <c r="M142" s="154" t="s">
        <v>3666</v>
      </c>
      <c r="N142" s="154" t="s">
        <v>3667</v>
      </c>
      <c r="O142" s="154" t="s">
        <v>3933</v>
      </c>
      <c r="P142" s="154" t="s">
        <v>3669</v>
      </c>
      <c r="Q142" s="154" t="s">
        <v>3670</v>
      </c>
      <c r="R142" s="154" t="s">
        <v>3671</v>
      </c>
    </row>
  </sheetData>
  <mergeCells count="3">
    <mergeCell ref="A1:R1"/>
    <mergeCell ref="I2:R2"/>
    <mergeCell ref="I3:R3"/>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G18" sqref="G18"/>
    </sheetView>
  </sheetViews>
  <sheetFormatPr defaultColWidth="9" defaultRowHeight="13.5" outlineLevelRow="4" outlineLevelCol="2"/>
  <cols>
    <col min="1" max="3" width="33.125" customWidth="1"/>
  </cols>
  <sheetData>
    <row r="1" ht="50" customHeight="1" spans="1:3">
      <c r="A1" s="67" t="s">
        <v>34</v>
      </c>
      <c r="B1" s="67"/>
      <c r="C1" s="67"/>
    </row>
    <row r="2" ht="17" customHeight="1" spans="1:3">
      <c r="A2" s="67"/>
      <c r="B2" s="67"/>
      <c r="C2" s="26" t="s">
        <v>3934</v>
      </c>
    </row>
    <row r="3" ht="18" customHeight="1" spans="1:3">
      <c r="A3" s="67"/>
      <c r="B3" s="89"/>
      <c r="C3" s="26" t="s">
        <v>804</v>
      </c>
    </row>
    <row r="4" ht="26" customHeight="1" spans="1:3">
      <c r="A4" s="28" t="s">
        <v>3935</v>
      </c>
      <c r="B4" s="30">
        <v>440462</v>
      </c>
      <c r="C4" s="29"/>
    </row>
    <row r="5" ht="26" customHeight="1" spans="1:3">
      <c r="A5" s="28" t="s">
        <v>3936</v>
      </c>
      <c r="B5" s="30">
        <v>108608</v>
      </c>
      <c r="C5" s="29" t="s">
        <v>3937</v>
      </c>
    </row>
  </sheetData>
  <mergeCells count="1">
    <mergeCell ref="A1:C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13" sqref="D13"/>
    </sheetView>
  </sheetViews>
  <sheetFormatPr defaultColWidth="9" defaultRowHeight="13.5" outlineLevelRow="7" outlineLevelCol="1"/>
  <cols>
    <col min="1" max="1" width="33.125" customWidth="1"/>
    <col min="2" max="2" width="51.125" customWidth="1"/>
  </cols>
  <sheetData>
    <row r="1" ht="65" customHeight="1" spans="1:2">
      <c r="A1" s="25" t="s">
        <v>36</v>
      </c>
      <c r="B1" s="25"/>
    </row>
    <row r="2" ht="30" customHeight="1" spans="1:2">
      <c r="A2" s="26" t="s">
        <v>3938</v>
      </c>
      <c r="B2" s="26"/>
    </row>
    <row r="3" spans="1:2">
      <c r="A3" s="26" t="s">
        <v>80</v>
      </c>
      <c r="B3" s="26"/>
    </row>
    <row r="4" ht="40" customHeight="1" spans="1:2">
      <c r="A4" s="27" t="s">
        <v>3220</v>
      </c>
      <c r="B4" s="27" t="s">
        <v>84</v>
      </c>
    </row>
    <row r="5" ht="40" customHeight="1" spans="1:2">
      <c r="A5" s="28" t="s">
        <v>3939</v>
      </c>
      <c r="B5" s="30">
        <v>92132</v>
      </c>
    </row>
    <row r="6" ht="40" customHeight="1" spans="1:2">
      <c r="A6" s="28" t="s">
        <v>3940</v>
      </c>
      <c r="B6" s="30">
        <v>19800</v>
      </c>
    </row>
    <row r="7" ht="40" customHeight="1" spans="1:2">
      <c r="A7" s="28" t="s">
        <v>3941</v>
      </c>
      <c r="B7" s="30">
        <v>13987</v>
      </c>
    </row>
    <row r="8" ht="40" customHeight="1" spans="1:2">
      <c r="A8" s="28" t="s">
        <v>3942</v>
      </c>
      <c r="B8" s="30">
        <v>97945</v>
      </c>
    </row>
  </sheetData>
  <mergeCells count="3">
    <mergeCell ref="A1:B1"/>
    <mergeCell ref="A2:B2"/>
    <mergeCell ref="A3:B3"/>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2"/>
  <sheetViews>
    <sheetView showGridLines="0" showZeros="0" workbookViewId="0">
      <selection activeCell="K9" sqref="K9:L9"/>
    </sheetView>
  </sheetViews>
  <sheetFormatPr defaultColWidth="9.15" defaultRowHeight="14.25"/>
  <cols>
    <col min="1" max="1" width="32.875" style="66" customWidth="1"/>
    <col min="2" max="6" width="16.0083333333333" style="66" customWidth="1"/>
    <col min="7" max="7" width="25" style="66" customWidth="1"/>
    <col min="8" max="9" width="15.1166666666667" style="66" customWidth="1"/>
    <col min="10" max="12" width="15.125" style="66" customWidth="1"/>
    <col min="13" max="260" width="9.15" style="66" customWidth="1"/>
    <col min="261" max="16384" width="9.15" style="66"/>
  </cols>
  <sheetData>
    <row r="1" s="66" customFormat="1" ht="34" customHeight="1" spans="1:16">
      <c r="A1" s="67" t="s">
        <v>38</v>
      </c>
      <c r="B1" s="67"/>
      <c r="C1" s="67"/>
      <c r="D1" s="67"/>
      <c r="E1" s="67"/>
      <c r="F1" s="67"/>
      <c r="G1" s="67"/>
      <c r="H1" s="67"/>
      <c r="I1" s="67"/>
      <c r="J1" s="67"/>
      <c r="K1" s="67"/>
      <c r="L1" s="67"/>
      <c r="M1" s="67"/>
      <c r="N1" s="67"/>
      <c r="O1" s="67"/>
      <c r="P1" s="67"/>
    </row>
    <row r="2" s="66" customFormat="1" ht="16.7" customHeight="1" spans="1:16">
      <c r="A2" s="133"/>
      <c r="B2" s="133"/>
      <c r="C2" s="133"/>
      <c r="D2" s="133"/>
      <c r="E2" s="133"/>
      <c r="F2" s="133"/>
      <c r="G2" s="133"/>
      <c r="H2" s="133"/>
      <c r="I2" s="133"/>
      <c r="J2" s="133"/>
      <c r="K2" s="83"/>
      <c r="L2" s="26" t="s">
        <v>3943</v>
      </c>
      <c r="M2" s="89"/>
      <c r="N2" s="89"/>
      <c r="O2" s="89"/>
      <c r="P2" s="89"/>
    </row>
    <row r="3" s="66" customFormat="1" ht="16.7" customHeight="1" spans="1:16">
      <c r="A3" s="133"/>
      <c r="B3" s="133"/>
      <c r="C3" s="133"/>
      <c r="D3" s="133"/>
      <c r="E3" s="133"/>
      <c r="F3" s="133"/>
      <c r="G3" s="133"/>
      <c r="H3" s="133"/>
      <c r="I3" s="133"/>
      <c r="J3" s="133"/>
      <c r="K3" s="83"/>
      <c r="L3" s="26" t="s">
        <v>80</v>
      </c>
      <c r="M3" s="89"/>
      <c r="N3" s="89"/>
      <c r="O3" s="89"/>
      <c r="P3" s="89"/>
    </row>
    <row r="4" s="66" customFormat="1" ht="17" customHeight="1" spans="1:17">
      <c r="A4" s="134" t="s">
        <v>81</v>
      </c>
      <c r="B4" s="134" t="s">
        <v>82</v>
      </c>
      <c r="C4" s="134" t="s">
        <v>83</v>
      </c>
      <c r="D4" s="134" t="s">
        <v>84</v>
      </c>
      <c r="E4" s="27" t="s">
        <v>3342</v>
      </c>
      <c r="F4" s="27" t="s">
        <v>3343</v>
      </c>
      <c r="G4" s="134" t="s">
        <v>81</v>
      </c>
      <c r="H4" s="134" t="s">
        <v>82</v>
      </c>
      <c r="I4" s="134" t="s">
        <v>83</v>
      </c>
      <c r="J4" s="134" t="s">
        <v>84</v>
      </c>
      <c r="K4" s="27" t="s">
        <v>3342</v>
      </c>
      <c r="L4" s="27" t="s">
        <v>3343</v>
      </c>
      <c r="M4" s="145"/>
      <c r="N4" s="145"/>
      <c r="O4" s="145"/>
      <c r="P4" s="145"/>
      <c r="Q4" s="147"/>
    </row>
    <row r="5" s="66" customFormat="1" ht="16.95" customHeight="1" spans="1:17">
      <c r="A5" s="28" t="s">
        <v>3944</v>
      </c>
      <c r="B5" s="30">
        <v>90000</v>
      </c>
      <c r="C5" s="30">
        <v>90000</v>
      </c>
      <c r="D5" s="135">
        <v>5559</v>
      </c>
      <c r="E5" s="135">
        <v>5559</v>
      </c>
      <c r="F5" s="135"/>
      <c r="G5" s="28" t="s">
        <v>1085</v>
      </c>
      <c r="H5" s="30">
        <v>0</v>
      </c>
      <c r="I5" s="30">
        <v>0</v>
      </c>
      <c r="J5" s="30">
        <v>0</v>
      </c>
      <c r="K5" s="30"/>
      <c r="L5" s="30"/>
      <c r="M5" s="89"/>
      <c r="N5" s="89"/>
      <c r="O5" s="89"/>
      <c r="P5" s="89"/>
      <c r="Q5" s="147"/>
    </row>
    <row r="6" s="66" customFormat="1" ht="18.35" customHeight="1" spans="1:17">
      <c r="A6" s="69" t="s">
        <v>3945</v>
      </c>
      <c r="B6" s="30">
        <v>0</v>
      </c>
      <c r="C6" s="30">
        <v>0</v>
      </c>
      <c r="D6" s="135">
        <v>0</v>
      </c>
      <c r="E6" s="135">
        <v>0</v>
      </c>
      <c r="F6" s="135"/>
      <c r="G6" s="28" t="s">
        <v>1134</v>
      </c>
      <c r="H6" s="30">
        <v>0</v>
      </c>
      <c r="I6" s="30">
        <v>0</v>
      </c>
      <c r="J6" s="30">
        <v>0</v>
      </c>
      <c r="K6" s="30"/>
      <c r="L6" s="30"/>
      <c r="M6" s="89"/>
      <c r="N6" s="89"/>
      <c r="O6" s="89"/>
      <c r="P6" s="89"/>
      <c r="Q6" s="147"/>
    </row>
    <row r="7" s="66" customFormat="1" ht="17" customHeight="1" spans="1:17">
      <c r="A7" s="87"/>
      <c r="B7" s="29"/>
      <c r="C7" s="29"/>
      <c r="D7" s="29"/>
      <c r="E7" s="136"/>
      <c r="F7" s="136"/>
      <c r="G7" s="137" t="s">
        <v>1176</v>
      </c>
      <c r="H7" s="138">
        <v>0</v>
      </c>
      <c r="I7" s="138">
        <v>7</v>
      </c>
      <c r="J7" s="138">
        <v>7</v>
      </c>
      <c r="K7" s="30">
        <v>7</v>
      </c>
      <c r="L7" s="30"/>
      <c r="M7" s="146"/>
      <c r="N7" s="146"/>
      <c r="O7" s="146"/>
      <c r="P7" s="146"/>
      <c r="Q7" s="148"/>
    </row>
    <row r="8" s="66" customFormat="1" ht="17" customHeight="1" spans="1:17">
      <c r="A8" s="139"/>
      <c r="B8" s="140"/>
      <c r="C8" s="140"/>
      <c r="D8" s="140"/>
      <c r="E8" s="140"/>
      <c r="F8" s="140"/>
      <c r="G8" s="28" t="s">
        <v>1348</v>
      </c>
      <c r="H8" s="30">
        <v>0</v>
      </c>
      <c r="I8" s="30">
        <v>0</v>
      </c>
      <c r="J8" s="30">
        <v>0</v>
      </c>
      <c r="K8" s="30">
        <v>0</v>
      </c>
      <c r="L8" s="30"/>
      <c r="M8" s="146"/>
      <c r="N8" s="146"/>
      <c r="O8" s="146"/>
      <c r="P8" s="146"/>
      <c r="Q8" s="147"/>
    </row>
    <row r="9" s="66" customFormat="1" ht="17" customHeight="1" spans="1:17">
      <c r="A9" s="28"/>
      <c r="B9" s="29"/>
      <c r="C9" s="29"/>
      <c r="D9" s="29"/>
      <c r="E9" s="29"/>
      <c r="F9" s="29"/>
      <c r="G9" s="28" t="s">
        <v>1419</v>
      </c>
      <c r="H9" s="30">
        <v>25697</v>
      </c>
      <c r="I9" s="30">
        <v>75841</v>
      </c>
      <c r="J9" s="30">
        <v>37615</v>
      </c>
      <c r="K9" s="30">
        <v>37219</v>
      </c>
      <c r="L9" s="30">
        <v>396</v>
      </c>
      <c r="M9" s="146"/>
      <c r="N9" s="146"/>
      <c r="O9" s="146"/>
      <c r="P9" s="146"/>
      <c r="Q9" s="147"/>
    </row>
    <row r="10" s="66" customFormat="1" ht="17" customHeight="1" spans="1:17">
      <c r="A10" s="28"/>
      <c r="B10" s="29"/>
      <c r="C10" s="29"/>
      <c r="D10" s="29"/>
      <c r="E10" s="29"/>
      <c r="F10" s="29"/>
      <c r="G10" s="28" t="s">
        <v>1439</v>
      </c>
      <c r="H10" s="30">
        <v>0</v>
      </c>
      <c r="I10" s="30">
        <v>0</v>
      </c>
      <c r="J10" s="30">
        <v>0</v>
      </c>
      <c r="K10" s="30">
        <v>0</v>
      </c>
      <c r="L10" s="30"/>
      <c r="M10" s="146"/>
      <c r="N10" s="146"/>
      <c r="O10" s="146"/>
      <c r="P10" s="146"/>
      <c r="Q10" s="147"/>
    </row>
    <row r="11" s="66" customFormat="1" ht="17" customHeight="1" spans="1:17">
      <c r="A11" s="28"/>
      <c r="B11" s="29"/>
      <c r="C11" s="29"/>
      <c r="D11" s="29"/>
      <c r="E11" s="29"/>
      <c r="F11" s="29"/>
      <c r="G11" s="28" t="s">
        <v>1535</v>
      </c>
      <c r="H11" s="30">
        <v>0</v>
      </c>
      <c r="I11" s="30">
        <v>0</v>
      </c>
      <c r="J11" s="30">
        <v>0</v>
      </c>
      <c r="K11" s="30">
        <v>0</v>
      </c>
      <c r="L11" s="30"/>
      <c r="M11" s="146"/>
      <c r="N11" s="146"/>
      <c r="O11" s="146"/>
      <c r="P11" s="146"/>
      <c r="Q11" s="147"/>
    </row>
    <row r="12" s="66" customFormat="1" ht="17" customHeight="1" spans="1:17">
      <c r="A12" s="28"/>
      <c r="B12" s="29"/>
      <c r="C12" s="29"/>
      <c r="D12" s="29"/>
      <c r="E12" s="29"/>
      <c r="F12" s="29"/>
      <c r="G12" s="28" t="s">
        <v>1586</v>
      </c>
      <c r="H12" s="30">
        <v>0</v>
      </c>
      <c r="I12" s="30">
        <v>0</v>
      </c>
      <c r="J12" s="30">
        <v>0</v>
      </c>
      <c r="K12" s="30">
        <v>0</v>
      </c>
      <c r="L12" s="30"/>
      <c r="M12" s="146"/>
      <c r="N12" s="146"/>
      <c r="O12" s="146"/>
      <c r="P12" s="146"/>
      <c r="Q12" s="147"/>
    </row>
    <row r="13" s="66" customFormat="1" ht="17" customHeight="1" spans="1:17">
      <c r="A13" s="28"/>
      <c r="B13" s="29"/>
      <c r="C13" s="29"/>
      <c r="D13" s="29"/>
      <c r="E13" s="29"/>
      <c r="F13" s="29"/>
      <c r="G13" s="28" t="s">
        <v>3210</v>
      </c>
      <c r="H13" s="30">
        <v>0</v>
      </c>
      <c r="I13" s="30">
        <v>122283</v>
      </c>
      <c r="J13" s="30">
        <v>121618</v>
      </c>
      <c r="K13" s="30">
        <v>121618</v>
      </c>
      <c r="L13" s="30"/>
      <c r="M13" s="146"/>
      <c r="N13" s="146"/>
      <c r="O13" s="146"/>
      <c r="P13" s="146"/>
      <c r="Q13" s="147"/>
    </row>
    <row r="14" s="66" customFormat="1" ht="17" customHeight="1" spans="1:17">
      <c r="A14" s="28"/>
      <c r="B14" s="29"/>
      <c r="C14" s="29"/>
      <c r="D14" s="29"/>
      <c r="E14" s="29"/>
      <c r="F14" s="29"/>
      <c r="G14" s="28" t="s">
        <v>1820</v>
      </c>
      <c r="H14" s="30">
        <v>3000</v>
      </c>
      <c r="I14" s="30">
        <v>2990</v>
      </c>
      <c r="J14" s="30">
        <v>2990</v>
      </c>
      <c r="K14" s="30">
        <v>2990</v>
      </c>
      <c r="L14" s="30"/>
      <c r="M14" s="146"/>
      <c r="N14" s="146"/>
      <c r="O14" s="146"/>
      <c r="P14" s="146"/>
      <c r="Q14" s="147"/>
    </row>
    <row r="15" s="66" customFormat="1" ht="17" customHeight="1" spans="1:17">
      <c r="A15" s="28"/>
      <c r="B15" s="29"/>
      <c r="C15" s="29"/>
      <c r="D15" s="29"/>
      <c r="E15" s="29"/>
      <c r="F15" s="29"/>
      <c r="G15" s="28" t="s">
        <v>1828</v>
      </c>
      <c r="H15" s="30">
        <v>0</v>
      </c>
      <c r="I15" s="30">
        <v>0</v>
      </c>
      <c r="J15" s="30">
        <v>0</v>
      </c>
      <c r="K15" s="30">
        <v>0</v>
      </c>
      <c r="L15" s="30"/>
      <c r="M15" s="146"/>
      <c r="N15" s="146"/>
      <c r="O15" s="146"/>
      <c r="P15" s="146"/>
      <c r="Q15" s="147"/>
    </row>
    <row r="16" s="66" customFormat="1" ht="16.95" customHeight="1" spans="1:17">
      <c r="A16" s="28"/>
      <c r="B16" s="29"/>
      <c r="C16" s="29"/>
      <c r="D16" s="29"/>
      <c r="E16" s="29"/>
      <c r="F16" s="29"/>
      <c r="G16" s="28" t="s">
        <v>3946</v>
      </c>
      <c r="H16" s="30">
        <v>0</v>
      </c>
      <c r="I16" s="30">
        <v>0</v>
      </c>
      <c r="J16" s="30">
        <v>0</v>
      </c>
      <c r="K16" s="30">
        <v>0</v>
      </c>
      <c r="L16" s="30"/>
      <c r="M16" s="26"/>
      <c r="N16" s="26"/>
      <c r="O16" s="26"/>
      <c r="P16" s="26"/>
      <c r="Q16" s="147"/>
    </row>
    <row r="17" s="66" customFormat="1" ht="17" customHeight="1" spans="1:17">
      <c r="A17" s="27" t="s">
        <v>133</v>
      </c>
      <c r="B17" s="30">
        <v>90000</v>
      </c>
      <c r="C17" s="30">
        <v>90000</v>
      </c>
      <c r="D17" s="30">
        <v>5559</v>
      </c>
      <c r="E17" s="30">
        <v>5559</v>
      </c>
      <c r="F17" s="30"/>
      <c r="G17" s="27" t="s">
        <v>134</v>
      </c>
      <c r="H17" s="30">
        <v>28697</v>
      </c>
      <c r="I17" s="30">
        <v>201121</v>
      </c>
      <c r="J17" s="30">
        <v>162230</v>
      </c>
      <c r="K17" s="30">
        <v>161834</v>
      </c>
      <c r="L17" s="30">
        <v>396</v>
      </c>
      <c r="M17" s="146"/>
      <c r="N17" s="146"/>
      <c r="O17" s="146"/>
      <c r="P17" s="146"/>
      <c r="Q17" s="147"/>
    </row>
    <row r="18" s="66" customFormat="1" ht="17" customHeight="1" spans="1:17">
      <c r="A18" s="28" t="s">
        <v>3221</v>
      </c>
      <c r="B18" s="29"/>
      <c r="C18" s="29"/>
      <c r="D18" s="30">
        <v>2928</v>
      </c>
      <c r="E18" s="30">
        <v>2928</v>
      </c>
      <c r="F18" s="30"/>
      <c r="G18" s="28" t="s">
        <v>3222</v>
      </c>
      <c r="H18" s="29"/>
      <c r="I18" s="29"/>
      <c r="J18" s="30">
        <v>602</v>
      </c>
      <c r="K18" s="30">
        <v>602</v>
      </c>
      <c r="L18" s="30"/>
      <c r="M18" s="146"/>
      <c r="N18" s="146"/>
      <c r="O18" s="146"/>
      <c r="P18" s="146"/>
      <c r="Q18" s="147"/>
    </row>
    <row r="19" s="66" customFormat="1" ht="16.95" customHeight="1" spans="1:17">
      <c r="A19" s="28" t="s">
        <v>3947</v>
      </c>
      <c r="B19" s="29"/>
      <c r="C19" s="29"/>
      <c r="D19" s="30">
        <v>2928</v>
      </c>
      <c r="E19" s="30">
        <v>2928</v>
      </c>
      <c r="F19" s="30"/>
      <c r="G19" s="28"/>
      <c r="H19" s="29"/>
      <c r="I19" s="29"/>
      <c r="J19" s="29"/>
      <c r="K19" s="29"/>
      <c r="L19" s="29"/>
      <c r="M19" s="26"/>
      <c r="N19" s="26"/>
      <c r="O19" s="26"/>
      <c r="P19" s="26"/>
      <c r="Q19" s="147"/>
    </row>
    <row r="20" s="66" customFormat="1" ht="16.95" customHeight="1" spans="1:17">
      <c r="A20" s="28" t="s">
        <v>3350</v>
      </c>
      <c r="B20" s="29"/>
      <c r="C20" s="29"/>
      <c r="D20" s="30">
        <v>0</v>
      </c>
      <c r="E20" s="30">
        <v>0</v>
      </c>
      <c r="F20" s="30"/>
      <c r="G20" s="28"/>
      <c r="H20" s="29"/>
      <c r="I20" s="29"/>
      <c r="J20" s="29"/>
      <c r="K20" s="29"/>
      <c r="L20" s="29"/>
      <c r="M20" s="26"/>
      <c r="N20" s="26"/>
      <c r="O20" s="26"/>
      <c r="P20" s="26"/>
      <c r="Q20" s="147"/>
    </row>
    <row r="21" s="66" customFormat="1" ht="16.95" customHeight="1" spans="1:17">
      <c r="A21" s="28" t="s">
        <v>3272</v>
      </c>
      <c r="B21" s="29"/>
      <c r="C21" s="29"/>
      <c r="D21" s="30">
        <v>0</v>
      </c>
      <c r="E21" s="30">
        <v>0</v>
      </c>
      <c r="F21" s="30"/>
      <c r="G21" s="28"/>
      <c r="H21" s="29"/>
      <c r="I21" s="29"/>
      <c r="J21" s="29"/>
      <c r="K21" s="29"/>
      <c r="L21" s="29"/>
      <c r="M21" s="26"/>
      <c r="N21" s="26"/>
      <c r="O21" s="26"/>
      <c r="P21" s="26"/>
      <c r="Q21" s="147"/>
    </row>
    <row r="22" s="66" customFormat="1" ht="16.95" customHeight="1" spans="1:17">
      <c r="A22" s="28" t="s">
        <v>3351</v>
      </c>
      <c r="B22" s="29"/>
      <c r="C22" s="29"/>
      <c r="D22" s="30">
        <v>7</v>
      </c>
      <c r="E22" s="30">
        <v>7</v>
      </c>
      <c r="F22" s="30"/>
      <c r="G22" s="28"/>
      <c r="H22" s="29"/>
      <c r="I22" s="29"/>
      <c r="J22" s="29"/>
      <c r="K22" s="29"/>
      <c r="L22" s="29"/>
      <c r="M22" s="26"/>
      <c r="N22" s="26"/>
      <c r="O22" s="26"/>
      <c r="P22" s="26"/>
      <c r="Q22" s="147"/>
    </row>
    <row r="23" s="66" customFormat="1" ht="16.95" customHeight="1" spans="1:17">
      <c r="A23" s="28" t="s">
        <v>3352</v>
      </c>
      <c r="B23" s="29"/>
      <c r="C23" s="29"/>
      <c r="D23" s="30">
        <v>0</v>
      </c>
      <c r="E23" s="30">
        <v>0</v>
      </c>
      <c r="F23" s="30"/>
      <c r="G23" s="28"/>
      <c r="H23" s="29"/>
      <c r="I23" s="29"/>
      <c r="J23" s="29"/>
      <c r="K23" s="29"/>
      <c r="L23" s="29"/>
      <c r="M23" s="26"/>
      <c r="N23" s="26"/>
      <c r="O23" s="26"/>
      <c r="P23" s="26"/>
      <c r="Q23" s="147"/>
    </row>
    <row r="24" s="66" customFormat="1" ht="16.95" customHeight="1" spans="1:17">
      <c r="A24" s="28" t="s">
        <v>3353</v>
      </c>
      <c r="B24" s="29"/>
      <c r="C24" s="29"/>
      <c r="D24" s="30">
        <v>2138</v>
      </c>
      <c r="E24" s="30">
        <v>2138</v>
      </c>
      <c r="F24" s="30"/>
      <c r="G24" s="28"/>
      <c r="H24" s="29"/>
      <c r="I24" s="29"/>
      <c r="J24" s="29"/>
      <c r="K24" s="29"/>
      <c r="L24" s="29"/>
      <c r="M24" s="26"/>
      <c r="N24" s="26"/>
      <c r="O24" s="26"/>
      <c r="P24" s="26"/>
      <c r="Q24" s="147"/>
    </row>
    <row r="25" s="66" customFormat="1" ht="16.95" customHeight="1" spans="1:17">
      <c r="A25" s="28" t="s">
        <v>3354</v>
      </c>
      <c r="B25" s="29"/>
      <c r="C25" s="29"/>
      <c r="D25" s="30">
        <v>0</v>
      </c>
      <c r="E25" s="30">
        <v>0</v>
      </c>
      <c r="F25" s="30"/>
      <c r="G25" s="28"/>
      <c r="H25" s="29"/>
      <c r="I25" s="29"/>
      <c r="J25" s="29"/>
      <c r="K25" s="29"/>
      <c r="L25" s="29"/>
      <c r="M25" s="26"/>
      <c r="N25" s="26"/>
      <c r="O25" s="26"/>
      <c r="P25" s="26"/>
      <c r="Q25" s="147"/>
    </row>
    <row r="26" s="66" customFormat="1" ht="16.95" customHeight="1" spans="1:17">
      <c r="A26" s="28" t="s">
        <v>3355</v>
      </c>
      <c r="B26" s="29"/>
      <c r="C26" s="29"/>
      <c r="D26" s="30">
        <v>0</v>
      </c>
      <c r="E26" s="30">
        <v>0</v>
      </c>
      <c r="F26" s="30"/>
      <c r="G26" s="28"/>
      <c r="H26" s="29"/>
      <c r="I26" s="29"/>
      <c r="J26" s="29"/>
      <c r="K26" s="29"/>
      <c r="L26" s="29"/>
      <c r="M26" s="26"/>
      <c r="N26" s="26"/>
      <c r="O26" s="26"/>
      <c r="P26" s="26"/>
      <c r="Q26" s="147"/>
    </row>
    <row r="27" s="66" customFormat="1" ht="16.95" customHeight="1" spans="1:17">
      <c r="A27" s="28" t="s">
        <v>3356</v>
      </c>
      <c r="B27" s="29"/>
      <c r="C27" s="29"/>
      <c r="D27" s="30">
        <v>0</v>
      </c>
      <c r="E27" s="30">
        <v>0</v>
      </c>
      <c r="F27" s="30"/>
      <c r="G27" s="28"/>
      <c r="H27" s="29"/>
      <c r="I27" s="29"/>
      <c r="J27" s="29"/>
      <c r="K27" s="29"/>
      <c r="L27" s="29"/>
      <c r="M27" s="26"/>
      <c r="N27" s="26"/>
      <c r="O27" s="26"/>
      <c r="P27" s="26"/>
      <c r="Q27" s="147"/>
    </row>
    <row r="28" s="66" customFormat="1" ht="16.95" customHeight="1" spans="1:17">
      <c r="A28" s="28" t="s">
        <v>129</v>
      </c>
      <c r="B28" s="29"/>
      <c r="C28" s="29"/>
      <c r="D28" s="30">
        <v>783</v>
      </c>
      <c r="E28" s="30">
        <v>783</v>
      </c>
      <c r="F28" s="30"/>
      <c r="G28" s="28"/>
      <c r="H28" s="29"/>
      <c r="I28" s="29"/>
      <c r="J28" s="29"/>
      <c r="K28" s="29"/>
      <c r="L28" s="29"/>
      <c r="M28" s="26"/>
      <c r="N28" s="26"/>
      <c r="O28" s="26"/>
      <c r="P28" s="26"/>
      <c r="Q28" s="147"/>
    </row>
    <row r="29" s="66" customFormat="1" ht="17" customHeight="1" spans="1:17">
      <c r="A29" s="28" t="s">
        <v>3948</v>
      </c>
      <c r="B29" s="29"/>
      <c r="C29" s="29"/>
      <c r="D29" s="30">
        <v>0</v>
      </c>
      <c r="E29" s="30">
        <v>0</v>
      </c>
      <c r="F29" s="30"/>
      <c r="G29" s="28"/>
      <c r="H29" s="29"/>
      <c r="I29" s="29"/>
      <c r="J29" s="29"/>
      <c r="K29" s="29"/>
      <c r="L29" s="29"/>
      <c r="M29" s="146"/>
      <c r="N29" s="146"/>
      <c r="O29" s="146"/>
      <c r="P29" s="146"/>
      <c r="Q29" s="147"/>
    </row>
    <row r="30" s="66" customFormat="1" ht="17" customHeight="1" spans="1:17">
      <c r="A30" s="28" t="s">
        <v>3227</v>
      </c>
      <c r="B30" s="29"/>
      <c r="C30" s="29"/>
      <c r="D30" s="30">
        <v>0</v>
      </c>
      <c r="E30" s="105">
        <v>0</v>
      </c>
      <c r="F30" s="105"/>
      <c r="G30" s="141"/>
      <c r="H30" s="142"/>
      <c r="I30" s="142"/>
      <c r="J30" s="142"/>
      <c r="K30" s="29"/>
      <c r="L30" s="29"/>
      <c r="M30" s="146"/>
      <c r="N30" s="146"/>
      <c r="O30" s="146"/>
      <c r="P30" s="146"/>
      <c r="Q30" s="147"/>
    </row>
    <row r="31" s="66" customFormat="1" ht="17" customHeight="1" spans="1:17">
      <c r="A31" s="28" t="s">
        <v>3228</v>
      </c>
      <c r="B31" s="29"/>
      <c r="C31" s="29"/>
      <c r="D31" s="135">
        <v>0</v>
      </c>
      <c r="E31" s="135">
        <v>0</v>
      </c>
      <c r="F31" s="135"/>
      <c r="G31" s="28" t="s">
        <v>3229</v>
      </c>
      <c r="H31" s="29"/>
      <c r="I31" s="29"/>
      <c r="J31" s="30">
        <v>355</v>
      </c>
      <c r="K31" s="30">
        <v>355</v>
      </c>
      <c r="L31" s="30"/>
      <c r="M31" s="146"/>
      <c r="N31" s="146"/>
      <c r="O31" s="146"/>
      <c r="P31" s="146"/>
      <c r="Q31" s="147"/>
    </row>
    <row r="32" s="66" customFormat="1" ht="17" customHeight="1" spans="1:17">
      <c r="A32" s="28" t="s">
        <v>3230</v>
      </c>
      <c r="B32" s="29"/>
      <c r="C32" s="29"/>
      <c r="D32" s="135">
        <v>198900</v>
      </c>
      <c r="E32" s="135">
        <v>198900</v>
      </c>
      <c r="F32" s="135"/>
      <c r="G32" s="28" t="s">
        <v>3231</v>
      </c>
      <c r="H32" s="29"/>
      <c r="I32" s="29"/>
      <c r="J32" s="30">
        <v>5309</v>
      </c>
      <c r="K32" s="30">
        <v>5309</v>
      </c>
      <c r="L32" s="30"/>
      <c r="M32" s="146"/>
      <c r="N32" s="146"/>
      <c r="O32" s="146"/>
      <c r="P32" s="146"/>
      <c r="Q32" s="147"/>
    </row>
    <row r="33" s="66" customFormat="1" ht="17" customHeight="1" spans="1:17">
      <c r="A33" s="28" t="s">
        <v>3238</v>
      </c>
      <c r="B33" s="29"/>
      <c r="C33" s="29"/>
      <c r="D33" s="135">
        <v>0</v>
      </c>
      <c r="E33" s="135">
        <v>0</v>
      </c>
      <c r="F33" s="135"/>
      <c r="G33" s="28" t="s">
        <v>3239</v>
      </c>
      <c r="H33" s="29"/>
      <c r="I33" s="29"/>
      <c r="J33" s="30">
        <v>0</v>
      </c>
      <c r="K33" s="30">
        <v>0</v>
      </c>
      <c r="L33" s="30"/>
      <c r="M33" s="146"/>
      <c r="N33" s="146"/>
      <c r="O33" s="146"/>
      <c r="P33" s="146"/>
      <c r="Q33" s="147"/>
    </row>
    <row r="34" s="66" customFormat="1" ht="17" customHeight="1" spans="1:17">
      <c r="A34" s="28"/>
      <c r="B34" s="29"/>
      <c r="C34" s="29"/>
      <c r="D34" s="29"/>
      <c r="E34" s="29"/>
      <c r="F34" s="29"/>
      <c r="G34" s="28" t="s">
        <v>3949</v>
      </c>
      <c r="H34" s="29"/>
      <c r="I34" s="29"/>
      <c r="J34" s="30">
        <v>0</v>
      </c>
      <c r="K34" s="30">
        <v>0</v>
      </c>
      <c r="L34" s="30"/>
      <c r="M34" s="146"/>
      <c r="N34" s="146"/>
      <c r="O34" s="146"/>
      <c r="P34" s="146"/>
      <c r="Q34" s="147"/>
    </row>
    <row r="35" s="66" customFormat="1" ht="17" customHeight="1" spans="1:17">
      <c r="A35" s="28"/>
      <c r="B35" s="29"/>
      <c r="C35" s="29"/>
      <c r="D35" s="29"/>
      <c r="E35" s="142"/>
      <c r="F35" s="142"/>
      <c r="G35" s="141" t="s">
        <v>3241</v>
      </c>
      <c r="H35" s="142"/>
      <c r="I35" s="142"/>
      <c r="J35" s="105">
        <v>38891</v>
      </c>
      <c r="K35" s="30">
        <v>38891</v>
      </c>
      <c r="L35" s="30"/>
      <c r="M35" s="146"/>
      <c r="N35" s="146"/>
      <c r="O35" s="146"/>
      <c r="P35" s="146"/>
      <c r="Q35" s="147"/>
    </row>
    <row r="36" s="66" customFormat="1" ht="16.95" customHeight="1" spans="1:17">
      <c r="A36" s="28"/>
      <c r="B36" s="29"/>
      <c r="C36" s="29"/>
      <c r="D36" s="143"/>
      <c r="E36" s="144"/>
      <c r="F36" s="144"/>
      <c r="G36" s="141"/>
      <c r="H36" s="142"/>
      <c r="I36" s="142"/>
      <c r="J36" s="142"/>
      <c r="K36" s="29"/>
      <c r="L36" s="29"/>
      <c r="M36" s="26"/>
      <c r="N36" s="26"/>
      <c r="O36" s="26"/>
      <c r="P36" s="26"/>
      <c r="Q36" s="147"/>
    </row>
    <row r="37" s="66" customFormat="1" ht="16.95" customHeight="1" spans="1:17">
      <c r="A37" s="28"/>
      <c r="B37" s="29"/>
      <c r="C37" s="29"/>
      <c r="D37" s="143"/>
      <c r="E37" s="144"/>
      <c r="F37" s="144"/>
      <c r="G37" s="141"/>
      <c r="H37" s="142"/>
      <c r="I37" s="142"/>
      <c r="J37" s="142"/>
      <c r="K37" s="29"/>
      <c r="L37" s="29"/>
      <c r="M37" s="26"/>
      <c r="N37" s="26"/>
      <c r="O37" s="26"/>
      <c r="P37" s="26"/>
      <c r="Q37" s="147"/>
    </row>
    <row r="38" s="66" customFormat="1" ht="17" customHeight="1" spans="1:17">
      <c r="A38" s="28"/>
      <c r="B38" s="29"/>
      <c r="C38" s="29"/>
      <c r="D38" s="143"/>
      <c r="E38" s="143"/>
      <c r="F38" s="143"/>
      <c r="G38" s="87"/>
      <c r="H38" s="29"/>
      <c r="I38" s="29"/>
      <c r="J38" s="29"/>
      <c r="K38" s="29"/>
      <c r="L38" s="29"/>
      <c r="M38" s="146"/>
      <c r="N38" s="146"/>
      <c r="O38" s="146"/>
      <c r="P38" s="146"/>
      <c r="Q38" s="147"/>
    </row>
    <row r="39" s="66" customFormat="1" ht="16.95" customHeight="1" spans="1:17">
      <c r="A39" s="28"/>
      <c r="B39" s="29"/>
      <c r="C39" s="29"/>
      <c r="D39" s="143"/>
      <c r="E39" s="143"/>
      <c r="F39" s="143"/>
      <c r="G39" s="87"/>
      <c r="H39" s="29"/>
      <c r="I39" s="29"/>
      <c r="J39" s="29"/>
      <c r="K39" s="29"/>
      <c r="L39" s="29"/>
      <c r="M39" s="26"/>
      <c r="N39" s="26"/>
      <c r="O39" s="26"/>
      <c r="P39" s="26"/>
      <c r="Q39" s="147"/>
    </row>
    <row r="40" s="66" customFormat="1" ht="17" customHeight="1" spans="1:17">
      <c r="A40" s="28"/>
      <c r="B40" s="29"/>
      <c r="C40" s="29"/>
      <c r="D40" s="143"/>
      <c r="E40" s="143"/>
      <c r="F40" s="143"/>
      <c r="G40" s="87"/>
      <c r="H40" s="29"/>
      <c r="I40" s="29"/>
      <c r="J40" s="29"/>
      <c r="K40" s="29"/>
      <c r="L40" s="29"/>
      <c r="M40" s="146"/>
      <c r="N40" s="146"/>
      <c r="O40" s="146"/>
      <c r="P40" s="146"/>
      <c r="Q40" s="147"/>
    </row>
    <row r="41" s="66" customFormat="1" ht="17" customHeight="1" spans="1:17">
      <c r="A41" s="27" t="s">
        <v>3950</v>
      </c>
      <c r="B41" s="29"/>
      <c r="C41" s="29"/>
      <c r="D41" s="30">
        <v>207387</v>
      </c>
      <c r="E41" s="30">
        <v>207387</v>
      </c>
      <c r="F41" s="30"/>
      <c r="G41" s="27" t="s">
        <v>3951</v>
      </c>
      <c r="H41" s="29"/>
      <c r="I41" s="29"/>
      <c r="J41" s="30">
        <v>207387</v>
      </c>
      <c r="K41" s="30">
        <v>206991</v>
      </c>
      <c r="L41" s="30">
        <v>396</v>
      </c>
      <c r="M41" s="146"/>
      <c r="N41" s="146"/>
      <c r="O41" s="146"/>
      <c r="P41" s="146"/>
      <c r="Q41" s="147"/>
    </row>
    <row r="42" s="66" customFormat="1" ht="16.95" customHeight="1"/>
  </sheetData>
  <mergeCells count="1">
    <mergeCell ref="A1:P1"/>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Zeros="0" workbookViewId="0">
      <selection activeCell="E17" sqref="E17"/>
    </sheetView>
  </sheetViews>
  <sheetFormatPr defaultColWidth="12.1833333333333" defaultRowHeight="15.55" customHeight="1" outlineLevelCol="2"/>
  <cols>
    <col min="1" max="1" width="10.75" style="66" customWidth="1"/>
    <col min="2" max="2" width="59" style="66" customWidth="1"/>
    <col min="3" max="3" width="22.4833333333333" style="66" customWidth="1"/>
    <col min="4" max="256" width="12.1833333333333" style="66" customWidth="1"/>
    <col min="257" max="16384" width="12.1833333333333" style="66"/>
  </cols>
  <sheetData>
    <row r="1" s="66" customFormat="1" ht="40.5" customHeight="1" spans="1:3">
      <c r="A1" s="67" t="s">
        <v>40</v>
      </c>
      <c r="B1" s="67"/>
      <c r="C1" s="67"/>
    </row>
    <row r="2" s="66" customFormat="1" ht="17" customHeight="1" spans="1:3">
      <c r="A2" s="127"/>
      <c r="B2" s="127"/>
      <c r="C2" s="128" t="s">
        <v>3952</v>
      </c>
    </row>
    <row r="3" s="66" customFormat="1" ht="17" customHeight="1" spans="1:3">
      <c r="A3" s="127"/>
      <c r="B3" s="127"/>
      <c r="C3" s="128" t="s">
        <v>80</v>
      </c>
    </row>
    <row r="4" s="66" customFormat="1" ht="17" customHeight="1" spans="1:3">
      <c r="A4" s="68" t="s">
        <v>145</v>
      </c>
      <c r="B4" s="68" t="s">
        <v>146</v>
      </c>
      <c r="C4" s="68" t="s">
        <v>84</v>
      </c>
    </row>
    <row r="5" s="66" customFormat="1" ht="17.25" customHeight="1" spans="1:3">
      <c r="A5" s="129"/>
      <c r="B5" s="68" t="s">
        <v>3953</v>
      </c>
      <c r="C5" s="30">
        <f>SUM(C6,C57)</f>
        <v>5559</v>
      </c>
    </row>
    <row r="6" s="66" customFormat="1" ht="17.25" customHeight="1" spans="1:3">
      <c r="A6" s="28">
        <v>10301</v>
      </c>
      <c r="B6" s="85" t="s">
        <v>3954</v>
      </c>
      <c r="C6" s="30">
        <f>SUM(C7,C10:C18,C24:C25,C28:C31,C34:C36,C39:C43,C46:C47,C55:C56)</f>
        <v>5559</v>
      </c>
    </row>
    <row r="7" s="66" customFormat="1" ht="17.25" customHeight="1" spans="1:3">
      <c r="A7" s="28">
        <v>1030102</v>
      </c>
      <c r="B7" s="85" t="s">
        <v>3955</v>
      </c>
      <c r="C7" s="30">
        <f>SUM(C8:C9)</f>
        <v>0</v>
      </c>
    </row>
    <row r="8" s="66" customFormat="1" ht="17.25" customHeight="1" spans="1:3">
      <c r="A8" s="28">
        <v>103010201</v>
      </c>
      <c r="B8" s="69" t="s">
        <v>3956</v>
      </c>
      <c r="C8" s="72">
        <v>0</v>
      </c>
    </row>
    <row r="9" s="66" customFormat="1" ht="17.25" customHeight="1" spans="1:3">
      <c r="A9" s="28">
        <v>103010202</v>
      </c>
      <c r="B9" s="69" t="s">
        <v>3957</v>
      </c>
      <c r="C9" s="72">
        <v>0</v>
      </c>
    </row>
    <row r="10" s="66" customFormat="1" ht="17.25" customHeight="1" spans="1:3">
      <c r="A10" s="28">
        <v>1030106</v>
      </c>
      <c r="B10" s="85" t="s">
        <v>3958</v>
      </c>
      <c r="C10" s="72">
        <v>0</v>
      </c>
    </row>
    <row r="11" s="66" customFormat="1" ht="17.25" customHeight="1" spans="1:3">
      <c r="A11" s="28">
        <v>1030110</v>
      </c>
      <c r="B11" s="85" t="s">
        <v>3959</v>
      </c>
      <c r="C11" s="72">
        <v>0</v>
      </c>
    </row>
    <row r="12" s="66" customFormat="1" ht="17.25" customHeight="1" spans="1:3">
      <c r="A12" s="28">
        <v>1030112</v>
      </c>
      <c r="B12" s="85" t="s">
        <v>3960</v>
      </c>
      <c r="C12" s="72">
        <v>0</v>
      </c>
    </row>
    <row r="13" s="66" customFormat="1" ht="17.25" customHeight="1" spans="1:3">
      <c r="A13" s="28">
        <v>1030115</v>
      </c>
      <c r="B13" s="85" t="s">
        <v>3961</v>
      </c>
      <c r="C13" s="72">
        <v>0</v>
      </c>
    </row>
    <row r="14" s="66" customFormat="1" ht="17.25" customHeight="1" spans="1:3">
      <c r="A14" s="28">
        <v>1030121</v>
      </c>
      <c r="B14" s="85" t="s">
        <v>3962</v>
      </c>
      <c r="C14" s="72">
        <v>0</v>
      </c>
    </row>
    <row r="15" s="66" customFormat="1" ht="17.25" customHeight="1" spans="1:3">
      <c r="A15" s="28">
        <v>1030129</v>
      </c>
      <c r="B15" s="85" t="s">
        <v>3963</v>
      </c>
      <c r="C15" s="72">
        <v>0</v>
      </c>
    </row>
    <row r="16" s="66" customFormat="1" ht="17.25" customHeight="1" spans="1:3">
      <c r="A16" s="28">
        <v>1030146</v>
      </c>
      <c r="B16" s="85" t="s">
        <v>3964</v>
      </c>
      <c r="C16" s="72">
        <v>205</v>
      </c>
    </row>
    <row r="17" s="66" customFormat="1" ht="17.25" customHeight="1" spans="1:3">
      <c r="A17" s="28">
        <v>1030147</v>
      </c>
      <c r="B17" s="85" t="s">
        <v>3965</v>
      </c>
      <c r="C17" s="72">
        <v>227</v>
      </c>
    </row>
    <row r="18" s="66" customFormat="1" ht="17.25" customHeight="1" spans="1:3">
      <c r="A18" s="28">
        <v>1030148</v>
      </c>
      <c r="B18" s="85" t="s">
        <v>3966</v>
      </c>
      <c r="C18" s="30">
        <f>SUM(C19:C23)</f>
        <v>5127</v>
      </c>
    </row>
    <row r="19" s="66" customFormat="1" ht="17.25" customHeight="1" spans="1:3">
      <c r="A19" s="28">
        <v>103014801</v>
      </c>
      <c r="B19" s="69" t="s">
        <v>3967</v>
      </c>
      <c r="C19" s="72">
        <v>7894</v>
      </c>
    </row>
    <row r="20" s="66" customFormat="1" ht="17.25" customHeight="1" spans="1:3">
      <c r="A20" s="28">
        <v>103014802</v>
      </c>
      <c r="B20" s="69" t="s">
        <v>3968</v>
      </c>
      <c r="C20" s="72">
        <v>0</v>
      </c>
    </row>
    <row r="21" s="66" customFormat="1" ht="17.25" customHeight="1" spans="1:3">
      <c r="A21" s="28">
        <v>103014803</v>
      </c>
      <c r="B21" s="69" t="s">
        <v>3969</v>
      </c>
      <c r="C21" s="72">
        <v>0</v>
      </c>
    </row>
    <row r="22" s="66" customFormat="1" ht="17.25" customHeight="1" spans="1:3">
      <c r="A22" s="28">
        <v>103014898</v>
      </c>
      <c r="B22" s="69" t="s">
        <v>3970</v>
      </c>
      <c r="C22" s="72">
        <v>-2767</v>
      </c>
    </row>
    <row r="23" s="66" customFormat="1" ht="17.25" customHeight="1" spans="1:3">
      <c r="A23" s="28">
        <v>103014899</v>
      </c>
      <c r="B23" s="69" t="s">
        <v>3971</v>
      </c>
      <c r="C23" s="72">
        <v>0</v>
      </c>
    </row>
    <row r="24" s="66" customFormat="1" ht="17.25" customHeight="1" spans="1:3">
      <c r="A24" s="28">
        <v>1030149</v>
      </c>
      <c r="B24" s="85" t="s">
        <v>3972</v>
      </c>
      <c r="C24" s="72">
        <v>0</v>
      </c>
    </row>
    <row r="25" s="66" customFormat="1" ht="17.25" customHeight="1" spans="1:3">
      <c r="A25" s="28">
        <v>1030150</v>
      </c>
      <c r="B25" s="85" t="s">
        <v>3973</v>
      </c>
      <c r="C25" s="30">
        <f>SUM(C26:C27)</f>
        <v>0</v>
      </c>
    </row>
    <row r="26" s="66" customFormat="1" ht="17.25" customHeight="1" spans="1:3">
      <c r="A26" s="28">
        <v>103015001</v>
      </c>
      <c r="B26" s="69" t="s">
        <v>3974</v>
      </c>
      <c r="C26" s="72">
        <v>0</v>
      </c>
    </row>
    <row r="27" s="66" customFormat="1" ht="17.25" customHeight="1" spans="1:3">
      <c r="A27" s="28">
        <v>103015002</v>
      </c>
      <c r="B27" s="69" t="s">
        <v>3975</v>
      </c>
      <c r="C27" s="72">
        <v>0</v>
      </c>
    </row>
    <row r="28" s="66" customFormat="1" ht="17.25" customHeight="1" spans="1:3">
      <c r="A28" s="28">
        <v>1030152</v>
      </c>
      <c r="B28" s="85" t="s">
        <v>3976</v>
      </c>
      <c r="C28" s="72">
        <v>0</v>
      </c>
    </row>
    <row r="29" s="66" customFormat="1" ht="17.25" customHeight="1" spans="1:3">
      <c r="A29" s="28">
        <v>1030153</v>
      </c>
      <c r="B29" s="85" t="s">
        <v>3977</v>
      </c>
      <c r="C29" s="72">
        <v>0</v>
      </c>
    </row>
    <row r="30" s="66" customFormat="1" ht="17.25" customHeight="1" spans="1:3">
      <c r="A30" s="28">
        <v>1030154</v>
      </c>
      <c r="B30" s="85" t="s">
        <v>3978</v>
      </c>
      <c r="C30" s="72">
        <v>0</v>
      </c>
    </row>
    <row r="31" s="66" customFormat="1" ht="17.25" customHeight="1" spans="1:3">
      <c r="A31" s="28">
        <v>1030155</v>
      </c>
      <c r="B31" s="85" t="s">
        <v>3979</v>
      </c>
      <c r="C31" s="30">
        <f>SUM(C32:C33)</f>
        <v>0</v>
      </c>
    </row>
    <row r="32" s="66" customFormat="1" ht="17.25" customHeight="1" spans="1:3">
      <c r="A32" s="28">
        <v>103015501</v>
      </c>
      <c r="B32" s="69" t="s">
        <v>3980</v>
      </c>
      <c r="C32" s="72">
        <v>0</v>
      </c>
    </row>
    <row r="33" s="66" customFormat="1" ht="17.25" customHeight="1" spans="1:3">
      <c r="A33" s="28">
        <v>103015502</v>
      </c>
      <c r="B33" s="69" t="s">
        <v>3981</v>
      </c>
      <c r="C33" s="72">
        <v>0</v>
      </c>
    </row>
    <row r="34" s="66" customFormat="1" ht="17.25" customHeight="1" spans="1:3">
      <c r="A34" s="28">
        <v>1030156</v>
      </c>
      <c r="B34" s="85" t="s">
        <v>3982</v>
      </c>
      <c r="C34" s="72">
        <v>0</v>
      </c>
    </row>
    <row r="35" s="66" customFormat="1" ht="17.25" customHeight="1" spans="1:3">
      <c r="A35" s="28">
        <v>1030157</v>
      </c>
      <c r="B35" s="85" t="s">
        <v>3983</v>
      </c>
      <c r="C35" s="72">
        <v>0</v>
      </c>
    </row>
    <row r="36" s="66" customFormat="1" ht="17.25" customHeight="1" spans="1:3">
      <c r="A36" s="28">
        <v>1030158</v>
      </c>
      <c r="B36" s="85" t="s">
        <v>3984</v>
      </c>
      <c r="C36" s="30">
        <f>SUM(C37:C38)</f>
        <v>0</v>
      </c>
    </row>
    <row r="37" s="66" customFormat="1" ht="17.25" customHeight="1" spans="1:3">
      <c r="A37" s="28">
        <v>103015801</v>
      </c>
      <c r="B37" s="69" t="s">
        <v>3985</v>
      </c>
      <c r="C37" s="72">
        <v>0</v>
      </c>
    </row>
    <row r="38" s="66" customFormat="1" ht="17.25" customHeight="1" spans="1:3">
      <c r="A38" s="28">
        <v>103015803</v>
      </c>
      <c r="B38" s="69" t="s">
        <v>3986</v>
      </c>
      <c r="C38" s="72">
        <v>0</v>
      </c>
    </row>
    <row r="39" s="66" customFormat="1" ht="17.25" customHeight="1" spans="1:3">
      <c r="A39" s="28">
        <v>1030159</v>
      </c>
      <c r="B39" s="85" t="s">
        <v>3987</v>
      </c>
      <c r="C39" s="72">
        <v>0</v>
      </c>
    </row>
    <row r="40" s="66" customFormat="1" ht="17.25" customHeight="1" spans="1:3">
      <c r="A40" s="28">
        <v>1030166</v>
      </c>
      <c r="B40" s="85" t="s">
        <v>3988</v>
      </c>
      <c r="C40" s="72">
        <v>0</v>
      </c>
    </row>
    <row r="41" s="66" customFormat="1" ht="17.25" customHeight="1" spans="1:3">
      <c r="A41" s="28">
        <v>1030168</v>
      </c>
      <c r="B41" s="85" t="s">
        <v>3989</v>
      </c>
      <c r="C41" s="72">
        <v>0</v>
      </c>
    </row>
    <row r="42" s="66" customFormat="1" ht="17.25" customHeight="1" spans="1:3">
      <c r="A42" s="28">
        <v>1030171</v>
      </c>
      <c r="B42" s="85" t="s">
        <v>3990</v>
      </c>
      <c r="C42" s="72">
        <v>0</v>
      </c>
    </row>
    <row r="43" s="66" customFormat="1" ht="17.25" customHeight="1" spans="1:3">
      <c r="A43" s="28">
        <v>1030175</v>
      </c>
      <c r="B43" s="85" t="s">
        <v>3991</v>
      </c>
      <c r="C43" s="30">
        <f>SUM(C44:C45)</f>
        <v>0</v>
      </c>
    </row>
    <row r="44" s="66" customFormat="1" ht="17.25" customHeight="1" spans="1:3">
      <c r="A44" s="28">
        <v>103017501</v>
      </c>
      <c r="B44" s="69" t="s">
        <v>3992</v>
      </c>
      <c r="C44" s="72">
        <v>0</v>
      </c>
    </row>
    <row r="45" s="66" customFormat="1" ht="17.25" customHeight="1" spans="1:3">
      <c r="A45" s="28">
        <v>103017502</v>
      </c>
      <c r="B45" s="69" t="s">
        <v>3993</v>
      </c>
      <c r="C45" s="72">
        <v>0</v>
      </c>
    </row>
    <row r="46" s="66" customFormat="1" ht="17.25" customHeight="1" spans="1:3">
      <c r="A46" s="28">
        <v>1030178</v>
      </c>
      <c r="B46" s="85" t="s">
        <v>3994</v>
      </c>
      <c r="C46" s="72">
        <v>0</v>
      </c>
    </row>
    <row r="47" s="66" customFormat="1" ht="17.25" customHeight="1" spans="1:3">
      <c r="A47" s="28">
        <v>1030180</v>
      </c>
      <c r="B47" s="85" t="s">
        <v>3995</v>
      </c>
      <c r="C47" s="30">
        <f>SUM(C48:C54)</f>
        <v>0</v>
      </c>
    </row>
    <row r="48" s="66" customFormat="1" ht="17.25" customHeight="1" spans="1:3">
      <c r="A48" s="28">
        <v>103018001</v>
      </c>
      <c r="B48" s="69" t="s">
        <v>3996</v>
      </c>
      <c r="C48" s="72">
        <v>0</v>
      </c>
    </row>
    <row r="49" s="66" customFormat="1" ht="17.25" customHeight="1" spans="1:3">
      <c r="A49" s="28">
        <v>103018002</v>
      </c>
      <c r="B49" s="69" t="s">
        <v>3997</v>
      </c>
      <c r="C49" s="72">
        <v>0</v>
      </c>
    </row>
    <row r="50" s="66" customFormat="1" ht="17.25" customHeight="1" spans="1:3">
      <c r="A50" s="28">
        <v>103018003</v>
      </c>
      <c r="B50" s="69" t="s">
        <v>3998</v>
      </c>
      <c r="C50" s="72">
        <v>0</v>
      </c>
    </row>
    <row r="51" s="66" customFormat="1" ht="17.25" customHeight="1" spans="1:3">
      <c r="A51" s="28">
        <v>103018004</v>
      </c>
      <c r="B51" s="69" t="s">
        <v>3999</v>
      </c>
      <c r="C51" s="72">
        <v>0</v>
      </c>
    </row>
    <row r="52" s="66" customFormat="1" ht="17.25" customHeight="1" spans="1:3">
      <c r="A52" s="28">
        <v>103018005</v>
      </c>
      <c r="B52" s="69" t="s">
        <v>4000</v>
      </c>
      <c r="C52" s="72">
        <v>0</v>
      </c>
    </row>
    <row r="53" s="66" customFormat="1" ht="17.25" customHeight="1" spans="1:3">
      <c r="A53" s="28">
        <v>103018006</v>
      </c>
      <c r="B53" s="69" t="s">
        <v>4001</v>
      </c>
      <c r="C53" s="72">
        <v>0</v>
      </c>
    </row>
    <row r="54" s="66" customFormat="1" ht="17.25" customHeight="1" spans="1:3">
      <c r="A54" s="28">
        <v>103018007</v>
      </c>
      <c r="B54" s="69" t="s">
        <v>4002</v>
      </c>
      <c r="C54" s="130">
        <v>0</v>
      </c>
    </row>
    <row r="55" s="66" customFormat="1" customHeight="1" spans="1:3">
      <c r="A55" s="28">
        <v>1030181</v>
      </c>
      <c r="B55" s="131" t="s">
        <v>4003</v>
      </c>
      <c r="C55" s="72">
        <v>0</v>
      </c>
    </row>
    <row r="56" s="66" customFormat="1" ht="17.25" customHeight="1" spans="1:3">
      <c r="A56" s="28">
        <v>1030199</v>
      </c>
      <c r="B56" s="85" t="s">
        <v>4004</v>
      </c>
      <c r="C56" s="132">
        <v>0</v>
      </c>
    </row>
    <row r="57" s="66" customFormat="1" ht="17.25" customHeight="1" spans="1:3">
      <c r="A57" s="28">
        <v>10310</v>
      </c>
      <c r="B57" s="85" t="s">
        <v>3945</v>
      </c>
      <c r="C57" s="30">
        <f>SUM(C58:C61,C65:C70,C73:C74)</f>
        <v>0</v>
      </c>
    </row>
    <row r="58" s="66" customFormat="1" ht="17.25" customHeight="1" spans="1:3">
      <c r="A58" s="28">
        <v>1031003</v>
      </c>
      <c r="B58" s="85" t="s">
        <v>4005</v>
      </c>
      <c r="C58" s="72">
        <v>0</v>
      </c>
    </row>
    <row r="59" s="66" customFormat="1" ht="17.25" customHeight="1" spans="1:3">
      <c r="A59" s="28">
        <v>1031004</v>
      </c>
      <c r="B59" s="85" t="s">
        <v>4006</v>
      </c>
      <c r="C59" s="72">
        <v>0</v>
      </c>
    </row>
    <row r="60" s="66" customFormat="1" ht="17.25" customHeight="1" spans="1:3">
      <c r="A60" s="28">
        <v>1031005</v>
      </c>
      <c r="B60" s="85" t="s">
        <v>4007</v>
      </c>
      <c r="C60" s="72">
        <v>0</v>
      </c>
    </row>
    <row r="61" s="66" customFormat="1" ht="17.25" customHeight="1" spans="1:3">
      <c r="A61" s="28">
        <v>1031006</v>
      </c>
      <c r="B61" s="85" t="s">
        <v>4008</v>
      </c>
      <c r="C61" s="30">
        <f>SUM(C62:C64)</f>
        <v>0</v>
      </c>
    </row>
    <row r="62" s="66" customFormat="1" ht="17.25" customHeight="1" spans="1:3">
      <c r="A62" s="28">
        <v>103100601</v>
      </c>
      <c r="B62" s="69" t="s">
        <v>4009</v>
      </c>
      <c r="C62" s="72">
        <v>0</v>
      </c>
    </row>
    <row r="63" s="66" customFormat="1" ht="17.25" customHeight="1" spans="1:3">
      <c r="A63" s="28">
        <v>103100602</v>
      </c>
      <c r="B63" s="69" t="s">
        <v>4010</v>
      </c>
      <c r="C63" s="72">
        <v>0</v>
      </c>
    </row>
    <row r="64" s="66" customFormat="1" ht="17.25" customHeight="1" spans="1:3">
      <c r="A64" s="28">
        <v>103100699</v>
      </c>
      <c r="B64" s="69" t="s">
        <v>4011</v>
      </c>
      <c r="C64" s="72">
        <v>0</v>
      </c>
    </row>
    <row r="65" s="66" customFormat="1" ht="17.25" customHeight="1" spans="1:3">
      <c r="A65" s="28">
        <v>1031008</v>
      </c>
      <c r="B65" s="85" t="s">
        <v>4012</v>
      </c>
      <c r="C65" s="72">
        <v>0</v>
      </c>
    </row>
    <row r="66" s="66" customFormat="1" ht="17.25" customHeight="1" spans="1:3">
      <c r="A66" s="28">
        <v>1031009</v>
      </c>
      <c r="B66" s="85" t="s">
        <v>4013</v>
      </c>
      <c r="C66" s="72">
        <v>0</v>
      </c>
    </row>
    <row r="67" s="66" customFormat="1" ht="17.25" customHeight="1" spans="1:3">
      <c r="A67" s="28">
        <v>1031010</v>
      </c>
      <c r="B67" s="85" t="s">
        <v>4014</v>
      </c>
      <c r="C67" s="72">
        <v>0</v>
      </c>
    </row>
    <row r="68" s="66" customFormat="1" ht="17.25" customHeight="1" spans="1:3">
      <c r="A68" s="28">
        <v>1031011</v>
      </c>
      <c r="B68" s="85" t="s">
        <v>4015</v>
      </c>
      <c r="C68" s="72">
        <v>0</v>
      </c>
    </row>
    <row r="69" s="66" customFormat="1" ht="17.25" customHeight="1" spans="1:3">
      <c r="A69" s="28">
        <v>1031012</v>
      </c>
      <c r="B69" s="85" t="s">
        <v>4016</v>
      </c>
      <c r="C69" s="72">
        <v>0</v>
      </c>
    </row>
    <row r="70" s="66" customFormat="1" ht="17.25" customHeight="1" spans="1:3">
      <c r="A70" s="28">
        <v>1031013</v>
      </c>
      <c r="B70" s="85" t="s">
        <v>4017</v>
      </c>
      <c r="C70" s="30">
        <f>SUM(C71:C72)</f>
        <v>0</v>
      </c>
    </row>
    <row r="71" s="66" customFormat="1" ht="17.25" customHeight="1" spans="1:3">
      <c r="A71" s="28">
        <v>103101301</v>
      </c>
      <c r="B71" s="69" t="s">
        <v>4018</v>
      </c>
      <c r="C71" s="72">
        <v>0</v>
      </c>
    </row>
    <row r="72" s="66" customFormat="1" ht="17.25" customHeight="1" spans="1:3">
      <c r="A72" s="28">
        <v>103101399</v>
      </c>
      <c r="B72" s="69" t="s">
        <v>4019</v>
      </c>
      <c r="C72" s="72">
        <v>0</v>
      </c>
    </row>
    <row r="73" s="66" customFormat="1" ht="17.25" customHeight="1" spans="1:3">
      <c r="A73" s="28">
        <v>1031014</v>
      </c>
      <c r="B73" s="85" t="s">
        <v>4020</v>
      </c>
      <c r="C73" s="72">
        <v>0</v>
      </c>
    </row>
    <row r="74" s="66" customFormat="1" ht="17.25" customHeight="1" spans="1:3">
      <c r="A74" s="28">
        <v>1031099</v>
      </c>
      <c r="B74" s="85" t="s">
        <v>4021</v>
      </c>
      <c r="C74" s="30">
        <f>SUM(C75:C76)</f>
        <v>0</v>
      </c>
    </row>
    <row r="75" s="66" customFormat="1" ht="17.25" customHeight="1" spans="1:3">
      <c r="A75" s="28">
        <v>103109998</v>
      </c>
      <c r="B75" s="69" t="s">
        <v>4022</v>
      </c>
      <c r="C75" s="72">
        <v>0</v>
      </c>
    </row>
    <row r="76" s="66" customFormat="1" ht="17.25" customHeight="1" spans="1:3">
      <c r="A76" s="28">
        <v>103109999</v>
      </c>
      <c r="B76" s="69" t="s">
        <v>4023</v>
      </c>
      <c r="C76" s="72">
        <v>0</v>
      </c>
    </row>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Zeros="0" workbookViewId="0">
      <selection activeCell="H26" sqref="H26"/>
    </sheetView>
  </sheetViews>
  <sheetFormatPr defaultColWidth="9" defaultRowHeight="13.5" outlineLevelCol="2"/>
  <cols>
    <col min="1" max="1" width="10.75" customWidth="1"/>
    <col min="2" max="2" width="59" customWidth="1"/>
    <col min="3" max="3" width="22.4833333333333" customWidth="1"/>
  </cols>
  <sheetData>
    <row r="1" ht="55" customHeight="1" spans="1:3">
      <c r="A1" s="25" t="s">
        <v>42</v>
      </c>
      <c r="B1" s="25"/>
      <c r="C1" s="25"/>
    </row>
    <row r="2" spans="1:3">
      <c r="A2" s="127"/>
      <c r="B2" s="127"/>
      <c r="C2" s="128" t="s">
        <v>4024</v>
      </c>
    </row>
    <row r="3" spans="1:3">
      <c r="A3" s="127"/>
      <c r="B3" s="127"/>
      <c r="C3" s="128" t="s">
        <v>80</v>
      </c>
    </row>
    <row r="4" ht="18" customHeight="1" spans="1:3">
      <c r="A4" s="68" t="s">
        <v>145</v>
      </c>
      <c r="B4" s="68" t="s">
        <v>146</v>
      </c>
      <c r="C4" s="68" t="s">
        <v>84</v>
      </c>
    </row>
    <row r="5" ht="18" customHeight="1" spans="1:3">
      <c r="A5" s="129"/>
      <c r="B5" s="68" t="s">
        <v>3953</v>
      </c>
      <c r="C5" s="30">
        <f>SUM(C6,C57)</f>
        <v>5559</v>
      </c>
    </row>
    <row r="6" ht="18" customHeight="1" spans="1:3">
      <c r="A6" s="28">
        <v>10301</v>
      </c>
      <c r="B6" s="85" t="s">
        <v>3954</v>
      </c>
      <c r="C6" s="30">
        <f>SUM(C7,C10:C18,C24:C25,C28:C31,C34:C36,C39:C43,C46:C47,C55:C56)</f>
        <v>5559</v>
      </c>
    </row>
    <row r="7" ht="18" customHeight="1" spans="1:3">
      <c r="A7" s="28">
        <v>1030102</v>
      </c>
      <c r="B7" s="85" t="s">
        <v>3955</v>
      </c>
      <c r="C7" s="30">
        <f>SUM(C8:C9)</f>
        <v>0</v>
      </c>
    </row>
    <row r="8" ht="18" customHeight="1" spans="1:3">
      <c r="A8" s="28">
        <v>103010201</v>
      </c>
      <c r="B8" s="69" t="s">
        <v>3956</v>
      </c>
      <c r="C8" s="72">
        <v>0</v>
      </c>
    </row>
    <row r="9" ht="18" customHeight="1" spans="1:3">
      <c r="A9" s="28">
        <v>103010202</v>
      </c>
      <c r="B9" s="69" t="s">
        <v>3957</v>
      </c>
      <c r="C9" s="72">
        <v>0</v>
      </c>
    </row>
    <row r="10" ht="18" customHeight="1" spans="1:3">
      <c r="A10" s="28">
        <v>1030106</v>
      </c>
      <c r="B10" s="85" t="s">
        <v>3958</v>
      </c>
      <c r="C10" s="72">
        <v>0</v>
      </c>
    </row>
    <row r="11" ht="18" customHeight="1" spans="1:3">
      <c r="A11" s="28">
        <v>1030110</v>
      </c>
      <c r="B11" s="85" t="s">
        <v>3959</v>
      </c>
      <c r="C11" s="72">
        <v>0</v>
      </c>
    </row>
    <row r="12" ht="18" customHeight="1" spans="1:3">
      <c r="A12" s="28">
        <v>1030112</v>
      </c>
      <c r="B12" s="85" t="s">
        <v>3960</v>
      </c>
      <c r="C12" s="72">
        <v>0</v>
      </c>
    </row>
    <row r="13" ht="18" customHeight="1" spans="1:3">
      <c r="A13" s="28">
        <v>1030115</v>
      </c>
      <c r="B13" s="85" t="s">
        <v>3961</v>
      </c>
      <c r="C13" s="72">
        <v>0</v>
      </c>
    </row>
    <row r="14" ht="18" customHeight="1" spans="1:3">
      <c r="A14" s="28">
        <v>1030121</v>
      </c>
      <c r="B14" s="85" t="s">
        <v>3962</v>
      </c>
      <c r="C14" s="72">
        <v>0</v>
      </c>
    </row>
    <row r="15" ht="18" customHeight="1" spans="1:3">
      <c r="A15" s="28">
        <v>1030129</v>
      </c>
      <c r="B15" s="85" t="s">
        <v>3963</v>
      </c>
      <c r="C15" s="72">
        <v>0</v>
      </c>
    </row>
    <row r="16" ht="18" customHeight="1" spans="1:3">
      <c r="A16" s="28">
        <v>1030146</v>
      </c>
      <c r="B16" s="85" t="s">
        <v>3964</v>
      </c>
      <c r="C16" s="72">
        <v>205</v>
      </c>
    </row>
    <row r="17" ht="18" customHeight="1" spans="1:3">
      <c r="A17" s="28">
        <v>1030147</v>
      </c>
      <c r="B17" s="85" t="s">
        <v>3965</v>
      </c>
      <c r="C17" s="72">
        <v>227</v>
      </c>
    </row>
    <row r="18" ht="18" customHeight="1" spans="1:3">
      <c r="A18" s="28">
        <v>1030148</v>
      </c>
      <c r="B18" s="85" t="s">
        <v>3966</v>
      </c>
      <c r="C18" s="30">
        <f>SUM(C19:C23)</f>
        <v>5127</v>
      </c>
    </row>
    <row r="19" ht="18" customHeight="1" spans="1:3">
      <c r="A19" s="28">
        <v>103014801</v>
      </c>
      <c r="B19" s="69" t="s">
        <v>3967</v>
      </c>
      <c r="C19" s="72">
        <v>7894</v>
      </c>
    </row>
    <row r="20" ht="18" customHeight="1" spans="1:3">
      <c r="A20" s="28">
        <v>103014802</v>
      </c>
      <c r="B20" s="69" t="s">
        <v>3968</v>
      </c>
      <c r="C20" s="72">
        <v>0</v>
      </c>
    </row>
    <row r="21" ht="18" customHeight="1" spans="1:3">
      <c r="A21" s="28">
        <v>103014803</v>
      </c>
      <c r="B21" s="69" t="s">
        <v>3969</v>
      </c>
      <c r="C21" s="72">
        <v>0</v>
      </c>
    </row>
    <row r="22" ht="18" customHeight="1" spans="1:3">
      <c r="A22" s="28">
        <v>103014898</v>
      </c>
      <c r="B22" s="69" t="s">
        <v>3970</v>
      </c>
      <c r="C22" s="72">
        <v>-2767</v>
      </c>
    </row>
    <row r="23" ht="18" customHeight="1" spans="1:3">
      <c r="A23" s="28">
        <v>103014899</v>
      </c>
      <c r="B23" s="69" t="s">
        <v>3971</v>
      </c>
      <c r="C23" s="72">
        <v>0</v>
      </c>
    </row>
    <row r="24" ht="18" customHeight="1" spans="1:3">
      <c r="A24" s="28">
        <v>1030149</v>
      </c>
      <c r="B24" s="85" t="s">
        <v>3972</v>
      </c>
      <c r="C24" s="72">
        <v>0</v>
      </c>
    </row>
    <row r="25" ht="18" customHeight="1" spans="1:3">
      <c r="A25" s="28">
        <v>1030150</v>
      </c>
      <c r="B25" s="85" t="s">
        <v>3973</v>
      </c>
      <c r="C25" s="30">
        <f>SUM(C26:C27)</f>
        <v>0</v>
      </c>
    </row>
    <row r="26" ht="18" customHeight="1" spans="1:3">
      <c r="A26" s="28">
        <v>103015001</v>
      </c>
      <c r="B26" s="69" t="s">
        <v>3974</v>
      </c>
      <c r="C26" s="72">
        <v>0</v>
      </c>
    </row>
    <row r="27" ht="18" customHeight="1" spans="1:3">
      <c r="A27" s="28">
        <v>103015002</v>
      </c>
      <c r="B27" s="69" t="s">
        <v>3975</v>
      </c>
      <c r="C27" s="72">
        <v>0</v>
      </c>
    </row>
    <row r="28" ht="18" customHeight="1" spans="1:3">
      <c r="A28" s="28">
        <v>1030152</v>
      </c>
      <c r="B28" s="85" t="s">
        <v>3976</v>
      </c>
      <c r="C28" s="72">
        <v>0</v>
      </c>
    </row>
    <row r="29" ht="18" customHeight="1" spans="1:3">
      <c r="A29" s="28">
        <v>1030153</v>
      </c>
      <c r="B29" s="85" t="s">
        <v>3977</v>
      </c>
      <c r="C29" s="72">
        <v>0</v>
      </c>
    </row>
    <row r="30" ht="18" customHeight="1" spans="1:3">
      <c r="A30" s="28">
        <v>1030154</v>
      </c>
      <c r="B30" s="85" t="s">
        <v>3978</v>
      </c>
      <c r="C30" s="72">
        <v>0</v>
      </c>
    </row>
    <row r="31" ht="18" customHeight="1" spans="1:3">
      <c r="A31" s="28">
        <v>1030155</v>
      </c>
      <c r="B31" s="85" t="s">
        <v>3979</v>
      </c>
      <c r="C31" s="30">
        <f>SUM(C32:C33)</f>
        <v>0</v>
      </c>
    </row>
    <row r="32" ht="18" customHeight="1" spans="1:3">
      <c r="A32" s="28">
        <v>103015501</v>
      </c>
      <c r="B32" s="69" t="s">
        <v>3980</v>
      </c>
      <c r="C32" s="72">
        <v>0</v>
      </c>
    </row>
    <row r="33" ht="18" customHeight="1" spans="1:3">
      <c r="A33" s="28">
        <v>103015502</v>
      </c>
      <c r="B33" s="69" t="s">
        <v>3981</v>
      </c>
      <c r="C33" s="72">
        <v>0</v>
      </c>
    </row>
    <row r="34" ht="18" customHeight="1" spans="1:3">
      <c r="A34" s="28">
        <v>1030156</v>
      </c>
      <c r="B34" s="85" t="s">
        <v>3982</v>
      </c>
      <c r="C34" s="72">
        <v>0</v>
      </c>
    </row>
    <row r="35" ht="18" customHeight="1" spans="1:3">
      <c r="A35" s="28">
        <v>1030157</v>
      </c>
      <c r="B35" s="85" t="s">
        <v>3983</v>
      </c>
      <c r="C35" s="72">
        <v>0</v>
      </c>
    </row>
    <row r="36" ht="18" customHeight="1" spans="1:3">
      <c r="A36" s="28">
        <v>1030158</v>
      </c>
      <c r="B36" s="85" t="s">
        <v>3984</v>
      </c>
      <c r="C36" s="30">
        <f>SUM(C37:C38)</f>
        <v>0</v>
      </c>
    </row>
    <row r="37" ht="18" customHeight="1" spans="1:3">
      <c r="A37" s="28">
        <v>103015801</v>
      </c>
      <c r="B37" s="69" t="s">
        <v>3985</v>
      </c>
      <c r="C37" s="72">
        <v>0</v>
      </c>
    </row>
    <row r="38" ht="18" customHeight="1" spans="1:3">
      <c r="A38" s="28">
        <v>103015803</v>
      </c>
      <c r="B38" s="69" t="s">
        <v>3986</v>
      </c>
      <c r="C38" s="72">
        <v>0</v>
      </c>
    </row>
    <row r="39" ht="18" customHeight="1" spans="1:3">
      <c r="A39" s="28">
        <v>1030159</v>
      </c>
      <c r="B39" s="85" t="s">
        <v>3987</v>
      </c>
      <c r="C39" s="72">
        <v>0</v>
      </c>
    </row>
    <row r="40" ht="18" customHeight="1" spans="1:3">
      <c r="A40" s="28">
        <v>1030166</v>
      </c>
      <c r="B40" s="85" t="s">
        <v>3988</v>
      </c>
      <c r="C40" s="72">
        <v>0</v>
      </c>
    </row>
    <row r="41" ht="18" customHeight="1" spans="1:3">
      <c r="A41" s="28">
        <v>1030168</v>
      </c>
      <c r="B41" s="85" t="s">
        <v>3989</v>
      </c>
      <c r="C41" s="72">
        <v>0</v>
      </c>
    </row>
    <row r="42" ht="18" customHeight="1" spans="1:3">
      <c r="A42" s="28">
        <v>1030171</v>
      </c>
      <c r="B42" s="85" t="s">
        <v>3990</v>
      </c>
      <c r="C42" s="72">
        <v>0</v>
      </c>
    </row>
    <row r="43" ht="18" customHeight="1" spans="1:3">
      <c r="A43" s="28">
        <v>1030175</v>
      </c>
      <c r="B43" s="85" t="s">
        <v>3991</v>
      </c>
      <c r="C43" s="30">
        <f>SUM(C44:C45)</f>
        <v>0</v>
      </c>
    </row>
    <row r="44" ht="18" customHeight="1" spans="1:3">
      <c r="A44" s="28">
        <v>103017501</v>
      </c>
      <c r="B44" s="69" t="s">
        <v>3992</v>
      </c>
      <c r="C44" s="72">
        <v>0</v>
      </c>
    </row>
    <row r="45" ht="18" customHeight="1" spans="1:3">
      <c r="A45" s="28">
        <v>103017502</v>
      </c>
      <c r="B45" s="69" t="s">
        <v>3993</v>
      </c>
      <c r="C45" s="72">
        <v>0</v>
      </c>
    </row>
    <row r="46" ht="18" customHeight="1" spans="1:3">
      <c r="A46" s="28">
        <v>1030178</v>
      </c>
      <c r="B46" s="85" t="s">
        <v>3994</v>
      </c>
      <c r="C46" s="72">
        <v>0</v>
      </c>
    </row>
    <row r="47" ht="18" customHeight="1" spans="1:3">
      <c r="A47" s="28">
        <v>1030180</v>
      </c>
      <c r="B47" s="85" t="s">
        <v>3995</v>
      </c>
      <c r="C47" s="30">
        <f>SUM(C48:C54)</f>
        <v>0</v>
      </c>
    </row>
    <row r="48" ht="18" customHeight="1" spans="1:3">
      <c r="A48" s="28">
        <v>103018001</v>
      </c>
      <c r="B48" s="69" t="s">
        <v>3996</v>
      </c>
      <c r="C48" s="72">
        <v>0</v>
      </c>
    </row>
    <row r="49" ht="18" customHeight="1" spans="1:3">
      <c r="A49" s="28">
        <v>103018002</v>
      </c>
      <c r="B49" s="69" t="s">
        <v>3997</v>
      </c>
      <c r="C49" s="72">
        <v>0</v>
      </c>
    </row>
    <row r="50" ht="18" customHeight="1" spans="1:3">
      <c r="A50" s="28">
        <v>103018003</v>
      </c>
      <c r="B50" s="69" t="s">
        <v>3998</v>
      </c>
      <c r="C50" s="72">
        <v>0</v>
      </c>
    </row>
    <row r="51" ht="18" customHeight="1" spans="1:3">
      <c r="A51" s="28">
        <v>103018004</v>
      </c>
      <c r="B51" s="69" t="s">
        <v>3999</v>
      </c>
      <c r="C51" s="72">
        <v>0</v>
      </c>
    </row>
    <row r="52" ht="18" customHeight="1" spans="1:3">
      <c r="A52" s="28">
        <v>103018005</v>
      </c>
      <c r="B52" s="69" t="s">
        <v>4000</v>
      </c>
      <c r="C52" s="72">
        <v>0</v>
      </c>
    </row>
    <row r="53" ht="18" customHeight="1" spans="1:3">
      <c r="A53" s="28">
        <v>103018006</v>
      </c>
      <c r="B53" s="69" t="s">
        <v>4001</v>
      </c>
      <c r="C53" s="72">
        <v>0</v>
      </c>
    </row>
    <row r="54" ht="18" customHeight="1" spans="1:3">
      <c r="A54" s="28">
        <v>103018007</v>
      </c>
      <c r="B54" s="69" t="s">
        <v>4002</v>
      </c>
      <c r="C54" s="130">
        <v>0</v>
      </c>
    </row>
    <row r="55" ht="18" customHeight="1" spans="1:3">
      <c r="A55" s="28">
        <v>1030181</v>
      </c>
      <c r="B55" s="131" t="s">
        <v>4003</v>
      </c>
      <c r="C55" s="72">
        <v>0</v>
      </c>
    </row>
    <row r="56" ht="18" customHeight="1" spans="1:3">
      <c r="A56" s="28">
        <v>1030199</v>
      </c>
      <c r="B56" s="85" t="s">
        <v>4004</v>
      </c>
      <c r="C56" s="132">
        <v>0</v>
      </c>
    </row>
    <row r="57" ht="18" customHeight="1" spans="1:3">
      <c r="A57" s="28">
        <v>10310</v>
      </c>
      <c r="B57" s="85" t="s">
        <v>3945</v>
      </c>
      <c r="C57" s="30">
        <f>SUM(C58:C61,C65:C70,C73:C74)</f>
        <v>0</v>
      </c>
    </row>
    <row r="58" ht="18" customHeight="1" spans="1:3">
      <c r="A58" s="28">
        <v>1031003</v>
      </c>
      <c r="B58" s="85" t="s">
        <v>4005</v>
      </c>
      <c r="C58" s="72">
        <v>0</v>
      </c>
    </row>
    <row r="59" ht="18" customHeight="1" spans="1:3">
      <c r="A59" s="28">
        <v>1031004</v>
      </c>
      <c r="B59" s="85" t="s">
        <v>4006</v>
      </c>
      <c r="C59" s="72">
        <v>0</v>
      </c>
    </row>
    <row r="60" ht="18" customHeight="1" spans="1:3">
      <c r="A60" s="28">
        <v>1031005</v>
      </c>
      <c r="B60" s="85" t="s">
        <v>4007</v>
      </c>
      <c r="C60" s="72">
        <v>0</v>
      </c>
    </row>
    <row r="61" ht="18" customHeight="1" spans="1:3">
      <c r="A61" s="28">
        <v>1031006</v>
      </c>
      <c r="B61" s="85" t="s">
        <v>4008</v>
      </c>
      <c r="C61" s="30">
        <f>SUM(C62:C64)</f>
        <v>0</v>
      </c>
    </row>
    <row r="62" ht="18" customHeight="1" spans="1:3">
      <c r="A62" s="28">
        <v>103100601</v>
      </c>
      <c r="B62" s="69" t="s">
        <v>4009</v>
      </c>
      <c r="C62" s="72">
        <v>0</v>
      </c>
    </row>
    <row r="63" ht="18" customHeight="1" spans="1:3">
      <c r="A63" s="28">
        <v>103100602</v>
      </c>
      <c r="B63" s="69" t="s">
        <v>4010</v>
      </c>
      <c r="C63" s="72">
        <v>0</v>
      </c>
    </row>
    <row r="64" ht="18" customHeight="1" spans="1:3">
      <c r="A64" s="28">
        <v>103100699</v>
      </c>
      <c r="B64" s="69" t="s">
        <v>4011</v>
      </c>
      <c r="C64" s="72">
        <v>0</v>
      </c>
    </row>
    <row r="65" ht="18" customHeight="1" spans="1:3">
      <c r="A65" s="28">
        <v>1031008</v>
      </c>
      <c r="B65" s="85" t="s">
        <v>4012</v>
      </c>
      <c r="C65" s="72">
        <v>0</v>
      </c>
    </row>
    <row r="66" ht="18" customHeight="1" spans="1:3">
      <c r="A66" s="28">
        <v>1031009</v>
      </c>
      <c r="B66" s="85" t="s">
        <v>4013</v>
      </c>
      <c r="C66" s="72">
        <v>0</v>
      </c>
    </row>
    <row r="67" ht="18" customHeight="1" spans="1:3">
      <c r="A67" s="28">
        <v>1031010</v>
      </c>
      <c r="B67" s="85" t="s">
        <v>4014</v>
      </c>
      <c r="C67" s="72">
        <v>0</v>
      </c>
    </row>
    <row r="68" ht="18" customHeight="1" spans="1:3">
      <c r="A68" s="28">
        <v>1031011</v>
      </c>
      <c r="B68" s="85" t="s">
        <v>4015</v>
      </c>
      <c r="C68" s="72">
        <v>0</v>
      </c>
    </row>
    <row r="69" ht="18" customHeight="1" spans="1:3">
      <c r="A69" s="28">
        <v>1031012</v>
      </c>
      <c r="B69" s="85" t="s">
        <v>4016</v>
      </c>
      <c r="C69" s="72">
        <v>0</v>
      </c>
    </row>
    <row r="70" ht="18" customHeight="1" spans="1:3">
      <c r="A70" s="28">
        <v>1031013</v>
      </c>
      <c r="B70" s="85" t="s">
        <v>4017</v>
      </c>
      <c r="C70" s="30">
        <f>SUM(C71:C72)</f>
        <v>0</v>
      </c>
    </row>
    <row r="71" ht="18" customHeight="1" spans="1:3">
      <c r="A71" s="28">
        <v>103101301</v>
      </c>
      <c r="B71" s="69" t="s">
        <v>4018</v>
      </c>
      <c r="C71" s="72">
        <v>0</v>
      </c>
    </row>
    <row r="72" ht="18" customHeight="1" spans="1:3">
      <c r="A72" s="28">
        <v>103101399</v>
      </c>
      <c r="B72" s="69" t="s">
        <v>4019</v>
      </c>
      <c r="C72" s="72">
        <v>0</v>
      </c>
    </row>
    <row r="73" ht="18" customHeight="1" spans="1:3">
      <c r="A73" s="28">
        <v>1031014</v>
      </c>
      <c r="B73" s="85" t="s">
        <v>4020</v>
      </c>
      <c r="C73" s="72">
        <v>0</v>
      </c>
    </row>
    <row r="74" ht="18" customHeight="1" spans="1:3">
      <c r="A74" s="28">
        <v>1031099</v>
      </c>
      <c r="B74" s="85" t="s">
        <v>4021</v>
      </c>
      <c r="C74" s="30">
        <f>SUM(C75:C76)</f>
        <v>0</v>
      </c>
    </row>
    <row r="75" ht="18" customHeight="1" spans="1:3">
      <c r="A75" s="28">
        <v>103109998</v>
      </c>
      <c r="B75" s="69" t="s">
        <v>4022</v>
      </c>
      <c r="C75" s="72">
        <v>0</v>
      </c>
    </row>
    <row r="76" spans="1:3">
      <c r="A76" s="28">
        <v>103109999</v>
      </c>
      <c r="B76" s="69" t="s">
        <v>4023</v>
      </c>
      <c r="C76" s="72">
        <v>0</v>
      </c>
    </row>
  </sheetData>
  <mergeCells count="1">
    <mergeCell ref="A1:C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Zeros="0" workbookViewId="0">
      <selection activeCell="I34" sqref="I34"/>
    </sheetView>
  </sheetViews>
  <sheetFormatPr defaultColWidth="12.1833333333333" defaultRowHeight="15.55" customHeight="1" outlineLevelCol="2"/>
  <cols>
    <col min="1" max="1" width="9.44166666666667" style="66" customWidth="1"/>
    <col min="2" max="2" width="59" style="66" customWidth="1"/>
    <col min="3" max="3" width="22.4833333333333" style="66" customWidth="1"/>
    <col min="4" max="256" width="12.1833333333333" style="66" customWidth="1"/>
    <col min="257" max="16384" width="12.1833333333333" style="66"/>
  </cols>
  <sheetData>
    <row r="1" s="66" customFormat="1" ht="44.25" customHeight="1" spans="1:3">
      <c r="A1" s="67" t="s">
        <v>4025</v>
      </c>
      <c r="B1" s="67"/>
      <c r="C1" s="67"/>
    </row>
    <row r="2" s="66" customFormat="1" ht="17" customHeight="1" spans="1:3">
      <c r="A2" s="127"/>
      <c r="B2" s="127"/>
      <c r="C2" s="128" t="s">
        <v>4026</v>
      </c>
    </row>
    <row r="3" s="66" customFormat="1" ht="17" customHeight="1" spans="1:3">
      <c r="A3" s="127"/>
      <c r="B3" s="127"/>
      <c r="C3" s="128" t="s">
        <v>80</v>
      </c>
    </row>
    <row r="4" s="66" customFormat="1" ht="17" customHeight="1" spans="1:3">
      <c r="A4" s="68" t="s">
        <v>145</v>
      </c>
      <c r="B4" s="68" t="s">
        <v>146</v>
      </c>
      <c r="C4" s="68" t="s">
        <v>84</v>
      </c>
    </row>
    <row r="5" s="66" customFormat="1" ht="17" customHeight="1" spans="1:3">
      <c r="A5" s="129"/>
      <c r="B5" s="68" t="s">
        <v>4027</v>
      </c>
      <c r="C5" s="30">
        <f>SUM(C6,C14,C30,C42,C53,C108,C132,C184,C189,C193,C220,C238,C256)</f>
        <v>162230</v>
      </c>
    </row>
    <row r="6" s="66" customFormat="1" ht="17" customHeight="1" spans="1:3">
      <c r="A6" s="28">
        <v>206</v>
      </c>
      <c r="B6" s="85" t="s">
        <v>1085</v>
      </c>
      <c r="C6" s="30">
        <f>C7</f>
        <v>0</v>
      </c>
    </row>
    <row r="7" s="66" customFormat="1" ht="17" customHeight="1" spans="1:3">
      <c r="A7" s="28">
        <v>20610</v>
      </c>
      <c r="B7" s="85" t="s">
        <v>4028</v>
      </c>
      <c r="C7" s="30">
        <f>SUM(C8:C13)</f>
        <v>0</v>
      </c>
    </row>
    <row r="8" s="66" customFormat="1" ht="17" customHeight="1" spans="1:3">
      <c r="A8" s="28">
        <v>2061001</v>
      </c>
      <c r="B8" s="69" t="s">
        <v>4029</v>
      </c>
      <c r="C8" s="72">
        <v>0</v>
      </c>
    </row>
    <row r="9" s="66" customFormat="1" ht="17" customHeight="1" spans="1:3">
      <c r="A9" s="28">
        <v>2061002</v>
      </c>
      <c r="B9" s="69" t="s">
        <v>4030</v>
      </c>
      <c r="C9" s="72">
        <v>0</v>
      </c>
    </row>
    <row r="10" s="66" customFormat="1" ht="17" customHeight="1" spans="1:3">
      <c r="A10" s="28">
        <v>2061003</v>
      </c>
      <c r="B10" s="69" t="s">
        <v>4031</v>
      </c>
      <c r="C10" s="72">
        <v>0</v>
      </c>
    </row>
    <row r="11" s="66" customFormat="1" ht="17" customHeight="1" spans="1:3">
      <c r="A11" s="28">
        <v>2061004</v>
      </c>
      <c r="B11" s="69" t="s">
        <v>4032</v>
      </c>
      <c r="C11" s="72">
        <v>0</v>
      </c>
    </row>
    <row r="12" s="66" customFormat="1" ht="17.25" customHeight="1" spans="1:3">
      <c r="A12" s="28">
        <v>2061005</v>
      </c>
      <c r="B12" s="69" t="s">
        <v>4033</v>
      </c>
      <c r="C12" s="72">
        <v>0</v>
      </c>
    </row>
    <row r="13" s="66" customFormat="1" ht="17.25" customHeight="1" spans="1:3">
      <c r="A13" s="28">
        <v>2061099</v>
      </c>
      <c r="B13" s="69" t="s">
        <v>4034</v>
      </c>
      <c r="C13" s="72">
        <v>0</v>
      </c>
    </row>
    <row r="14" s="66" customFormat="1" ht="17.25" customHeight="1" spans="1:3">
      <c r="A14" s="28">
        <v>207</v>
      </c>
      <c r="B14" s="85" t="s">
        <v>1134</v>
      </c>
      <c r="C14" s="30">
        <f>SUM(C15,C21,C27)</f>
        <v>0</v>
      </c>
    </row>
    <row r="15" s="66" customFormat="1" ht="17.25" customHeight="1" spans="1:3">
      <c r="A15" s="28">
        <v>20707</v>
      </c>
      <c r="B15" s="85" t="s">
        <v>4035</v>
      </c>
      <c r="C15" s="30">
        <f>SUM(C16:C20)</f>
        <v>0</v>
      </c>
    </row>
    <row r="16" s="66" customFormat="1" ht="17.25" customHeight="1" spans="1:3">
      <c r="A16" s="28">
        <v>2070701</v>
      </c>
      <c r="B16" s="69" t="s">
        <v>4036</v>
      </c>
      <c r="C16" s="72">
        <v>0</v>
      </c>
    </row>
    <row r="17" s="66" customFormat="1" ht="17.25" customHeight="1" spans="1:3">
      <c r="A17" s="28">
        <v>2070702</v>
      </c>
      <c r="B17" s="69" t="s">
        <v>4037</v>
      </c>
      <c r="C17" s="72">
        <v>0</v>
      </c>
    </row>
    <row r="18" s="66" customFormat="1" ht="17.25" customHeight="1" spans="1:3">
      <c r="A18" s="28">
        <v>2070703</v>
      </c>
      <c r="B18" s="69" t="s">
        <v>4038</v>
      </c>
      <c r="C18" s="72">
        <v>0</v>
      </c>
    </row>
    <row r="19" s="66" customFormat="1" customHeight="1" spans="1:3">
      <c r="A19" s="28">
        <v>2070704</v>
      </c>
      <c r="B19" s="69" t="s">
        <v>4039</v>
      </c>
      <c r="C19" s="72">
        <v>0</v>
      </c>
    </row>
    <row r="20" s="66" customFormat="1" ht="17.25" customHeight="1" spans="1:3">
      <c r="A20" s="28">
        <v>2070799</v>
      </c>
      <c r="B20" s="69" t="s">
        <v>4040</v>
      </c>
      <c r="C20" s="72">
        <v>0</v>
      </c>
    </row>
    <row r="21" s="66" customFormat="1" ht="17.25" customHeight="1" spans="1:3">
      <c r="A21" s="28">
        <v>20709</v>
      </c>
      <c r="B21" s="85" t="s">
        <v>4041</v>
      </c>
      <c r="C21" s="30">
        <f>SUM(C22:C26)</f>
        <v>0</v>
      </c>
    </row>
    <row r="22" s="66" customFormat="1" ht="17.25" customHeight="1" spans="1:3">
      <c r="A22" s="28">
        <v>2070901</v>
      </c>
      <c r="B22" s="69" t="s">
        <v>4042</v>
      </c>
      <c r="C22" s="72">
        <v>0</v>
      </c>
    </row>
    <row r="23" s="66" customFormat="1" ht="17.25" customHeight="1" spans="1:3">
      <c r="A23" s="28">
        <v>2070902</v>
      </c>
      <c r="B23" s="69" t="s">
        <v>4043</v>
      </c>
      <c r="C23" s="72">
        <v>0</v>
      </c>
    </row>
    <row r="24" s="66" customFormat="1" ht="17.25" customHeight="1" spans="1:3">
      <c r="A24" s="28">
        <v>2070903</v>
      </c>
      <c r="B24" s="69" t="s">
        <v>4044</v>
      </c>
      <c r="C24" s="72">
        <v>0</v>
      </c>
    </row>
    <row r="25" s="66" customFormat="1" ht="17.25" customHeight="1" spans="1:3">
      <c r="A25" s="28">
        <v>2070904</v>
      </c>
      <c r="B25" s="69" t="s">
        <v>4045</v>
      </c>
      <c r="C25" s="72">
        <v>0</v>
      </c>
    </row>
    <row r="26" s="66" customFormat="1" ht="17.25" customHeight="1" spans="1:3">
      <c r="A26" s="28">
        <v>2070999</v>
      </c>
      <c r="B26" s="69" t="s">
        <v>4046</v>
      </c>
      <c r="C26" s="72">
        <v>0</v>
      </c>
    </row>
    <row r="27" s="66" customFormat="1" ht="17.25" customHeight="1" spans="1:3">
      <c r="A27" s="28">
        <v>20710</v>
      </c>
      <c r="B27" s="85" t="s">
        <v>4047</v>
      </c>
      <c r="C27" s="30">
        <f>SUM(C28:C29)</f>
        <v>0</v>
      </c>
    </row>
    <row r="28" s="66" customFormat="1" ht="17.25" customHeight="1" spans="1:3">
      <c r="A28" s="28">
        <v>2071001</v>
      </c>
      <c r="B28" s="69" t="s">
        <v>4048</v>
      </c>
      <c r="C28" s="72">
        <v>0</v>
      </c>
    </row>
    <row r="29" s="66" customFormat="1" ht="17.25" customHeight="1" spans="1:3">
      <c r="A29" s="28">
        <v>2071099</v>
      </c>
      <c r="B29" s="69" t="s">
        <v>4049</v>
      </c>
      <c r="C29" s="72">
        <v>0</v>
      </c>
    </row>
    <row r="30" s="66" customFormat="1" ht="17.25" customHeight="1" spans="1:3">
      <c r="A30" s="28">
        <v>208</v>
      </c>
      <c r="B30" s="85" t="s">
        <v>1176</v>
      </c>
      <c r="C30" s="30">
        <f>SUM(C31,C35,C39)</f>
        <v>7</v>
      </c>
    </row>
    <row r="31" s="66" customFormat="1" ht="17.25" customHeight="1" spans="1:3">
      <c r="A31" s="28">
        <v>20822</v>
      </c>
      <c r="B31" s="85" t="s">
        <v>4050</v>
      </c>
      <c r="C31" s="30">
        <f>SUM(C32:C34)</f>
        <v>7</v>
      </c>
    </row>
    <row r="32" s="66" customFormat="1" ht="17.25" customHeight="1" spans="1:3">
      <c r="A32" s="28">
        <v>2082201</v>
      </c>
      <c r="B32" s="69" t="s">
        <v>4051</v>
      </c>
      <c r="C32" s="72">
        <v>7</v>
      </c>
    </row>
    <row r="33" s="66" customFormat="1" ht="17.25" customHeight="1" spans="1:3">
      <c r="A33" s="28">
        <v>2082202</v>
      </c>
      <c r="B33" s="69" t="s">
        <v>4052</v>
      </c>
      <c r="C33" s="72">
        <v>0</v>
      </c>
    </row>
    <row r="34" s="66" customFormat="1" ht="17.25" customHeight="1" spans="1:3">
      <c r="A34" s="28">
        <v>2082299</v>
      </c>
      <c r="B34" s="69" t="s">
        <v>4053</v>
      </c>
      <c r="C34" s="72">
        <v>0</v>
      </c>
    </row>
    <row r="35" s="66" customFormat="1" ht="17.25" customHeight="1" spans="1:3">
      <c r="A35" s="28">
        <v>20823</v>
      </c>
      <c r="B35" s="85" t="s">
        <v>4054</v>
      </c>
      <c r="C35" s="30">
        <f>SUM(C36:C38)</f>
        <v>0</v>
      </c>
    </row>
    <row r="36" s="66" customFormat="1" ht="17.25" customHeight="1" spans="1:3">
      <c r="A36" s="28">
        <v>2082301</v>
      </c>
      <c r="B36" s="69" t="s">
        <v>4051</v>
      </c>
      <c r="C36" s="72">
        <v>0</v>
      </c>
    </row>
    <row r="37" s="66" customFormat="1" ht="17.25" customHeight="1" spans="1:3">
      <c r="A37" s="28">
        <v>2082302</v>
      </c>
      <c r="B37" s="69" t="s">
        <v>4052</v>
      </c>
      <c r="C37" s="72">
        <v>0</v>
      </c>
    </row>
    <row r="38" s="66" customFormat="1" ht="17.25" customHeight="1" spans="1:3">
      <c r="A38" s="28">
        <v>2082399</v>
      </c>
      <c r="B38" s="69" t="s">
        <v>4055</v>
      </c>
      <c r="C38" s="72">
        <v>0</v>
      </c>
    </row>
    <row r="39" s="66" customFormat="1" ht="17.25" customHeight="1" spans="1:3">
      <c r="A39" s="28">
        <v>20829</v>
      </c>
      <c r="B39" s="85" t="s">
        <v>4056</v>
      </c>
      <c r="C39" s="30">
        <f>SUM(C40:C41)</f>
        <v>0</v>
      </c>
    </row>
    <row r="40" s="66" customFormat="1" ht="17.25" customHeight="1" spans="1:3">
      <c r="A40" s="28">
        <v>2082901</v>
      </c>
      <c r="B40" s="69" t="s">
        <v>4052</v>
      </c>
      <c r="C40" s="72">
        <v>0</v>
      </c>
    </row>
    <row r="41" s="66" customFormat="1" ht="17.25" customHeight="1" spans="1:3">
      <c r="A41" s="28">
        <v>2082999</v>
      </c>
      <c r="B41" s="69" t="s">
        <v>4057</v>
      </c>
      <c r="C41" s="72">
        <v>0</v>
      </c>
    </row>
    <row r="42" s="66" customFormat="1" ht="17.25" customHeight="1" spans="1:3">
      <c r="A42" s="28">
        <v>211</v>
      </c>
      <c r="B42" s="85" t="s">
        <v>1348</v>
      </c>
      <c r="C42" s="30">
        <f>SUM(C43,C48)</f>
        <v>0</v>
      </c>
    </row>
    <row r="43" s="66" customFormat="1" ht="17.25" customHeight="1" spans="1:3">
      <c r="A43" s="28">
        <v>21160</v>
      </c>
      <c r="B43" s="85" t="s">
        <v>4058</v>
      </c>
      <c r="C43" s="30">
        <f>SUM(C44:C47)</f>
        <v>0</v>
      </c>
    </row>
    <row r="44" s="66" customFormat="1" ht="17.25" customHeight="1" spans="1:3">
      <c r="A44" s="28">
        <v>2116001</v>
      </c>
      <c r="B44" s="69" t="s">
        <v>4059</v>
      </c>
      <c r="C44" s="72">
        <v>0</v>
      </c>
    </row>
    <row r="45" s="66" customFormat="1" ht="17.25" customHeight="1" spans="1:3">
      <c r="A45" s="28">
        <v>2116002</v>
      </c>
      <c r="B45" s="69" t="s">
        <v>4060</v>
      </c>
      <c r="C45" s="72">
        <v>0</v>
      </c>
    </row>
    <row r="46" s="66" customFormat="1" ht="17.25" customHeight="1" spans="1:3">
      <c r="A46" s="28">
        <v>2116003</v>
      </c>
      <c r="B46" s="69" t="s">
        <v>4061</v>
      </c>
      <c r="C46" s="72">
        <v>0</v>
      </c>
    </row>
    <row r="47" s="66" customFormat="1" ht="17.25" customHeight="1" spans="1:3">
      <c r="A47" s="28">
        <v>2116099</v>
      </c>
      <c r="B47" s="69" t="s">
        <v>4062</v>
      </c>
      <c r="C47" s="72">
        <v>0</v>
      </c>
    </row>
    <row r="48" s="66" customFormat="1" ht="17.25" customHeight="1" spans="1:3">
      <c r="A48" s="28">
        <v>21161</v>
      </c>
      <c r="B48" s="85" t="s">
        <v>4063</v>
      </c>
      <c r="C48" s="30">
        <f>SUM(C49:C52)</f>
        <v>0</v>
      </c>
    </row>
    <row r="49" s="66" customFormat="1" ht="17.25" customHeight="1" spans="1:3">
      <c r="A49" s="28">
        <v>2116101</v>
      </c>
      <c r="B49" s="69" t="s">
        <v>4064</v>
      </c>
      <c r="C49" s="72">
        <v>0</v>
      </c>
    </row>
    <row r="50" s="66" customFormat="1" ht="17.25" customHeight="1" spans="1:3">
      <c r="A50" s="28">
        <v>2116102</v>
      </c>
      <c r="B50" s="69" t="s">
        <v>4065</v>
      </c>
      <c r="C50" s="72">
        <v>0</v>
      </c>
    </row>
    <row r="51" s="66" customFormat="1" ht="17.25" customHeight="1" spans="1:3">
      <c r="A51" s="28">
        <v>2116103</v>
      </c>
      <c r="B51" s="69" t="s">
        <v>4066</v>
      </c>
      <c r="C51" s="72">
        <v>0</v>
      </c>
    </row>
    <row r="52" s="66" customFormat="1" ht="17.25" customHeight="1" spans="1:3">
      <c r="A52" s="28">
        <v>2116104</v>
      </c>
      <c r="B52" s="69" t="s">
        <v>4067</v>
      </c>
      <c r="C52" s="72">
        <v>0</v>
      </c>
    </row>
    <row r="53" s="66" customFormat="1" ht="17.25" customHeight="1" spans="1:3">
      <c r="A53" s="28">
        <v>212</v>
      </c>
      <c r="B53" s="85" t="s">
        <v>1419</v>
      </c>
      <c r="C53" s="30">
        <f>SUM(C54,C67,C71:C72,C78,C82,C86,C90,C96,C99)</f>
        <v>37615</v>
      </c>
    </row>
    <row r="54" s="66" customFormat="1" ht="17.25" customHeight="1" spans="1:3">
      <c r="A54" s="28">
        <v>21208</v>
      </c>
      <c r="B54" s="85" t="s">
        <v>4068</v>
      </c>
      <c r="C54" s="30">
        <f>SUM(C55:C66)</f>
        <v>1454</v>
      </c>
    </row>
    <row r="55" s="66" customFormat="1" ht="17.25" customHeight="1" spans="1:3">
      <c r="A55" s="28">
        <v>2120801</v>
      </c>
      <c r="B55" s="69" t="s">
        <v>4069</v>
      </c>
      <c r="C55" s="72">
        <v>375</v>
      </c>
    </row>
    <row r="56" s="66" customFormat="1" ht="17.25" customHeight="1" spans="1:3">
      <c r="A56" s="28">
        <v>2120802</v>
      </c>
      <c r="B56" s="69" t="s">
        <v>4070</v>
      </c>
      <c r="C56" s="72">
        <v>13</v>
      </c>
    </row>
    <row r="57" s="66" customFormat="1" ht="17.25" customHeight="1" spans="1:3">
      <c r="A57" s="28">
        <v>2120803</v>
      </c>
      <c r="B57" s="69" t="s">
        <v>4071</v>
      </c>
      <c r="C57" s="72">
        <v>99</v>
      </c>
    </row>
    <row r="58" s="66" customFormat="1" ht="17.25" customHeight="1" spans="1:3">
      <c r="A58" s="28">
        <v>2120804</v>
      </c>
      <c r="B58" s="69" t="s">
        <v>4072</v>
      </c>
      <c r="C58" s="72">
        <v>596</v>
      </c>
    </row>
    <row r="59" s="66" customFormat="1" ht="17.25" customHeight="1" spans="1:3">
      <c r="A59" s="28">
        <v>2120805</v>
      </c>
      <c r="B59" s="69" t="s">
        <v>4073</v>
      </c>
      <c r="C59" s="72">
        <v>0</v>
      </c>
    </row>
    <row r="60" s="66" customFormat="1" ht="17.25" customHeight="1" spans="1:3">
      <c r="A60" s="28">
        <v>2120806</v>
      </c>
      <c r="B60" s="69" t="s">
        <v>4074</v>
      </c>
      <c r="C60" s="72">
        <v>212</v>
      </c>
    </row>
    <row r="61" s="66" customFormat="1" ht="17.25" customHeight="1" spans="1:3">
      <c r="A61" s="28">
        <v>2120807</v>
      </c>
      <c r="B61" s="69" t="s">
        <v>4075</v>
      </c>
      <c r="C61" s="72">
        <v>0</v>
      </c>
    </row>
    <row r="62" s="66" customFormat="1" ht="17.25" customHeight="1" spans="1:3">
      <c r="A62" s="28">
        <v>2120809</v>
      </c>
      <c r="B62" s="69" t="s">
        <v>4076</v>
      </c>
      <c r="C62" s="72">
        <v>0</v>
      </c>
    </row>
    <row r="63" s="66" customFormat="1" ht="17.25" customHeight="1" spans="1:3">
      <c r="A63" s="28">
        <v>2120810</v>
      </c>
      <c r="B63" s="69" t="s">
        <v>4077</v>
      </c>
      <c r="C63" s="72">
        <v>0</v>
      </c>
    </row>
    <row r="64" s="66" customFormat="1" ht="17.25" customHeight="1" spans="1:3">
      <c r="A64" s="28">
        <v>2120811</v>
      </c>
      <c r="B64" s="69" t="s">
        <v>4078</v>
      </c>
      <c r="C64" s="72">
        <v>0</v>
      </c>
    </row>
    <row r="65" s="66" customFormat="1" ht="17.25" customHeight="1" spans="1:3">
      <c r="A65" s="28">
        <v>2120813</v>
      </c>
      <c r="B65" s="69" t="s">
        <v>1726</v>
      </c>
      <c r="C65" s="72">
        <v>0</v>
      </c>
    </row>
    <row r="66" s="66" customFormat="1" ht="17.25" customHeight="1" spans="1:3">
      <c r="A66" s="28">
        <v>2120899</v>
      </c>
      <c r="B66" s="69" t="s">
        <v>4079</v>
      </c>
      <c r="C66" s="72">
        <v>159</v>
      </c>
    </row>
    <row r="67" s="66" customFormat="1" ht="17.25" customHeight="1" spans="1:3">
      <c r="A67" s="28">
        <v>21210</v>
      </c>
      <c r="B67" s="85" t="s">
        <v>4080</v>
      </c>
      <c r="C67" s="30">
        <f>SUM(C68:C70)</f>
        <v>145</v>
      </c>
    </row>
    <row r="68" s="66" customFormat="1" ht="17.25" customHeight="1" spans="1:3">
      <c r="A68" s="28">
        <v>2121001</v>
      </c>
      <c r="B68" s="69" t="s">
        <v>4069</v>
      </c>
      <c r="C68" s="72">
        <v>0</v>
      </c>
    </row>
    <row r="69" s="66" customFormat="1" ht="17.25" customHeight="1" spans="1:3">
      <c r="A69" s="28">
        <v>2121002</v>
      </c>
      <c r="B69" s="69" t="s">
        <v>4070</v>
      </c>
      <c r="C69" s="72">
        <v>0</v>
      </c>
    </row>
    <row r="70" s="66" customFormat="1" ht="17.25" customHeight="1" spans="1:3">
      <c r="A70" s="28">
        <v>2121099</v>
      </c>
      <c r="B70" s="69" t="s">
        <v>4081</v>
      </c>
      <c r="C70" s="72">
        <v>145</v>
      </c>
    </row>
    <row r="71" s="66" customFormat="1" ht="17.25" customHeight="1" spans="1:3">
      <c r="A71" s="28">
        <v>21211</v>
      </c>
      <c r="B71" s="85" t="s">
        <v>4082</v>
      </c>
      <c r="C71" s="72">
        <v>0</v>
      </c>
    </row>
    <row r="72" s="66" customFormat="1" ht="17.25" customHeight="1" spans="1:3">
      <c r="A72" s="28">
        <v>21213</v>
      </c>
      <c r="B72" s="85" t="s">
        <v>4083</v>
      </c>
      <c r="C72" s="30">
        <f>SUM(C73:C77)</f>
        <v>0</v>
      </c>
    </row>
    <row r="73" s="66" customFormat="1" ht="17.25" customHeight="1" spans="1:3">
      <c r="A73" s="28">
        <v>2121301</v>
      </c>
      <c r="B73" s="69" t="s">
        <v>4084</v>
      </c>
      <c r="C73" s="72">
        <v>0</v>
      </c>
    </row>
    <row r="74" s="66" customFormat="1" ht="17.25" customHeight="1" spans="1:3">
      <c r="A74" s="28">
        <v>2121302</v>
      </c>
      <c r="B74" s="69" t="s">
        <v>4085</v>
      </c>
      <c r="C74" s="72">
        <v>0</v>
      </c>
    </row>
    <row r="75" s="66" customFormat="1" ht="17.25" customHeight="1" spans="1:3">
      <c r="A75" s="28">
        <v>2121303</v>
      </c>
      <c r="B75" s="69" t="s">
        <v>4086</v>
      </c>
      <c r="C75" s="72">
        <v>0</v>
      </c>
    </row>
    <row r="76" s="66" customFormat="1" ht="17.25" customHeight="1" spans="1:3">
      <c r="A76" s="28">
        <v>2121304</v>
      </c>
      <c r="B76" s="69" t="s">
        <v>4087</v>
      </c>
      <c r="C76" s="72">
        <v>0</v>
      </c>
    </row>
    <row r="77" s="66" customFormat="1" ht="17.25" customHeight="1" spans="1:3">
      <c r="A77" s="28">
        <v>2121399</v>
      </c>
      <c r="B77" s="69" t="s">
        <v>4088</v>
      </c>
      <c r="C77" s="72">
        <v>0</v>
      </c>
    </row>
    <row r="78" s="66" customFormat="1" ht="17.25" customHeight="1" spans="1:3">
      <c r="A78" s="28">
        <v>21214</v>
      </c>
      <c r="B78" s="85" t="s">
        <v>4089</v>
      </c>
      <c r="C78" s="30">
        <f>SUM(C79:C81)</f>
        <v>0</v>
      </c>
    </row>
    <row r="79" s="66" customFormat="1" ht="17.25" customHeight="1" spans="1:3">
      <c r="A79" s="28">
        <v>2121401</v>
      </c>
      <c r="B79" s="69" t="s">
        <v>4090</v>
      </c>
      <c r="C79" s="72">
        <v>0</v>
      </c>
    </row>
    <row r="80" s="66" customFormat="1" ht="17.25" customHeight="1" spans="1:3">
      <c r="A80" s="28">
        <v>2121402</v>
      </c>
      <c r="B80" s="69" t="s">
        <v>4091</v>
      </c>
      <c r="C80" s="72">
        <v>0</v>
      </c>
    </row>
    <row r="81" s="66" customFormat="1" ht="17.25" customHeight="1" spans="1:3">
      <c r="A81" s="28">
        <v>2121499</v>
      </c>
      <c r="B81" s="69" t="s">
        <v>4092</v>
      </c>
      <c r="C81" s="72">
        <v>0</v>
      </c>
    </row>
    <row r="82" s="66" customFormat="1" ht="17.25" customHeight="1" spans="1:3">
      <c r="A82" s="28">
        <v>21215</v>
      </c>
      <c r="B82" s="85" t="s">
        <v>4093</v>
      </c>
      <c r="C82" s="30">
        <f>SUM(C83:C85)</f>
        <v>0</v>
      </c>
    </row>
    <row r="83" s="66" customFormat="1" ht="17.25" customHeight="1" spans="1:3">
      <c r="A83" s="28">
        <v>2121501</v>
      </c>
      <c r="B83" s="69" t="s">
        <v>4094</v>
      </c>
      <c r="C83" s="72">
        <v>0</v>
      </c>
    </row>
    <row r="84" s="66" customFormat="1" ht="17.25" customHeight="1" spans="1:3">
      <c r="A84" s="28">
        <v>2121502</v>
      </c>
      <c r="B84" s="69" t="s">
        <v>4095</v>
      </c>
      <c r="C84" s="72">
        <v>0</v>
      </c>
    </row>
    <row r="85" s="66" customFormat="1" ht="17.25" customHeight="1" spans="1:3">
      <c r="A85" s="28">
        <v>2121599</v>
      </c>
      <c r="B85" s="69" t="s">
        <v>4096</v>
      </c>
      <c r="C85" s="72">
        <v>0</v>
      </c>
    </row>
    <row r="86" s="66" customFormat="1" ht="17.25" customHeight="1" spans="1:3">
      <c r="A86" s="28">
        <v>21216</v>
      </c>
      <c r="B86" s="85" t="s">
        <v>4097</v>
      </c>
      <c r="C86" s="30">
        <f>SUM(C87:C89)</f>
        <v>36016</v>
      </c>
    </row>
    <row r="87" s="66" customFormat="1" ht="17.25" customHeight="1" spans="1:3">
      <c r="A87" s="28">
        <v>2121601</v>
      </c>
      <c r="B87" s="69" t="s">
        <v>4094</v>
      </c>
      <c r="C87" s="72">
        <v>0</v>
      </c>
    </row>
    <row r="88" s="66" customFormat="1" ht="17.25" customHeight="1" spans="1:3">
      <c r="A88" s="28">
        <v>2121602</v>
      </c>
      <c r="B88" s="69" t="s">
        <v>4095</v>
      </c>
      <c r="C88" s="72">
        <v>0</v>
      </c>
    </row>
    <row r="89" s="66" customFormat="1" ht="17.25" customHeight="1" spans="1:3">
      <c r="A89" s="28">
        <v>2121699</v>
      </c>
      <c r="B89" s="69" t="s">
        <v>4098</v>
      </c>
      <c r="C89" s="72">
        <v>36016</v>
      </c>
    </row>
    <row r="90" s="66" customFormat="1" ht="17.25" customHeight="1" spans="1:3">
      <c r="A90" s="28">
        <v>21217</v>
      </c>
      <c r="B90" s="85" t="s">
        <v>4099</v>
      </c>
      <c r="C90" s="30">
        <f>SUM(C91:C95)</f>
        <v>0</v>
      </c>
    </row>
    <row r="91" s="66" customFormat="1" ht="17.25" customHeight="1" spans="1:3">
      <c r="A91" s="28">
        <v>2121701</v>
      </c>
      <c r="B91" s="69" t="s">
        <v>4100</v>
      </c>
      <c r="C91" s="72">
        <v>0</v>
      </c>
    </row>
    <row r="92" s="66" customFormat="1" ht="17.25" customHeight="1" spans="1:3">
      <c r="A92" s="28">
        <v>2121702</v>
      </c>
      <c r="B92" s="69" t="s">
        <v>4101</v>
      </c>
      <c r="C92" s="72">
        <v>0</v>
      </c>
    </row>
    <row r="93" s="66" customFormat="1" ht="17.25" customHeight="1" spans="1:3">
      <c r="A93" s="28">
        <v>2121703</v>
      </c>
      <c r="B93" s="69" t="s">
        <v>4102</v>
      </c>
      <c r="C93" s="72">
        <v>0</v>
      </c>
    </row>
    <row r="94" s="66" customFormat="1" ht="17.25" customHeight="1" spans="1:3">
      <c r="A94" s="28">
        <v>2121704</v>
      </c>
      <c r="B94" s="69" t="s">
        <v>4103</v>
      </c>
      <c r="C94" s="72">
        <v>0</v>
      </c>
    </row>
    <row r="95" s="66" customFormat="1" ht="17.25" customHeight="1" spans="1:3">
      <c r="A95" s="28">
        <v>2121799</v>
      </c>
      <c r="B95" s="69" t="s">
        <v>4104</v>
      </c>
      <c r="C95" s="72">
        <v>0</v>
      </c>
    </row>
    <row r="96" s="66" customFormat="1" ht="17.25" customHeight="1" spans="1:3">
      <c r="A96" s="28">
        <v>21218</v>
      </c>
      <c r="B96" s="85" t="s">
        <v>4105</v>
      </c>
      <c r="C96" s="30">
        <f>SUM(C97:C98)</f>
        <v>0</v>
      </c>
    </row>
    <row r="97" s="66" customFormat="1" ht="17.25" customHeight="1" spans="1:3">
      <c r="A97" s="28">
        <v>2121801</v>
      </c>
      <c r="B97" s="69" t="s">
        <v>4106</v>
      </c>
      <c r="C97" s="72">
        <v>0</v>
      </c>
    </row>
    <row r="98" s="66" customFormat="1" ht="17.25" customHeight="1" spans="1:3">
      <c r="A98" s="28">
        <v>2121899</v>
      </c>
      <c r="B98" s="69" t="s">
        <v>4107</v>
      </c>
      <c r="C98" s="72">
        <v>0</v>
      </c>
    </row>
    <row r="99" s="66" customFormat="1" ht="17.25" customHeight="1" spans="1:3">
      <c r="A99" s="28">
        <v>21219</v>
      </c>
      <c r="B99" s="85" t="s">
        <v>4108</v>
      </c>
      <c r="C99" s="30">
        <f>SUM(C100:C107)</f>
        <v>0</v>
      </c>
    </row>
    <row r="100" s="66" customFormat="1" ht="17.25" customHeight="1" spans="1:3">
      <c r="A100" s="28">
        <v>2121901</v>
      </c>
      <c r="B100" s="69" t="s">
        <v>4094</v>
      </c>
      <c r="C100" s="72">
        <v>0</v>
      </c>
    </row>
    <row r="101" s="66" customFormat="1" ht="17.25" customHeight="1" spans="1:3">
      <c r="A101" s="28">
        <v>2121902</v>
      </c>
      <c r="B101" s="69" t="s">
        <v>4095</v>
      </c>
      <c r="C101" s="72">
        <v>0</v>
      </c>
    </row>
    <row r="102" s="66" customFormat="1" ht="17.25" customHeight="1" spans="1:3">
      <c r="A102" s="28">
        <v>2121903</v>
      </c>
      <c r="B102" s="69" t="s">
        <v>4109</v>
      </c>
      <c r="C102" s="72">
        <v>0</v>
      </c>
    </row>
    <row r="103" s="66" customFormat="1" ht="17.25" customHeight="1" spans="1:3">
      <c r="A103" s="28">
        <v>2121904</v>
      </c>
      <c r="B103" s="69" t="s">
        <v>4110</v>
      </c>
      <c r="C103" s="72">
        <v>0</v>
      </c>
    </row>
    <row r="104" s="66" customFormat="1" ht="17.25" customHeight="1" spans="1:3">
      <c r="A104" s="28">
        <v>2121905</v>
      </c>
      <c r="B104" s="69" t="s">
        <v>4111</v>
      </c>
      <c r="C104" s="72">
        <v>0</v>
      </c>
    </row>
    <row r="105" s="66" customFormat="1" ht="17.25" customHeight="1" spans="1:3">
      <c r="A105" s="28">
        <v>2121906</v>
      </c>
      <c r="B105" s="69" t="s">
        <v>4112</v>
      </c>
      <c r="C105" s="72">
        <v>0</v>
      </c>
    </row>
    <row r="106" s="66" customFormat="1" ht="17.25" customHeight="1" spans="1:3">
      <c r="A106" s="28">
        <v>2121907</v>
      </c>
      <c r="B106" s="69" t="s">
        <v>4113</v>
      </c>
      <c r="C106" s="72">
        <v>0</v>
      </c>
    </row>
    <row r="107" s="66" customFormat="1" ht="17.25" customHeight="1" spans="1:3">
      <c r="A107" s="28">
        <v>2121999</v>
      </c>
      <c r="B107" s="69" t="s">
        <v>4114</v>
      </c>
      <c r="C107" s="72">
        <v>0</v>
      </c>
    </row>
    <row r="108" s="66" customFormat="1" ht="17.25" customHeight="1" spans="1:3">
      <c r="A108" s="28">
        <v>213</v>
      </c>
      <c r="B108" s="85" t="s">
        <v>1439</v>
      </c>
      <c r="C108" s="30">
        <f>SUM(C109,C114,C119,C124,C127)</f>
        <v>0</v>
      </c>
    </row>
    <row r="109" s="66" customFormat="1" ht="17.25" customHeight="1" spans="1:3">
      <c r="A109" s="28">
        <v>21366</v>
      </c>
      <c r="B109" s="85" t="s">
        <v>4115</v>
      </c>
      <c r="C109" s="30">
        <f>SUM(C110:C113)</f>
        <v>0</v>
      </c>
    </row>
    <row r="110" s="66" customFormat="1" ht="17.25" customHeight="1" spans="1:3">
      <c r="A110" s="28">
        <v>2136601</v>
      </c>
      <c r="B110" s="69" t="s">
        <v>4052</v>
      </c>
      <c r="C110" s="72">
        <v>0</v>
      </c>
    </row>
    <row r="111" s="66" customFormat="1" ht="17.25" customHeight="1" spans="1:3">
      <c r="A111" s="28">
        <v>2136602</v>
      </c>
      <c r="B111" s="69" t="s">
        <v>4116</v>
      </c>
      <c r="C111" s="72">
        <v>0</v>
      </c>
    </row>
    <row r="112" s="66" customFormat="1" ht="17.25" customHeight="1" spans="1:3">
      <c r="A112" s="28">
        <v>2136603</v>
      </c>
      <c r="B112" s="69" t="s">
        <v>4117</v>
      </c>
      <c r="C112" s="72">
        <v>0</v>
      </c>
    </row>
    <row r="113" s="66" customFormat="1" ht="17.25" customHeight="1" spans="1:3">
      <c r="A113" s="28">
        <v>2136699</v>
      </c>
      <c r="B113" s="69" t="s">
        <v>4118</v>
      </c>
      <c r="C113" s="72">
        <v>0</v>
      </c>
    </row>
    <row r="114" s="66" customFormat="1" ht="17.25" customHeight="1" spans="1:3">
      <c r="A114" s="28">
        <v>21367</v>
      </c>
      <c r="B114" s="85" t="s">
        <v>4119</v>
      </c>
      <c r="C114" s="30">
        <f>SUM(C115:C118)</f>
        <v>0</v>
      </c>
    </row>
    <row r="115" s="66" customFormat="1" ht="17.25" customHeight="1" spans="1:3">
      <c r="A115" s="28">
        <v>2136701</v>
      </c>
      <c r="B115" s="69" t="s">
        <v>4052</v>
      </c>
      <c r="C115" s="72">
        <v>0</v>
      </c>
    </row>
    <row r="116" s="66" customFormat="1" ht="17.25" customHeight="1" spans="1:3">
      <c r="A116" s="28">
        <v>2136702</v>
      </c>
      <c r="B116" s="69" t="s">
        <v>4116</v>
      </c>
      <c r="C116" s="72">
        <v>0</v>
      </c>
    </row>
    <row r="117" s="66" customFormat="1" ht="17.25" customHeight="1" spans="1:3">
      <c r="A117" s="28">
        <v>2136703</v>
      </c>
      <c r="B117" s="69" t="s">
        <v>4120</v>
      </c>
      <c r="C117" s="72">
        <v>0</v>
      </c>
    </row>
    <row r="118" s="66" customFormat="1" ht="17.25" customHeight="1" spans="1:3">
      <c r="A118" s="28">
        <v>2136799</v>
      </c>
      <c r="B118" s="69" t="s">
        <v>4121</v>
      </c>
      <c r="C118" s="72">
        <v>0</v>
      </c>
    </row>
    <row r="119" s="66" customFormat="1" ht="17.25" customHeight="1" spans="1:3">
      <c r="A119" s="28">
        <v>21369</v>
      </c>
      <c r="B119" s="85" t="s">
        <v>4122</v>
      </c>
      <c r="C119" s="30">
        <f>SUM(C120:C123)</f>
        <v>0</v>
      </c>
    </row>
    <row r="120" s="66" customFormat="1" ht="17.25" customHeight="1" spans="1:3">
      <c r="A120" s="28">
        <v>2136901</v>
      </c>
      <c r="B120" s="69" t="s">
        <v>1504</v>
      </c>
      <c r="C120" s="72">
        <v>0</v>
      </c>
    </row>
    <row r="121" s="66" customFormat="1" ht="17.25" customHeight="1" spans="1:3">
      <c r="A121" s="28">
        <v>2136902</v>
      </c>
      <c r="B121" s="69" t="s">
        <v>4123</v>
      </c>
      <c r="C121" s="72">
        <v>0</v>
      </c>
    </row>
    <row r="122" s="66" customFormat="1" ht="17.25" customHeight="1" spans="1:3">
      <c r="A122" s="28">
        <v>2136903</v>
      </c>
      <c r="B122" s="69" t="s">
        <v>4124</v>
      </c>
      <c r="C122" s="72">
        <v>0</v>
      </c>
    </row>
    <row r="123" s="66" customFormat="1" ht="17.25" customHeight="1" spans="1:3">
      <c r="A123" s="28">
        <v>2136999</v>
      </c>
      <c r="B123" s="69" t="s">
        <v>4125</v>
      </c>
      <c r="C123" s="72">
        <v>0</v>
      </c>
    </row>
    <row r="124" s="66" customFormat="1" ht="17.25" customHeight="1" spans="1:3">
      <c r="A124" s="28">
        <v>21370</v>
      </c>
      <c r="B124" s="85" t="s">
        <v>4126</v>
      </c>
      <c r="C124" s="30">
        <f>SUM(C125:C126)</f>
        <v>0</v>
      </c>
    </row>
    <row r="125" s="66" customFormat="1" ht="17.25" customHeight="1" spans="1:3">
      <c r="A125" s="28">
        <v>2137001</v>
      </c>
      <c r="B125" s="69" t="s">
        <v>4127</v>
      </c>
      <c r="C125" s="72">
        <v>0</v>
      </c>
    </row>
    <row r="126" s="66" customFormat="1" ht="17.25" customHeight="1" spans="1:3">
      <c r="A126" s="28">
        <v>2137099</v>
      </c>
      <c r="B126" s="69" t="s">
        <v>4128</v>
      </c>
      <c r="C126" s="72">
        <v>0</v>
      </c>
    </row>
    <row r="127" s="66" customFormat="1" ht="17.25" customHeight="1" spans="1:3">
      <c r="A127" s="28">
        <v>21371</v>
      </c>
      <c r="B127" s="85" t="s">
        <v>4129</v>
      </c>
      <c r="C127" s="30">
        <f>SUM(C128:C131)</f>
        <v>0</v>
      </c>
    </row>
    <row r="128" s="66" customFormat="1" ht="17.25" customHeight="1" spans="1:3">
      <c r="A128" s="28">
        <v>2137101</v>
      </c>
      <c r="B128" s="69" t="s">
        <v>4130</v>
      </c>
      <c r="C128" s="72">
        <v>0</v>
      </c>
    </row>
    <row r="129" s="66" customFormat="1" ht="17.25" customHeight="1" spans="1:3">
      <c r="A129" s="28">
        <v>2137102</v>
      </c>
      <c r="B129" s="69" t="s">
        <v>4131</v>
      </c>
      <c r="C129" s="72">
        <v>0</v>
      </c>
    </row>
    <row r="130" s="66" customFormat="1" ht="17.25" customHeight="1" spans="1:3">
      <c r="A130" s="28">
        <v>2137103</v>
      </c>
      <c r="B130" s="69" t="s">
        <v>4132</v>
      </c>
      <c r="C130" s="72">
        <v>0</v>
      </c>
    </row>
    <row r="131" s="66" customFormat="1" ht="17.25" customHeight="1" spans="1:3">
      <c r="A131" s="28">
        <v>2137199</v>
      </c>
      <c r="B131" s="69" t="s">
        <v>4133</v>
      </c>
      <c r="C131" s="72">
        <v>0</v>
      </c>
    </row>
    <row r="132" s="66" customFormat="1" ht="17.25" customHeight="1" spans="1:3">
      <c r="A132" s="28">
        <v>214</v>
      </c>
      <c r="B132" s="85" t="s">
        <v>1535</v>
      </c>
      <c r="C132" s="30">
        <f>SUM(C133,C138,C143,C148,C157,C164,C173,C176,C179,C180)</f>
        <v>0</v>
      </c>
    </row>
    <row r="133" s="66" customFormat="1" ht="17.25" customHeight="1" spans="1:3">
      <c r="A133" s="28">
        <v>21460</v>
      </c>
      <c r="B133" s="85" t="s">
        <v>4134</v>
      </c>
      <c r="C133" s="30">
        <f>SUM(C134:C137)</f>
        <v>0</v>
      </c>
    </row>
    <row r="134" s="66" customFormat="1" ht="17.25" customHeight="1" spans="1:3">
      <c r="A134" s="28">
        <v>2146001</v>
      </c>
      <c r="B134" s="69" t="s">
        <v>1537</v>
      </c>
      <c r="C134" s="72">
        <v>0</v>
      </c>
    </row>
    <row r="135" s="66" customFormat="1" ht="17.25" customHeight="1" spans="1:3">
      <c r="A135" s="28">
        <v>2146002</v>
      </c>
      <c r="B135" s="69" t="s">
        <v>1538</v>
      </c>
      <c r="C135" s="72">
        <v>0</v>
      </c>
    </row>
    <row r="136" s="66" customFormat="1" ht="17.25" customHeight="1" spans="1:3">
      <c r="A136" s="28">
        <v>2146003</v>
      </c>
      <c r="B136" s="69" t="s">
        <v>4135</v>
      </c>
      <c r="C136" s="72">
        <v>0</v>
      </c>
    </row>
    <row r="137" s="66" customFormat="1" ht="17.25" customHeight="1" spans="1:3">
      <c r="A137" s="28">
        <v>2146099</v>
      </c>
      <c r="B137" s="69" t="s">
        <v>4136</v>
      </c>
      <c r="C137" s="72">
        <v>0</v>
      </c>
    </row>
    <row r="138" s="66" customFormat="1" ht="17.25" customHeight="1" spans="1:3">
      <c r="A138" s="28">
        <v>21462</v>
      </c>
      <c r="B138" s="85" t="s">
        <v>4137</v>
      </c>
      <c r="C138" s="30">
        <f>SUM(C139:C142)</f>
        <v>0</v>
      </c>
    </row>
    <row r="139" s="66" customFormat="1" ht="17.25" customHeight="1" spans="1:3">
      <c r="A139" s="28">
        <v>2146201</v>
      </c>
      <c r="B139" s="69" t="s">
        <v>4135</v>
      </c>
      <c r="C139" s="72">
        <v>0</v>
      </c>
    </row>
    <row r="140" s="66" customFormat="1" ht="17.25" customHeight="1" spans="1:3">
      <c r="A140" s="28">
        <v>2146202</v>
      </c>
      <c r="B140" s="69" t="s">
        <v>4138</v>
      </c>
      <c r="C140" s="72">
        <v>0</v>
      </c>
    </row>
    <row r="141" s="66" customFormat="1" ht="17.25" customHeight="1" spans="1:3">
      <c r="A141" s="28">
        <v>2146203</v>
      </c>
      <c r="B141" s="69" t="s">
        <v>4139</v>
      </c>
      <c r="C141" s="72">
        <v>0</v>
      </c>
    </row>
    <row r="142" s="66" customFormat="1" ht="17.25" customHeight="1" spans="1:3">
      <c r="A142" s="28">
        <v>2146299</v>
      </c>
      <c r="B142" s="69" t="s">
        <v>4140</v>
      </c>
      <c r="C142" s="72">
        <v>0</v>
      </c>
    </row>
    <row r="143" s="66" customFormat="1" ht="17.25" customHeight="1" spans="1:3">
      <c r="A143" s="28">
        <v>21463</v>
      </c>
      <c r="B143" s="85" t="s">
        <v>4141</v>
      </c>
      <c r="C143" s="30">
        <f>SUM(C144:C147)</f>
        <v>0</v>
      </c>
    </row>
    <row r="144" s="66" customFormat="1" ht="17.25" customHeight="1" spans="1:3">
      <c r="A144" s="28">
        <v>2146301</v>
      </c>
      <c r="B144" s="69" t="s">
        <v>1544</v>
      </c>
      <c r="C144" s="72">
        <v>0</v>
      </c>
    </row>
    <row r="145" s="66" customFormat="1" ht="17.25" customHeight="1" spans="1:3">
      <c r="A145" s="28">
        <v>2146302</v>
      </c>
      <c r="B145" s="69" t="s">
        <v>4142</v>
      </c>
      <c r="C145" s="72">
        <v>0</v>
      </c>
    </row>
    <row r="146" s="66" customFormat="1" ht="17.25" customHeight="1" spans="1:3">
      <c r="A146" s="28">
        <v>2146303</v>
      </c>
      <c r="B146" s="69" t="s">
        <v>4143</v>
      </c>
      <c r="C146" s="72">
        <v>0</v>
      </c>
    </row>
    <row r="147" s="66" customFormat="1" ht="17.25" customHeight="1" spans="1:3">
      <c r="A147" s="28">
        <v>2146399</v>
      </c>
      <c r="B147" s="69" t="s">
        <v>4144</v>
      </c>
      <c r="C147" s="72">
        <v>0</v>
      </c>
    </row>
    <row r="148" s="66" customFormat="1" ht="17.25" customHeight="1" spans="1:3">
      <c r="A148" s="28">
        <v>21464</v>
      </c>
      <c r="B148" s="85" t="s">
        <v>4145</v>
      </c>
      <c r="C148" s="30">
        <f>SUM(C149:C156)</f>
        <v>0</v>
      </c>
    </row>
    <row r="149" s="66" customFormat="1" ht="17.25" customHeight="1" spans="1:3">
      <c r="A149" s="28">
        <v>2146401</v>
      </c>
      <c r="B149" s="69" t="s">
        <v>4146</v>
      </c>
      <c r="C149" s="72">
        <v>0</v>
      </c>
    </row>
    <row r="150" s="66" customFormat="1" ht="17.25" customHeight="1" spans="1:3">
      <c r="A150" s="28">
        <v>2146402</v>
      </c>
      <c r="B150" s="69" t="s">
        <v>4147</v>
      </c>
      <c r="C150" s="72">
        <v>0</v>
      </c>
    </row>
    <row r="151" s="66" customFormat="1" ht="17.25" customHeight="1" spans="1:3">
      <c r="A151" s="28">
        <v>2146403</v>
      </c>
      <c r="B151" s="69" t="s">
        <v>4148</v>
      </c>
      <c r="C151" s="72">
        <v>0</v>
      </c>
    </row>
    <row r="152" s="66" customFormat="1" ht="17.25" customHeight="1" spans="1:3">
      <c r="A152" s="28">
        <v>2146404</v>
      </c>
      <c r="B152" s="69" t="s">
        <v>4149</v>
      </c>
      <c r="C152" s="72">
        <v>0</v>
      </c>
    </row>
    <row r="153" s="66" customFormat="1" ht="17.25" customHeight="1" spans="1:3">
      <c r="A153" s="28">
        <v>2146405</v>
      </c>
      <c r="B153" s="69" t="s">
        <v>4150</v>
      </c>
      <c r="C153" s="72">
        <v>0</v>
      </c>
    </row>
    <row r="154" s="66" customFormat="1" ht="17.25" customHeight="1" spans="1:3">
      <c r="A154" s="28">
        <v>2146406</v>
      </c>
      <c r="B154" s="69" t="s">
        <v>4151</v>
      </c>
      <c r="C154" s="72">
        <v>0</v>
      </c>
    </row>
    <row r="155" s="66" customFormat="1" ht="17.25" customHeight="1" spans="1:3">
      <c r="A155" s="28">
        <v>2146407</v>
      </c>
      <c r="B155" s="69" t="s">
        <v>4152</v>
      </c>
      <c r="C155" s="72">
        <v>0</v>
      </c>
    </row>
    <row r="156" s="66" customFormat="1" ht="17.25" customHeight="1" spans="1:3">
      <c r="A156" s="28">
        <v>2146499</v>
      </c>
      <c r="B156" s="69" t="s">
        <v>4153</v>
      </c>
      <c r="C156" s="72">
        <v>0</v>
      </c>
    </row>
    <row r="157" s="66" customFormat="1" ht="17.25" customHeight="1" spans="1:3">
      <c r="A157" s="28">
        <v>21468</v>
      </c>
      <c r="B157" s="85" t="s">
        <v>4154</v>
      </c>
      <c r="C157" s="30">
        <f>SUM(C158:C163)</f>
        <v>0</v>
      </c>
    </row>
    <row r="158" s="66" customFormat="1" ht="17.25" customHeight="1" spans="1:3">
      <c r="A158" s="28">
        <v>2146801</v>
      </c>
      <c r="B158" s="69" t="s">
        <v>4155</v>
      </c>
      <c r="C158" s="72">
        <v>0</v>
      </c>
    </row>
    <row r="159" s="66" customFormat="1" ht="17.25" customHeight="1" spans="1:3">
      <c r="A159" s="28">
        <v>2146802</v>
      </c>
      <c r="B159" s="69" t="s">
        <v>4156</v>
      </c>
      <c r="C159" s="72">
        <v>0</v>
      </c>
    </row>
    <row r="160" s="66" customFormat="1" ht="17.25" customHeight="1" spans="1:3">
      <c r="A160" s="28">
        <v>2146803</v>
      </c>
      <c r="B160" s="69" t="s">
        <v>4157</v>
      </c>
      <c r="C160" s="72">
        <v>0</v>
      </c>
    </row>
    <row r="161" s="66" customFormat="1" ht="17.25" customHeight="1" spans="1:3">
      <c r="A161" s="28">
        <v>2146804</v>
      </c>
      <c r="B161" s="69" t="s">
        <v>4158</v>
      </c>
      <c r="C161" s="72">
        <v>0</v>
      </c>
    </row>
    <row r="162" s="66" customFormat="1" ht="17.25" customHeight="1" spans="1:3">
      <c r="A162" s="28">
        <v>2146805</v>
      </c>
      <c r="B162" s="69" t="s">
        <v>4159</v>
      </c>
      <c r="C162" s="72">
        <v>0</v>
      </c>
    </row>
    <row r="163" s="66" customFormat="1" ht="17.25" customHeight="1" spans="1:3">
      <c r="A163" s="28">
        <v>2146899</v>
      </c>
      <c r="B163" s="69" t="s">
        <v>4160</v>
      </c>
      <c r="C163" s="72">
        <v>0</v>
      </c>
    </row>
    <row r="164" s="66" customFormat="1" ht="17.25" customHeight="1" spans="1:3">
      <c r="A164" s="28">
        <v>21469</v>
      </c>
      <c r="B164" s="85" t="s">
        <v>4161</v>
      </c>
      <c r="C164" s="30">
        <f>SUM(C165:C172)</f>
        <v>0</v>
      </c>
    </row>
    <row r="165" s="66" customFormat="1" ht="17.25" customHeight="1" spans="1:3">
      <c r="A165" s="28">
        <v>2146901</v>
      </c>
      <c r="B165" s="69" t="s">
        <v>4162</v>
      </c>
      <c r="C165" s="72">
        <v>0</v>
      </c>
    </row>
    <row r="166" s="66" customFormat="1" ht="17.25" customHeight="1" spans="1:3">
      <c r="A166" s="28">
        <v>2146902</v>
      </c>
      <c r="B166" s="69" t="s">
        <v>1565</v>
      </c>
      <c r="C166" s="72">
        <v>0</v>
      </c>
    </row>
    <row r="167" s="66" customFormat="1" ht="17.25" customHeight="1" spans="1:3">
      <c r="A167" s="28">
        <v>2146903</v>
      </c>
      <c r="B167" s="69" t="s">
        <v>4163</v>
      </c>
      <c r="C167" s="72">
        <v>0</v>
      </c>
    </row>
    <row r="168" s="66" customFormat="1" ht="17.25" customHeight="1" spans="1:3">
      <c r="A168" s="28">
        <v>2146904</v>
      </c>
      <c r="B168" s="69" t="s">
        <v>4164</v>
      </c>
      <c r="C168" s="72">
        <v>0</v>
      </c>
    </row>
    <row r="169" s="66" customFormat="1" ht="17.25" customHeight="1" spans="1:3">
      <c r="A169" s="28">
        <v>2146906</v>
      </c>
      <c r="B169" s="69" t="s">
        <v>4165</v>
      </c>
      <c r="C169" s="72">
        <v>0</v>
      </c>
    </row>
    <row r="170" s="66" customFormat="1" ht="17.25" customHeight="1" spans="1:3">
      <c r="A170" s="28">
        <v>2146907</v>
      </c>
      <c r="B170" s="69" t="s">
        <v>4166</v>
      </c>
      <c r="C170" s="72">
        <v>0</v>
      </c>
    </row>
    <row r="171" s="66" customFormat="1" ht="17.25" customHeight="1" spans="1:3">
      <c r="A171" s="28">
        <v>2146908</v>
      </c>
      <c r="B171" s="69" t="s">
        <v>4167</v>
      </c>
      <c r="C171" s="72">
        <v>0</v>
      </c>
    </row>
    <row r="172" s="66" customFormat="1" ht="17.25" customHeight="1" spans="1:3">
      <c r="A172" s="28">
        <v>2146999</v>
      </c>
      <c r="B172" s="69" t="s">
        <v>4168</v>
      </c>
      <c r="C172" s="72">
        <v>0</v>
      </c>
    </row>
    <row r="173" s="66" customFormat="1" ht="17.25" customHeight="1" spans="1:3">
      <c r="A173" s="28">
        <v>21470</v>
      </c>
      <c r="B173" s="85" t="s">
        <v>4169</v>
      </c>
      <c r="C173" s="30">
        <f>SUM(C174:C175)</f>
        <v>0</v>
      </c>
    </row>
    <row r="174" s="66" customFormat="1" ht="17.25" customHeight="1" spans="1:3">
      <c r="A174" s="28">
        <v>2147001</v>
      </c>
      <c r="B174" s="69" t="s">
        <v>4170</v>
      </c>
      <c r="C174" s="72">
        <v>0</v>
      </c>
    </row>
    <row r="175" s="66" customFormat="1" ht="17.25" customHeight="1" spans="1:3">
      <c r="A175" s="28">
        <v>2147099</v>
      </c>
      <c r="B175" s="69" t="s">
        <v>4171</v>
      </c>
      <c r="C175" s="72">
        <v>0</v>
      </c>
    </row>
    <row r="176" s="66" customFormat="1" ht="17.25" customHeight="1" spans="1:3">
      <c r="A176" s="28">
        <v>21471</v>
      </c>
      <c r="B176" s="85" t="s">
        <v>4172</v>
      </c>
      <c r="C176" s="30">
        <f>SUM(C177:C178)</f>
        <v>0</v>
      </c>
    </row>
    <row r="177" s="66" customFormat="1" ht="17.25" customHeight="1" spans="1:3">
      <c r="A177" s="28">
        <v>2147101</v>
      </c>
      <c r="B177" s="69" t="s">
        <v>4170</v>
      </c>
      <c r="C177" s="72">
        <v>0</v>
      </c>
    </row>
    <row r="178" s="66" customFormat="1" ht="17.25" customHeight="1" spans="1:3">
      <c r="A178" s="28">
        <v>2147199</v>
      </c>
      <c r="B178" s="69" t="s">
        <v>4173</v>
      </c>
      <c r="C178" s="72">
        <v>0</v>
      </c>
    </row>
    <row r="179" s="66" customFormat="1" ht="17.25" customHeight="1" spans="1:3">
      <c r="A179" s="28">
        <v>21472</v>
      </c>
      <c r="B179" s="85" t="s">
        <v>4174</v>
      </c>
      <c r="C179" s="72">
        <v>0</v>
      </c>
    </row>
    <row r="180" s="66" customFormat="1" ht="17.25" customHeight="1" spans="1:3">
      <c r="A180" s="28">
        <v>21473</v>
      </c>
      <c r="B180" s="85" t="s">
        <v>4175</v>
      </c>
      <c r="C180" s="30">
        <f>SUM(C181:C183)</f>
        <v>0</v>
      </c>
    </row>
    <row r="181" s="66" customFormat="1" ht="17.25" customHeight="1" spans="1:3">
      <c r="A181" s="28">
        <v>2147301</v>
      </c>
      <c r="B181" s="69" t="s">
        <v>4176</v>
      </c>
      <c r="C181" s="72">
        <v>0</v>
      </c>
    </row>
    <row r="182" s="66" customFormat="1" ht="17.25" customHeight="1" spans="1:3">
      <c r="A182" s="28">
        <v>2147303</v>
      </c>
      <c r="B182" s="69" t="s">
        <v>4177</v>
      </c>
      <c r="C182" s="72">
        <v>0</v>
      </c>
    </row>
    <row r="183" s="66" customFormat="1" ht="17.25" customHeight="1" spans="1:3">
      <c r="A183" s="28">
        <v>2147399</v>
      </c>
      <c r="B183" s="69" t="s">
        <v>4178</v>
      </c>
      <c r="C183" s="72">
        <v>0</v>
      </c>
    </row>
    <row r="184" s="66" customFormat="1" ht="17.25" customHeight="1" spans="1:3">
      <c r="A184" s="28">
        <v>215</v>
      </c>
      <c r="B184" s="85" t="s">
        <v>1586</v>
      </c>
      <c r="C184" s="30">
        <f>C185</f>
        <v>0</v>
      </c>
    </row>
    <row r="185" s="66" customFormat="1" ht="17.25" customHeight="1" spans="1:3">
      <c r="A185" s="28">
        <v>21562</v>
      </c>
      <c r="B185" s="85" t="s">
        <v>4179</v>
      </c>
      <c r="C185" s="30">
        <f>SUM(C186:C188)</f>
        <v>0</v>
      </c>
    </row>
    <row r="186" s="66" customFormat="1" ht="17.25" customHeight="1" spans="1:3">
      <c r="A186" s="28">
        <v>2156201</v>
      </c>
      <c r="B186" s="69" t="s">
        <v>4180</v>
      </c>
      <c r="C186" s="72">
        <v>0</v>
      </c>
    </row>
    <row r="187" s="66" customFormat="1" ht="17.25" customHeight="1" spans="1:3">
      <c r="A187" s="28">
        <v>2156202</v>
      </c>
      <c r="B187" s="69" t="s">
        <v>4181</v>
      </c>
      <c r="C187" s="72">
        <v>0</v>
      </c>
    </row>
    <row r="188" s="66" customFormat="1" ht="17.25" customHeight="1" spans="1:3">
      <c r="A188" s="28">
        <v>2156299</v>
      </c>
      <c r="B188" s="69" t="s">
        <v>4182</v>
      </c>
      <c r="C188" s="72">
        <v>0</v>
      </c>
    </row>
    <row r="189" s="66" customFormat="1" ht="17.25" customHeight="1" spans="1:3">
      <c r="A189" s="28">
        <v>217</v>
      </c>
      <c r="B189" s="85" t="s">
        <v>1644</v>
      </c>
      <c r="C189" s="30">
        <f>C190</f>
        <v>0</v>
      </c>
    </row>
    <row r="190" s="66" customFormat="1" ht="17.25" customHeight="1" spans="1:3">
      <c r="A190" s="28">
        <v>21704</v>
      </c>
      <c r="B190" s="85" t="s">
        <v>1664</v>
      </c>
      <c r="C190" s="30">
        <f>SUM(C191:C192)</f>
        <v>0</v>
      </c>
    </row>
    <row r="191" s="66" customFormat="1" ht="17.25" customHeight="1" spans="1:3">
      <c r="A191" s="28">
        <v>2170402</v>
      </c>
      <c r="B191" s="69" t="s">
        <v>4183</v>
      </c>
      <c r="C191" s="72">
        <v>0</v>
      </c>
    </row>
    <row r="192" s="66" customFormat="1" ht="17.25" customHeight="1" spans="1:3">
      <c r="A192" s="28">
        <v>2170403</v>
      </c>
      <c r="B192" s="69" t="s">
        <v>4184</v>
      </c>
      <c r="C192" s="72">
        <v>0</v>
      </c>
    </row>
    <row r="193" s="66" customFormat="1" ht="17.25" customHeight="1" spans="1:3">
      <c r="A193" s="28">
        <v>229</v>
      </c>
      <c r="B193" s="85" t="s">
        <v>3210</v>
      </c>
      <c r="C193" s="30">
        <f>SUM(C194,C198,C207:C208)</f>
        <v>121618</v>
      </c>
    </row>
    <row r="194" s="66" customFormat="1" ht="17.25" customHeight="1" spans="1:3">
      <c r="A194" s="28">
        <v>22904</v>
      </c>
      <c r="B194" s="85" t="s">
        <v>4185</v>
      </c>
      <c r="C194" s="30">
        <f>SUM(C195:C197)</f>
        <v>121400</v>
      </c>
    </row>
    <row r="195" s="66" customFormat="1" ht="17.25" customHeight="1" spans="1:3">
      <c r="A195" s="28">
        <v>2290401</v>
      </c>
      <c r="B195" s="69" t="s">
        <v>4186</v>
      </c>
      <c r="C195" s="72">
        <v>0</v>
      </c>
    </row>
    <row r="196" s="66" customFormat="1" ht="17.25" customHeight="1" spans="1:3">
      <c r="A196" s="28">
        <v>2290402</v>
      </c>
      <c r="B196" s="69" t="s">
        <v>4187</v>
      </c>
      <c r="C196" s="72">
        <v>121400</v>
      </c>
    </row>
    <row r="197" s="66" customFormat="1" ht="17.25" customHeight="1" spans="1:3">
      <c r="A197" s="28">
        <v>2290403</v>
      </c>
      <c r="B197" s="69" t="s">
        <v>4188</v>
      </c>
      <c r="C197" s="72">
        <v>0</v>
      </c>
    </row>
    <row r="198" s="66" customFormat="1" ht="17.25" customHeight="1" spans="1:3">
      <c r="A198" s="28">
        <v>22908</v>
      </c>
      <c r="B198" s="85" t="s">
        <v>4189</v>
      </c>
      <c r="C198" s="30">
        <f>SUM(C199:C206)</f>
        <v>0</v>
      </c>
    </row>
    <row r="199" s="66" customFormat="1" ht="17.25" customHeight="1" spans="1:3">
      <c r="A199" s="28">
        <v>2290802</v>
      </c>
      <c r="B199" s="69" t="s">
        <v>4190</v>
      </c>
      <c r="C199" s="72">
        <v>0</v>
      </c>
    </row>
    <row r="200" s="66" customFormat="1" ht="17.25" customHeight="1" spans="1:3">
      <c r="A200" s="28">
        <v>2290803</v>
      </c>
      <c r="B200" s="69" t="s">
        <v>4191</v>
      </c>
      <c r="C200" s="72">
        <v>0</v>
      </c>
    </row>
    <row r="201" s="66" customFormat="1" ht="17.25" customHeight="1" spans="1:3">
      <c r="A201" s="28">
        <v>2290804</v>
      </c>
      <c r="B201" s="69" t="s">
        <v>4192</v>
      </c>
      <c r="C201" s="72">
        <v>0</v>
      </c>
    </row>
    <row r="202" s="66" customFormat="1" ht="17.25" customHeight="1" spans="1:3">
      <c r="A202" s="28">
        <v>2290805</v>
      </c>
      <c r="B202" s="69" t="s">
        <v>4193</v>
      </c>
      <c r="C202" s="72">
        <v>0</v>
      </c>
    </row>
    <row r="203" s="66" customFormat="1" ht="17.25" customHeight="1" spans="1:3">
      <c r="A203" s="28">
        <v>2290806</v>
      </c>
      <c r="B203" s="69" t="s">
        <v>4194</v>
      </c>
      <c r="C203" s="72">
        <v>0</v>
      </c>
    </row>
    <row r="204" s="66" customFormat="1" ht="17.25" customHeight="1" spans="1:3">
      <c r="A204" s="28">
        <v>2290807</v>
      </c>
      <c r="B204" s="69" t="s">
        <v>4195</v>
      </c>
      <c r="C204" s="72">
        <v>0</v>
      </c>
    </row>
    <row r="205" s="66" customFormat="1" ht="17.25" customHeight="1" spans="1:3">
      <c r="A205" s="28">
        <v>2290808</v>
      </c>
      <c r="B205" s="69" t="s">
        <v>4196</v>
      </c>
      <c r="C205" s="72">
        <v>0</v>
      </c>
    </row>
    <row r="206" s="66" customFormat="1" ht="17.25" customHeight="1" spans="1:3">
      <c r="A206" s="28">
        <v>2290899</v>
      </c>
      <c r="B206" s="69" t="s">
        <v>4197</v>
      </c>
      <c r="C206" s="72">
        <v>0</v>
      </c>
    </row>
    <row r="207" s="66" customFormat="1" customHeight="1" spans="1:3">
      <c r="A207" s="28">
        <v>22909</v>
      </c>
      <c r="B207" s="85" t="s">
        <v>4198</v>
      </c>
      <c r="C207" s="72">
        <v>0</v>
      </c>
    </row>
    <row r="208" s="66" customFormat="1" ht="17.25" customHeight="1" spans="1:3">
      <c r="A208" s="28">
        <v>22960</v>
      </c>
      <c r="B208" s="85" t="s">
        <v>4199</v>
      </c>
      <c r="C208" s="30">
        <f>SUM(C209:C219)</f>
        <v>218</v>
      </c>
    </row>
    <row r="209" s="66" customFormat="1" ht="17.25" customHeight="1" spans="1:3">
      <c r="A209" s="28">
        <v>2296001</v>
      </c>
      <c r="B209" s="69" t="s">
        <v>4200</v>
      </c>
      <c r="C209" s="72">
        <v>0</v>
      </c>
    </row>
    <row r="210" s="66" customFormat="1" ht="17.25" customHeight="1" spans="1:3">
      <c r="A210" s="28">
        <v>2296002</v>
      </c>
      <c r="B210" s="69" t="s">
        <v>4201</v>
      </c>
      <c r="C210" s="72">
        <v>94</v>
      </c>
    </row>
    <row r="211" s="66" customFormat="1" ht="17.25" customHeight="1" spans="1:3">
      <c r="A211" s="28">
        <v>2296003</v>
      </c>
      <c r="B211" s="69" t="s">
        <v>4202</v>
      </c>
      <c r="C211" s="72">
        <v>9</v>
      </c>
    </row>
    <row r="212" s="66" customFormat="1" ht="17.25" customHeight="1" spans="1:3">
      <c r="A212" s="28">
        <v>2296004</v>
      </c>
      <c r="B212" s="69" t="s">
        <v>4203</v>
      </c>
      <c r="C212" s="72">
        <v>0</v>
      </c>
    </row>
    <row r="213" s="66" customFormat="1" ht="17.25" customHeight="1" spans="1:3">
      <c r="A213" s="28">
        <v>2296005</v>
      </c>
      <c r="B213" s="69" t="s">
        <v>4204</v>
      </c>
      <c r="C213" s="72">
        <v>0</v>
      </c>
    </row>
    <row r="214" s="66" customFormat="1" ht="17.25" customHeight="1" spans="1:3">
      <c r="A214" s="28">
        <v>2296006</v>
      </c>
      <c r="B214" s="69" t="s">
        <v>4205</v>
      </c>
      <c r="C214" s="72">
        <v>82</v>
      </c>
    </row>
    <row r="215" s="66" customFormat="1" ht="17.25" customHeight="1" spans="1:3">
      <c r="A215" s="28">
        <v>2296010</v>
      </c>
      <c r="B215" s="69" t="s">
        <v>4206</v>
      </c>
      <c r="C215" s="72">
        <v>0</v>
      </c>
    </row>
    <row r="216" s="66" customFormat="1" ht="17.25" customHeight="1" spans="1:3">
      <c r="A216" s="28">
        <v>2296011</v>
      </c>
      <c r="B216" s="69" t="s">
        <v>4207</v>
      </c>
      <c r="C216" s="72">
        <v>0</v>
      </c>
    </row>
    <row r="217" s="66" customFormat="1" ht="17.25" customHeight="1" spans="1:3">
      <c r="A217" s="28">
        <v>2296012</v>
      </c>
      <c r="B217" s="69" t="s">
        <v>4208</v>
      </c>
      <c r="C217" s="72">
        <v>0</v>
      </c>
    </row>
    <row r="218" s="66" customFormat="1" ht="17.25" customHeight="1" spans="1:3">
      <c r="A218" s="28">
        <v>2296013</v>
      </c>
      <c r="B218" s="69" t="s">
        <v>4209</v>
      </c>
      <c r="C218" s="72">
        <v>33</v>
      </c>
    </row>
    <row r="219" s="66" customFormat="1" ht="17.25" customHeight="1" spans="1:3">
      <c r="A219" s="28">
        <v>2296099</v>
      </c>
      <c r="B219" s="69" t="s">
        <v>4210</v>
      </c>
      <c r="C219" s="72">
        <v>0</v>
      </c>
    </row>
    <row r="220" s="66" customFormat="1" ht="17.25" customHeight="1" spans="1:3">
      <c r="A220" s="28">
        <v>232</v>
      </c>
      <c r="B220" s="85" t="s">
        <v>1820</v>
      </c>
      <c r="C220" s="30">
        <f>C221</f>
        <v>2990</v>
      </c>
    </row>
    <row r="221" s="66" customFormat="1" ht="17.25" customHeight="1" spans="1:3">
      <c r="A221" s="28">
        <v>23204</v>
      </c>
      <c r="B221" s="85" t="s">
        <v>4211</v>
      </c>
      <c r="C221" s="30">
        <f>SUM(C222:C237)</f>
        <v>2990</v>
      </c>
    </row>
    <row r="222" s="66" customFormat="1" ht="17.25" customHeight="1" spans="1:3">
      <c r="A222" s="28">
        <v>2320401</v>
      </c>
      <c r="B222" s="69" t="s">
        <v>4212</v>
      </c>
      <c r="C222" s="72">
        <v>0</v>
      </c>
    </row>
    <row r="223" s="66" customFormat="1" ht="17.25" customHeight="1" spans="1:3">
      <c r="A223" s="28">
        <v>2320402</v>
      </c>
      <c r="B223" s="69" t="s">
        <v>4213</v>
      </c>
      <c r="C223" s="72">
        <v>0</v>
      </c>
    </row>
    <row r="224" s="66" customFormat="1" ht="17.25" customHeight="1" spans="1:3">
      <c r="A224" s="28">
        <v>2320405</v>
      </c>
      <c r="B224" s="69" t="s">
        <v>4214</v>
      </c>
      <c r="C224" s="72">
        <v>0</v>
      </c>
    </row>
    <row r="225" s="66" customFormat="1" ht="17.25" customHeight="1" spans="1:3">
      <c r="A225" s="28">
        <v>2320411</v>
      </c>
      <c r="B225" s="69" t="s">
        <v>4215</v>
      </c>
      <c r="C225" s="72">
        <v>2623</v>
      </c>
    </row>
    <row r="226" s="66" customFormat="1" ht="17.25" customHeight="1" spans="1:3">
      <c r="A226" s="28">
        <v>2320413</v>
      </c>
      <c r="B226" s="69" t="s">
        <v>4216</v>
      </c>
      <c r="C226" s="72">
        <v>0</v>
      </c>
    </row>
    <row r="227" s="66" customFormat="1" ht="17.25" customHeight="1" spans="1:3">
      <c r="A227" s="28">
        <v>2320414</v>
      </c>
      <c r="B227" s="69" t="s">
        <v>4217</v>
      </c>
      <c r="C227" s="72">
        <v>0</v>
      </c>
    </row>
    <row r="228" s="66" customFormat="1" ht="17.25" customHeight="1" spans="1:3">
      <c r="A228" s="28">
        <v>2320416</v>
      </c>
      <c r="B228" s="69" t="s">
        <v>4218</v>
      </c>
      <c r="C228" s="72">
        <v>0</v>
      </c>
    </row>
    <row r="229" s="66" customFormat="1" ht="17.25" customHeight="1" spans="1:3">
      <c r="A229" s="28">
        <v>2320417</v>
      </c>
      <c r="B229" s="69" t="s">
        <v>4219</v>
      </c>
      <c r="C229" s="72">
        <v>0</v>
      </c>
    </row>
    <row r="230" s="66" customFormat="1" ht="17.25" customHeight="1" spans="1:3">
      <c r="A230" s="28">
        <v>2320418</v>
      </c>
      <c r="B230" s="69" t="s">
        <v>4220</v>
      </c>
      <c r="C230" s="72">
        <v>0</v>
      </c>
    </row>
    <row r="231" s="66" customFormat="1" ht="17.25" customHeight="1" spans="1:3">
      <c r="A231" s="28">
        <v>2320419</v>
      </c>
      <c r="B231" s="69" t="s">
        <v>4221</v>
      </c>
      <c r="C231" s="72">
        <v>0</v>
      </c>
    </row>
    <row r="232" s="66" customFormat="1" ht="17.25" customHeight="1" spans="1:3">
      <c r="A232" s="28">
        <v>2320420</v>
      </c>
      <c r="B232" s="69" t="s">
        <v>4222</v>
      </c>
      <c r="C232" s="72">
        <v>0</v>
      </c>
    </row>
    <row r="233" s="66" customFormat="1" ht="17.25" customHeight="1" spans="1:3">
      <c r="A233" s="28">
        <v>2320431</v>
      </c>
      <c r="B233" s="69" t="s">
        <v>4223</v>
      </c>
      <c r="C233" s="72">
        <v>0</v>
      </c>
    </row>
    <row r="234" s="66" customFormat="1" ht="17.25" customHeight="1" spans="1:3">
      <c r="A234" s="28">
        <v>2320432</v>
      </c>
      <c r="B234" s="69" t="s">
        <v>4224</v>
      </c>
      <c r="C234" s="72">
        <v>0</v>
      </c>
    </row>
    <row r="235" s="66" customFormat="1" ht="17.25" customHeight="1" spans="1:3">
      <c r="A235" s="28">
        <v>2320433</v>
      </c>
      <c r="B235" s="69" t="s">
        <v>4225</v>
      </c>
      <c r="C235" s="72">
        <v>367</v>
      </c>
    </row>
    <row r="236" s="66" customFormat="1" ht="17.25" customHeight="1" spans="1:3">
      <c r="A236" s="28">
        <v>2320498</v>
      </c>
      <c r="B236" s="69" t="s">
        <v>4226</v>
      </c>
      <c r="C236" s="72">
        <v>0</v>
      </c>
    </row>
    <row r="237" s="66" customFormat="1" ht="17.25" customHeight="1" spans="1:3">
      <c r="A237" s="28">
        <v>2320499</v>
      </c>
      <c r="B237" s="69" t="s">
        <v>4227</v>
      </c>
      <c r="C237" s="72">
        <v>0</v>
      </c>
    </row>
    <row r="238" s="66" customFormat="1" ht="17.25" customHeight="1" spans="1:3">
      <c r="A238" s="28">
        <v>233</v>
      </c>
      <c r="B238" s="85" t="s">
        <v>1828</v>
      </c>
      <c r="C238" s="30">
        <f>C239</f>
        <v>0</v>
      </c>
    </row>
    <row r="239" s="66" customFormat="1" ht="17.25" customHeight="1" spans="1:3">
      <c r="A239" s="28">
        <v>23304</v>
      </c>
      <c r="B239" s="85" t="s">
        <v>4228</v>
      </c>
      <c r="C239" s="30">
        <f>SUM(C240:C255)</f>
        <v>0</v>
      </c>
    </row>
    <row r="240" s="66" customFormat="1" ht="17.25" customHeight="1" spans="1:3">
      <c r="A240" s="28">
        <v>2330401</v>
      </c>
      <c r="B240" s="69" t="s">
        <v>4229</v>
      </c>
      <c r="C240" s="72">
        <v>0</v>
      </c>
    </row>
    <row r="241" s="66" customFormat="1" ht="17.25" customHeight="1" spans="1:3">
      <c r="A241" s="28">
        <v>2330402</v>
      </c>
      <c r="B241" s="69" t="s">
        <v>4230</v>
      </c>
      <c r="C241" s="72">
        <v>0</v>
      </c>
    </row>
    <row r="242" s="66" customFormat="1" ht="17.25" customHeight="1" spans="1:3">
      <c r="A242" s="28">
        <v>2330405</v>
      </c>
      <c r="B242" s="69" t="s">
        <v>4231</v>
      </c>
      <c r="C242" s="72">
        <v>0</v>
      </c>
    </row>
    <row r="243" s="66" customFormat="1" ht="17.25" customHeight="1" spans="1:3">
      <c r="A243" s="28">
        <v>2330411</v>
      </c>
      <c r="B243" s="69" t="s">
        <v>4232</v>
      </c>
      <c r="C243" s="72">
        <v>0</v>
      </c>
    </row>
    <row r="244" s="66" customFormat="1" ht="17.25" customHeight="1" spans="1:3">
      <c r="A244" s="28">
        <v>2330413</v>
      </c>
      <c r="B244" s="69" t="s">
        <v>4233</v>
      </c>
      <c r="C244" s="72">
        <v>0</v>
      </c>
    </row>
    <row r="245" s="66" customFormat="1" ht="17.25" customHeight="1" spans="1:3">
      <c r="A245" s="28">
        <v>2330414</v>
      </c>
      <c r="B245" s="69" t="s">
        <v>4234</v>
      </c>
      <c r="C245" s="72">
        <v>0</v>
      </c>
    </row>
    <row r="246" s="66" customFormat="1" ht="17.25" customHeight="1" spans="1:3">
      <c r="A246" s="28">
        <v>2330416</v>
      </c>
      <c r="B246" s="69" t="s">
        <v>4235</v>
      </c>
      <c r="C246" s="72">
        <v>0</v>
      </c>
    </row>
    <row r="247" s="66" customFormat="1" ht="17.25" customHeight="1" spans="1:3">
      <c r="A247" s="28">
        <v>2330417</v>
      </c>
      <c r="B247" s="69" t="s">
        <v>4236</v>
      </c>
      <c r="C247" s="72">
        <v>0</v>
      </c>
    </row>
    <row r="248" s="66" customFormat="1" ht="17.25" customHeight="1" spans="1:3">
      <c r="A248" s="28">
        <v>2330418</v>
      </c>
      <c r="B248" s="69" t="s">
        <v>4237</v>
      </c>
      <c r="C248" s="72">
        <v>0</v>
      </c>
    </row>
    <row r="249" s="66" customFormat="1" ht="17.25" customHeight="1" spans="1:3">
      <c r="A249" s="28">
        <v>2330419</v>
      </c>
      <c r="B249" s="69" t="s">
        <v>4238</v>
      </c>
      <c r="C249" s="72">
        <v>0</v>
      </c>
    </row>
    <row r="250" s="66" customFormat="1" ht="17.25" customHeight="1" spans="1:3">
      <c r="A250" s="28">
        <v>2330420</v>
      </c>
      <c r="B250" s="69" t="s">
        <v>4239</v>
      </c>
      <c r="C250" s="72">
        <v>0</v>
      </c>
    </row>
    <row r="251" s="66" customFormat="1" ht="17.25" customHeight="1" spans="1:3">
      <c r="A251" s="28">
        <v>2330431</v>
      </c>
      <c r="B251" s="69" t="s">
        <v>4240</v>
      </c>
      <c r="C251" s="72">
        <v>0</v>
      </c>
    </row>
    <row r="252" s="66" customFormat="1" ht="17.25" customHeight="1" spans="1:3">
      <c r="A252" s="28">
        <v>2330432</v>
      </c>
      <c r="B252" s="69" t="s">
        <v>4241</v>
      </c>
      <c r="C252" s="72">
        <v>0</v>
      </c>
    </row>
    <row r="253" s="66" customFormat="1" ht="17.25" customHeight="1" spans="1:3">
      <c r="A253" s="28">
        <v>2330433</v>
      </c>
      <c r="B253" s="69" t="s">
        <v>4242</v>
      </c>
      <c r="C253" s="72">
        <v>0</v>
      </c>
    </row>
    <row r="254" s="66" customFormat="1" ht="17.25" customHeight="1" spans="1:3">
      <c r="A254" s="28">
        <v>2330498</v>
      </c>
      <c r="B254" s="69" t="s">
        <v>4243</v>
      </c>
      <c r="C254" s="72">
        <v>0</v>
      </c>
    </row>
    <row r="255" s="66" customFormat="1" ht="17.25" customHeight="1" spans="1:3">
      <c r="A255" s="28">
        <v>2330499</v>
      </c>
      <c r="B255" s="69" t="s">
        <v>4244</v>
      </c>
      <c r="C255" s="72">
        <v>0</v>
      </c>
    </row>
    <row r="256" s="66" customFormat="1" ht="17.25" customHeight="1" spans="1:3">
      <c r="A256" s="28">
        <v>234</v>
      </c>
      <c r="B256" s="129" t="s">
        <v>3946</v>
      </c>
      <c r="C256" s="30">
        <f>SUM(C257,C270)</f>
        <v>0</v>
      </c>
    </row>
    <row r="257" s="66" customFormat="1" ht="17.25" customHeight="1" spans="1:3">
      <c r="A257" s="28">
        <v>23401</v>
      </c>
      <c r="B257" s="129" t="s">
        <v>3175</v>
      </c>
      <c r="C257" s="30">
        <f>SUM(C258:C269)</f>
        <v>0</v>
      </c>
    </row>
    <row r="258" s="66" customFormat="1" ht="17.25" customHeight="1" spans="1:3">
      <c r="A258" s="28">
        <v>2340101</v>
      </c>
      <c r="B258" s="28" t="s">
        <v>4245</v>
      </c>
      <c r="C258" s="72">
        <v>0</v>
      </c>
    </row>
    <row r="259" s="66" customFormat="1" ht="17.25" customHeight="1" spans="1:3">
      <c r="A259" s="28">
        <v>2340102</v>
      </c>
      <c r="B259" s="28" t="s">
        <v>4246</v>
      </c>
      <c r="C259" s="72">
        <v>0</v>
      </c>
    </row>
    <row r="260" s="66" customFormat="1" ht="17.25" customHeight="1" spans="1:3">
      <c r="A260" s="28">
        <v>2340103</v>
      </c>
      <c r="B260" s="28" t="s">
        <v>4247</v>
      </c>
      <c r="C260" s="72">
        <v>0</v>
      </c>
    </row>
    <row r="261" s="66" customFormat="1" ht="17.25" customHeight="1" spans="1:3">
      <c r="A261" s="28">
        <v>2340104</v>
      </c>
      <c r="B261" s="28" t="s">
        <v>4248</v>
      </c>
      <c r="C261" s="72">
        <v>0</v>
      </c>
    </row>
    <row r="262" s="66" customFormat="1" ht="17.25" customHeight="1" spans="1:3">
      <c r="A262" s="28">
        <v>2340105</v>
      </c>
      <c r="B262" s="28" t="s">
        <v>4249</v>
      </c>
      <c r="C262" s="72">
        <v>0</v>
      </c>
    </row>
    <row r="263" s="66" customFormat="1" ht="17.25" customHeight="1" spans="1:3">
      <c r="A263" s="28">
        <v>2340106</v>
      </c>
      <c r="B263" s="28" t="s">
        <v>4250</v>
      </c>
      <c r="C263" s="72">
        <v>0</v>
      </c>
    </row>
    <row r="264" s="66" customFormat="1" ht="17.25" customHeight="1" spans="1:3">
      <c r="A264" s="28">
        <v>2340107</v>
      </c>
      <c r="B264" s="28" t="s">
        <v>4251</v>
      </c>
      <c r="C264" s="72">
        <v>0</v>
      </c>
    </row>
    <row r="265" s="66" customFormat="1" ht="17.25" customHeight="1" spans="1:3">
      <c r="A265" s="28">
        <v>2340108</v>
      </c>
      <c r="B265" s="28" t="s">
        <v>4252</v>
      </c>
      <c r="C265" s="72">
        <v>0</v>
      </c>
    </row>
    <row r="266" s="66" customFormat="1" ht="17.25" customHeight="1" spans="1:3">
      <c r="A266" s="28">
        <v>2340109</v>
      </c>
      <c r="B266" s="28" t="s">
        <v>4253</v>
      </c>
      <c r="C266" s="72">
        <v>0</v>
      </c>
    </row>
    <row r="267" s="66" customFormat="1" ht="17.25" customHeight="1" spans="1:3">
      <c r="A267" s="28">
        <v>2340110</v>
      </c>
      <c r="B267" s="28" t="s">
        <v>4254</v>
      </c>
      <c r="C267" s="72">
        <v>0</v>
      </c>
    </row>
    <row r="268" s="66" customFormat="1" ht="17.25" customHeight="1" spans="1:3">
      <c r="A268" s="28">
        <v>2340111</v>
      </c>
      <c r="B268" s="28" t="s">
        <v>4255</v>
      </c>
      <c r="C268" s="72">
        <v>0</v>
      </c>
    </row>
    <row r="269" s="66" customFormat="1" ht="17.25" customHeight="1" spans="1:3">
      <c r="A269" s="28">
        <v>2340199</v>
      </c>
      <c r="B269" s="28" t="s">
        <v>4256</v>
      </c>
      <c r="C269" s="72">
        <v>0</v>
      </c>
    </row>
    <row r="270" s="66" customFormat="1" ht="17.25" customHeight="1" spans="1:3">
      <c r="A270" s="28">
        <v>23402</v>
      </c>
      <c r="B270" s="129" t="s">
        <v>4257</v>
      </c>
      <c r="C270" s="30">
        <f>SUM(C271:C276)</f>
        <v>0</v>
      </c>
    </row>
    <row r="271" s="66" customFormat="1" ht="17.25" customHeight="1" spans="1:3">
      <c r="A271" s="28">
        <v>2340201</v>
      </c>
      <c r="B271" s="28" t="s">
        <v>1623</v>
      </c>
      <c r="C271" s="72">
        <v>0</v>
      </c>
    </row>
    <row r="272" s="66" customFormat="1" ht="17.25" customHeight="1" spans="1:3">
      <c r="A272" s="28">
        <v>2340202</v>
      </c>
      <c r="B272" s="28" t="s">
        <v>1668</v>
      </c>
      <c r="C272" s="72">
        <v>0</v>
      </c>
    </row>
    <row r="273" s="66" customFormat="1" ht="17.25" customHeight="1" spans="1:3">
      <c r="A273" s="28">
        <v>2340203</v>
      </c>
      <c r="B273" s="28" t="s">
        <v>1526</v>
      </c>
      <c r="C273" s="72">
        <v>0</v>
      </c>
    </row>
    <row r="274" s="66" customFormat="1" ht="17.25" customHeight="1" spans="1:3">
      <c r="A274" s="28">
        <v>2340204</v>
      </c>
      <c r="B274" s="28" t="s">
        <v>4258</v>
      </c>
      <c r="C274" s="72">
        <v>0</v>
      </c>
    </row>
    <row r="275" s="66" customFormat="1" ht="17.25" customHeight="1" spans="1:3">
      <c r="A275" s="28">
        <v>2340205</v>
      </c>
      <c r="B275" s="28" t="s">
        <v>4259</v>
      </c>
      <c r="C275" s="72">
        <v>0</v>
      </c>
    </row>
    <row r="276" s="66" customFormat="1" ht="17.25" customHeight="1" spans="1:3">
      <c r="A276" s="28">
        <v>2340299</v>
      </c>
      <c r="B276" s="28" t="s">
        <v>4260</v>
      </c>
      <c r="C276" s="72">
        <v>0</v>
      </c>
    </row>
  </sheetData>
  <mergeCells count="1">
    <mergeCell ref="A1:C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Zeros="0" workbookViewId="0">
      <selection activeCell="D28" sqref="D28"/>
    </sheetView>
  </sheetViews>
  <sheetFormatPr defaultColWidth="9" defaultRowHeight="13.5" outlineLevelCol="2"/>
  <cols>
    <col min="1" max="1" width="9.44166666666667" customWidth="1"/>
    <col min="2" max="2" width="59" customWidth="1"/>
    <col min="3" max="3" width="22.4833333333333" customWidth="1"/>
  </cols>
  <sheetData>
    <row r="1" ht="60" customHeight="1" spans="1:3">
      <c r="A1" s="25" t="s">
        <v>46</v>
      </c>
      <c r="B1" s="25"/>
      <c r="C1" s="25"/>
    </row>
    <row r="2" spans="1:3">
      <c r="A2" s="127"/>
      <c r="B2" s="127"/>
      <c r="C2" s="128" t="s">
        <v>4261</v>
      </c>
    </row>
    <row r="3" spans="1:3">
      <c r="A3" s="127"/>
      <c r="B3" s="127"/>
      <c r="C3" s="128" t="s">
        <v>80</v>
      </c>
    </row>
    <row r="4" ht="18" customHeight="1" spans="1:3">
      <c r="A4" s="68" t="s">
        <v>145</v>
      </c>
      <c r="B4" s="68" t="s">
        <v>146</v>
      </c>
      <c r="C4" s="68" t="s">
        <v>84</v>
      </c>
    </row>
    <row r="5" ht="18" customHeight="1" spans="1:3">
      <c r="A5" s="129"/>
      <c r="B5" s="68" t="s">
        <v>4027</v>
      </c>
      <c r="C5" s="30">
        <f>SUM(C6,C14,C30,C42,C53,C108,C132,C184,C189,C193,C220,C238,C256)</f>
        <v>161834</v>
      </c>
    </row>
    <row r="6" ht="18" customHeight="1" spans="1:3">
      <c r="A6" s="28">
        <v>206</v>
      </c>
      <c r="B6" s="85" t="s">
        <v>1085</v>
      </c>
      <c r="C6" s="30">
        <f>C7</f>
        <v>0</v>
      </c>
    </row>
    <row r="7" ht="18" customHeight="1" spans="1:3">
      <c r="A7" s="28">
        <v>20610</v>
      </c>
      <c r="B7" s="85" t="s">
        <v>4028</v>
      </c>
      <c r="C7" s="30">
        <f>SUM(C8:C13)</f>
        <v>0</v>
      </c>
    </row>
    <row r="8" ht="18" customHeight="1" spans="1:3">
      <c r="A8" s="28">
        <v>2061001</v>
      </c>
      <c r="B8" s="69" t="s">
        <v>4029</v>
      </c>
      <c r="C8" s="72">
        <v>0</v>
      </c>
    </row>
    <row r="9" ht="18" customHeight="1" spans="1:3">
      <c r="A9" s="28">
        <v>2061002</v>
      </c>
      <c r="B9" s="69" t="s">
        <v>4030</v>
      </c>
      <c r="C9" s="72">
        <v>0</v>
      </c>
    </row>
    <row r="10" ht="18" customHeight="1" spans="1:3">
      <c r="A10" s="28">
        <v>2061003</v>
      </c>
      <c r="B10" s="69" t="s">
        <v>4031</v>
      </c>
      <c r="C10" s="72">
        <v>0</v>
      </c>
    </row>
    <row r="11" ht="18" customHeight="1" spans="1:3">
      <c r="A11" s="28">
        <v>2061004</v>
      </c>
      <c r="B11" s="69" t="s">
        <v>4032</v>
      </c>
      <c r="C11" s="72">
        <v>0</v>
      </c>
    </row>
    <row r="12" ht="18" customHeight="1" spans="1:3">
      <c r="A12" s="28">
        <v>2061005</v>
      </c>
      <c r="B12" s="69" t="s">
        <v>4033</v>
      </c>
      <c r="C12" s="72">
        <v>0</v>
      </c>
    </row>
    <row r="13" ht="18" customHeight="1" spans="1:3">
      <c r="A13" s="28">
        <v>2061099</v>
      </c>
      <c r="B13" s="69" t="s">
        <v>4034</v>
      </c>
      <c r="C13" s="72">
        <v>0</v>
      </c>
    </row>
    <row r="14" ht="18" customHeight="1" spans="1:3">
      <c r="A14" s="28">
        <v>207</v>
      </c>
      <c r="B14" s="85" t="s">
        <v>1134</v>
      </c>
      <c r="C14" s="30">
        <f>SUM(C15,C21,C27)</f>
        <v>0</v>
      </c>
    </row>
    <row r="15" ht="18" customHeight="1" spans="1:3">
      <c r="A15" s="28">
        <v>20707</v>
      </c>
      <c r="B15" s="85" t="s">
        <v>4035</v>
      </c>
      <c r="C15" s="30">
        <f>SUM(C16:C20)</f>
        <v>0</v>
      </c>
    </row>
    <row r="16" ht="18" customHeight="1" spans="1:3">
      <c r="A16" s="28">
        <v>2070701</v>
      </c>
      <c r="B16" s="69" t="s">
        <v>4036</v>
      </c>
      <c r="C16" s="72">
        <v>0</v>
      </c>
    </row>
    <row r="17" ht="18" customHeight="1" spans="1:3">
      <c r="A17" s="28">
        <v>2070702</v>
      </c>
      <c r="B17" s="69" t="s">
        <v>4037</v>
      </c>
      <c r="C17" s="72">
        <v>0</v>
      </c>
    </row>
    <row r="18" ht="18" customHeight="1" spans="1:3">
      <c r="A18" s="28">
        <v>2070703</v>
      </c>
      <c r="B18" s="69" t="s">
        <v>4038</v>
      </c>
      <c r="C18" s="72">
        <v>0</v>
      </c>
    </row>
    <row r="19" ht="18" customHeight="1" spans="1:3">
      <c r="A19" s="28">
        <v>2070704</v>
      </c>
      <c r="B19" s="69" t="s">
        <v>4039</v>
      </c>
      <c r="C19" s="72">
        <v>0</v>
      </c>
    </row>
    <row r="20" ht="18" customHeight="1" spans="1:3">
      <c r="A20" s="28">
        <v>2070799</v>
      </c>
      <c r="B20" s="69" t="s">
        <v>4040</v>
      </c>
      <c r="C20" s="72">
        <v>0</v>
      </c>
    </row>
    <row r="21" ht="18" customHeight="1" spans="1:3">
      <c r="A21" s="28">
        <v>20709</v>
      </c>
      <c r="B21" s="85" t="s">
        <v>4041</v>
      </c>
      <c r="C21" s="30">
        <f>SUM(C22:C26)</f>
        <v>0</v>
      </c>
    </row>
    <row r="22" ht="18" customHeight="1" spans="1:3">
      <c r="A22" s="28">
        <v>2070901</v>
      </c>
      <c r="B22" s="69" t="s">
        <v>4042</v>
      </c>
      <c r="C22" s="72">
        <v>0</v>
      </c>
    </row>
    <row r="23" ht="18" customHeight="1" spans="1:3">
      <c r="A23" s="28">
        <v>2070902</v>
      </c>
      <c r="B23" s="69" t="s">
        <v>4043</v>
      </c>
      <c r="C23" s="72">
        <v>0</v>
      </c>
    </row>
    <row r="24" ht="18" customHeight="1" spans="1:3">
      <c r="A24" s="28">
        <v>2070903</v>
      </c>
      <c r="B24" s="69" t="s">
        <v>4044</v>
      </c>
      <c r="C24" s="72">
        <v>0</v>
      </c>
    </row>
    <row r="25" ht="18" customHeight="1" spans="1:3">
      <c r="A25" s="28">
        <v>2070904</v>
      </c>
      <c r="B25" s="69" t="s">
        <v>4045</v>
      </c>
      <c r="C25" s="72">
        <v>0</v>
      </c>
    </row>
    <row r="26" ht="18" customHeight="1" spans="1:3">
      <c r="A26" s="28">
        <v>2070999</v>
      </c>
      <c r="B26" s="69" t="s">
        <v>4046</v>
      </c>
      <c r="C26" s="72">
        <v>0</v>
      </c>
    </row>
    <row r="27" ht="18" customHeight="1" spans="1:3">
      <c r="A27" s="28">
        <v>20710</v>
      </c>
      <c r="B27" s="85" t="s">
        <v>4047</v>
      </c>
      <c r="C27" s="30">
        <f>SUM(C28:C29)</f>
        <v>0</v>
      </c>
    </row>
    <row r="28" ht="18" customHeight="1" spans="1:3">
      <c r="A28" s="28">
        <v>2071001</v>
      </c>
      <c r="B28" s="69" t="s">
        <v>4048</v>
      </c>
      <c r="C28" s="72">
        <v>0</v>
      </c>
    </row>
    <row r="29" ht="18" customHeight="1" spans="1:3">
      <c r="A29" s="28">
        <v>2071099</v>
      </c>
      <c r="B29" s="69" t="s">
        <v>4049</v>
      </c>
      <c r="C29" s="72">
        <v>0</v>
      </c>
    </row>
    <row r="30" ht="18" customHeight="1" spans="1:3">
      <c r="A30" s="28">
        <v>208</v>
      </c>
      <c r="B30" s="85" t="s">
        <v>1176</v>
      </c>
      <c r="C30" s="30">
        <f>SUM(C31,C35,C39)</f>
        <v>7</v>
      </c>
    </row>
    <row r="31" ht="18" customHeight="1" spans="1:3">
      <c r="A31" s="28">
        <v>20822</v>
      </c>
      <c r="B31" s="85" t="s">
        <v>4050</v>
      </c>
      <c r="C31" s="30">
        <f>SUM(C32:C34)</f>
        <v>7</v>
      </c>
    </row>
    <row r="32" ht="18" customHeight="1" spans="1:3">
      <c r="A32" s="28">
        <v>2082201</v>
      </c>
      <c r="B32" s="69" t="s">
        <v>4051</v>
      </c>
      <c r="C32" s="72">
        <v>7</v>
      </c>
    </row>
    <row r="33" ht="18" customHeight="1" spans="1:3">
      <c r="A33" s="28">
        <v>2082202</v>
      </c>
      <c r="B33" s="69" t="s">
        <v>4052</v>
      </c>
      <c r="C33" s="72">
        <v>0</v>
      </c>
    </row>
    <row r="34" ht="18" customHeight="1" spans="1:3">
      <c r="A34" s="28">
        <v>2082299</v>
      </c>
      <c r="B34" s="69" t="s">
        <v>4053</v>
      </c>
      <c r="C34" s="72">
        <v>0</v>
      </c>
    </row>
    <row r="35" ht="18" customHeight="1" spans="1:3">
      <c r="A35" s="28">
        <v>20823</v>
      </c>
      <c r="B35" s="85" t="s">
        <v>4054</v>
      </c>
      <c r="C35" s="30">
        <f>SUM(C36:C38)</f>
        <v>0</v>
      </c>
    </row>
    <row r="36" ht="18" customHeight="1" spans="1:3">
      <c r="A36" s="28">
        <v>2082301</v>
      </c>
      <c r="B36" s="69" t="s">
        <v>4051</v>
      </c>
      <c r="C36" s="72">
        <v>0</v>
      </c>
    </row>
    <row r="37" ht="18" customHeight="1" spans="1:3">
      <c r="A37" s="28">
        <v>2082302</v>
      </c>
      <c r="B37" s="69" t="s">
        <v>4052</v>
      </c>
      <c r="C37" s="72">
        <v>0</v>
      </c>
    </row>
    <row r="38" ht="18" customHeight="1" spans="1:3">
      <c r="A38" s="28">
        <v>2082399</v>
      </c>
      <c r="B38" s="69" t="s">
        <v>4055</v>
      </c>
      <c r="C38" s="72">
        <v>0</v>
      </c>
    </row>
    <row r="39" ht="18" customHeight="1" spans="1:3">
      <c r="A39" s="28">
        <v>20829</v>
      </c>
      <c r="B39" s="85" t="s">
        <v>4056</v>
      </c>
      <c r="C39" s="30">
        <f>SUM(C40:C41)</f>
        <v>0</v>
      </c>
    </row>
    <row r="40" ht="18" customHeight="1" spans="1:3">
      <c r="A40" s="28">
        <v>2082901</v>
      </c>
      <c r="B40" s="69" t="s">
        <v>4052</v>
      </c>
      <c r="C40" s="72">
        <v>0</v>
      </c>
    </row>
    <row r="41" ht="18" customHeight="1" spans="1:3">
      <c r="A41" s="28">
        <v>2082999</v>
      </c>
      <c r="B41" s="69" t="s">
        <v>4057</v>
      </c>
      <c r="C41" s="72">
        <v>0</v>
      </c>
    </row>
    <row r="42" ht="18" customHeight="1" spans="1:3">
      <c r="A42" s="28">
        <v>211</v>
      </c>
      <c r="B42" s="85" t="s">
        <v>1348</v>
      </c>
      <c r="C42" s="30">
        <f>SUM(C43,C48)</f>
        <v>0</v>
      </c>
    </row>
    <row r="43" ht="18" customHeight="1" spans="1:3">
      <c r="A43" s="28">
        <v>21160</v>
      </c>
      <c r="B43" s="85" t="s">
        <v>4058</v>
      </c>
      <c r="C43" s="30">
        <f>SUM(C44:C47)</f>
        <v>0</v>
      </c>
    </row>
    <row r="44" ht="18" customHeight="1" spans="1:3">
      <c r="A44" s="28">
        <v>2116001</v>
      </c>
      <c r="B44" s="69" t="s">
        <v>4059</v>
      </c>
      <c r="C44" s="72">
        <v>0</v>
      </c>
    </row>
    <row r="45" ht="18" customHeight="1" spans="1:3">
      <c r="A45" s="28">
        <v>2116002</v>
      </c>
      <c r="B45" s="69" t="s">
        <v>4060</v>
      </c>
      <c r="C45" s="72">
        <v>0</v>
      </c>
    </row>
    <row r="46" ht="18" customHeight="1" spans="1:3">
      <c r="A46" s="28">
        <v>2116003</v>
      </c>
      <c r="B46" s="69" t="s">
        <v>4061</v>
      </c>
      <c r="C46" s="72">
        <v>0</v>
      </c>
    </row>
    <row r="47" ht="18" customHeight="1" spans="1:3">
      <c r="A47" s="28">
        <v>2116099</v>
      </c>
      <c r="B47" s="69" t="s">
        <v>4062</v>
      </c>
      <c r="C47" s="72">
        <v>0</v>
      </c>
    </row>
    <row r="48" ht="18" customHeight="1" spans="1:3">
      <c r="A48" s="28">
        <v>21161</v>
      </c>
      <c r="B48" s="85" t="s">
        <v>4063</v>
      </c>
      <c r="C48" s="30">
        <f>SUM(C49:C52)</f>
        <v>0</v>
      </c>
    </row>
    <row r="49" ht="18" customHeight="1" spans="1:3">
      <c r="A49" s="28">
        <v>2116101</v>
      </c>
      <c r="B49" s="69" t="s">
        <v>4064</v>
      </c>
      <c r="C49" s="72">
        <v>0</v>
      </c>
    </row>
    <row r="50" ht="18" customHeight="1" spans="1:3">
      <c r="A50" s="28">
        <v>2116102</v>
      </c>
      <c r="B50" s="69" t="s">
        <v>4065</v>
      </c>
      <c r="C50" s="72">
        <v>0</v>
      </c>
    </row>
    <row r="51" ht="18" customHeight="1" spans="1:3">
      <c r="A51" s="28">
        <v>2116103</v>
      </c>
      <c r="B51" s="69" t="s">
        <v>4066</v>
      </c>
      <c r="C51" s="72">
        <v>0</v>
      </c>
    </row>
    <row r="52" ht="18" customHeight="1" spans="1:3">
      <c r="A52" s="28">
        <v>2116104</v>
      </c>
      <c r="B52" s="69" t="s">
        <v>4067</v>
      </c>
      <c r="C52" s="72">
        <v>0</v>
      </c>
    </row>
    <row r="53" ht="18" customHeight="1" spans="1:3">
      <c r="A53" s="28">
        <v>212</v>
      </c>
      <c r="B53" s="85" t="s">
        <v>1419</v>
      </c>
      <c r="C53" s="30">
        <f>SUM(C54,C67,C71:C72,C78,C82,C86,C90,C96,C99)</f>
        <v>37219</v>
      </c>
    </row>
    <row r="54" ht="18" customHeight="1" spans="1:3">
      <c r="A54" s="28">
        <v>21208</v>
      </c>
      <c r="B54" s="85" t="s">
        <v>4068</v>
      </c>
      <c r="C54" s="30">
        <f>SUM(C55:C66)</f>
        <v>1058</v>
      </c>
    </row>
    <row r="55" ht="18" customHeight="1" spans="1:3">
      <c r="A55" s="28">
        <v>2120801</v>
      </c>
      <c r="B55" s="69" t="s">
        <v>4069</v>
      </c>
      <c r="C55" s="72">
        <v>57</v>
      </c>
    </row>
    <row r="56" ht="18" customHeight="1" spans="1:3">
      <c r="A56" s="28">
        <v>2120802</v>
      </c>
      <c r="B56" s="69" t="s">
        <v>4070</v>
      </c>
      <c r="C56" s="72">
        <v>13</v>
      </c>
    </row>
    <row r="57" ht="18" customHeight="1" spans="1:3">
      <c r="A57" s="28">
        <v>2120803</v>
      </c>
      <c r="B57" s="69" t="s">
        <v>4071</v>
      </c>
      <c r="C57" s="72">
        <v>99</v>
      </c>
    </row>
    <row r="58" ht="18" customHeight="1" spans="1:3">
      <c r="A58" s="28">
        <v>2120804</v>
      </c>
      <c r="B58" s="69" t="s">
        <v>4072</v>
      </c>
      <c r="C58" s="72">
        <v>596</v>
      </c>
    </row>
    <row r="59" ht="18" customHeight="1" spans="1:3">
      <c r="A59" s="28">
        <v>2120805</v>
      </c>
      <c r="B59" s="69" t="s">
        <v>4073</v>
      </c>
      <c r="C59" s="72">
        <v>0</v>
      </c>
    </row>
    <row r="60" ht="18" customHeight="1" spans="1:3">
      <c r="A60" s="28">
        <v>2120806</v>
      </c>
      <c r="B60" s="69" t="s">
        <v>4074</v>
      </c>
      <c r="C60" s="72">
        <v>212</v>
      </c>
    </row>
    <row r="61" ht="18" customHeight="1" spans="1:3">
      <c r="A61" s="28">
        <v>2120807</v>
      </c>
      <c r="B61" s="69" t="s">
        <v>4075</v>
      </c>
      <c r="C61" s="72">
        <v>0</v>
      </c>
    </row>
    <row r="62" ht="18" customHeight="1" spans="1:3">
      <c r="A62" s="28">
        <v>2120809</v>
      </c>
      <c r="B62" s="69" t="s">
        <v>4076</v>
      </c>
      <c r="C62" s="72">
        <v>0</v>
      </c>
    </row>
    <row r="63" ht="18" customHeight="1" spans="1:3">
      <c r="A63" s="28">
        <v>2120810</v>
      </c>
      <c r="B63" s="69" t="s">
        <v>4077</v>
      </c>
      <c r="C63" s="72">
        <v>0</v>
      </c>
    </row>
    <row r="64" ht="18" customHeight="1" spans="1:3">
      <c r="A64" s="28">
        <v>2120811</v>
      </c>
      <c r="B64" s="69" t="s">
        <v>4078</v>
      </c>
      <c r="C64" s="72">
        <v>0</v>
      </c>
    </row>
    <row r="65" ht="18" customHeight="1" spans="1:3">
      <c r="A65" s="28">
        <v>2120813</v>
      </c>
      <c r="B65" s="69" t="s">
        <v>1726</v>
      </c>
      <c r="C65" s="72">
        <v>0</v>
      </c>
    </row>
    <row r="66" ht="18" customHeight="1" spans="1:3">
      <c r="A66" s="28">
        <v>2120899</v>
      </c>
      <c r="B66" s="69" t="s">
        <v>4079</v>
      </c>
      <c r="C66" s="72">
        <v>81</v>
      </c>
    </row>
    <row r="67" ht="18" customHeight="1" spans="1:3">
      <c r="A67" s="28">
        <v>21210</v>
      </c>
      <c r="B67" s="85" t="s">
        <v>4080</v>
      </c>
      <c r="C67" s="30">
        <f>SUM(C68:C70)</f>
        <v>145</v>
      </c>
    </row>
    <row r="68" ht="18" customHeight="1" spans="1:3">
      <c r="A68" s="28">
        <v>2121001</v>
      </c>
      <c r="B68" s="69" t="s">
        <v>4069</v>
      </c>
      <c r="C68" s="72">
        <v>0</v>
      </c>
    </row>
    <row r="69" ht="18" customHeight="1" spans="1:3">
      <c r="A69" s="28">
        <v>2121002</v>
      </c>
      <c r="B69" s="69" t="s">
        <v>4070</v>
      </c>
      <c r="C69" s="72">
        <v>0</v>
      </c>
    </row>
    <row r="70" ht="18" customHeight="1" spans="1:3">
      <c r="A70" s="28">
        <v>2121099</v>
      </c>
      <c r="B70" s="69" t="s">
        <v>4081</v>
      </c>
      <c r="C70" s="72">
        <v>145</v>
      </c>
    </row>
    <row r="71" ht="18" customHeight="1" spans="1:3">
      <c r="A71" s="28">
        <v>21211</v>
      </c>
      <c r="B71" s="85" t="s">
        <v>4082</v>
      </c>
      <c r="C71" s="72">
        <v>0</v>
      </c>
    </row>
    <row r="72" ht="18" customHeight="1" spans="1:3">
      <c r="A72" s="28">
        <v>21213</v>
      </c>
      <c r="B72" s="85" t="s">
        <v>4083</v>
      </c>
      <c r="C72" s="30">
        <f>SUM(C73:C77)</f>
        <v>0</v>
      </c>
    </row>
    <row r="73" ht="18" customHeight="1" spans="1:3">
      <c r="A73" s="28">
        <v>2121301</v>
      </c>
      <c r="B73" s="69" t="s">
        <v>4084</v>
      </c>
      <c r="C73" s="72">
        <v>0</v>
      </c>
    </row>
    <row r="74" ht="18" customHeight="1" spans="1:3">
      <c r="A74" s="28">
        <v>2121302</v>
      </c>
      <c r="B74" s="69" t="s">
        <v>4085</v>
      </c>
      <c r="C74" s="72">
        <v>0</v>
      </c>
    </row>
    <row r="75" ht="18" customHeight="1" spans="1:3">
      <c r="A75" s="28">
        <v>2121303</v>
      </c>
      <c r="B75" s="69" t="s">
        <v>4086</v>
      </c>
      <c r="C75" s="72">
        <v>0</v>
      </c>
    </row>
    <row r="76" ht="18" customHeight="1" spans="1:3">
      <c r="A76" s="28">
        <v>2121304</v>
      </c>
      <c r="B76" s="69" t="s">
        <v>4087</v>
      </c>
      <c r="C76" s="72">
        <v>0</v>
      </c>
    </row>
    <row r="77" ht="18" customHeight="1" spans="1:3">
      <c r="A77" s="28">
        <v>2121399</v>
      </c>
      <c r="B77" s="69" t="s">
        <v>4088</v>
      </c>
      <c r="C77" s="72">
        <v>0</v>
      </c>
    </row>
    <row r="78" ht="18" customHeight="1" spans="1:3">
      <c r="A78" s="28">
        <v>21214</v>
      </c>
      <c r="B78" s="85" t="s">
        <v>4089</v>
      </c>
      <c r="C78" s="30">
        <f>SUM(C79:C81)</f>
        <v>0</v>
      </c>
    </row>
    <row r="79" ht="18" customHeight="1" spans="1:3">
      <c r="A79" s="28">
        <v>2121401</v>
      </c>
      <c r="B79" s="69" t="s">
        <v>4090</v>
      </c>
      <c r="C79" s="72">
        <v>0</v>
      </c>
    </row>
    <row r="80" ht="18" customHeight="1" spans="1:3">
      <c r="A80" s="28">
        <v>2121402</v>
      </c>
      <c r="B80" s="69" t="s">
        <v>4091</v>
      </c>
      <c r="C80" s="72">
        <v>0</v>
      </c>
    </row>
    <row r="81" ht="18" customHeight="1" spans="1:3">
      <c r="A81" s="28">
        <v>2121499</v>
      </c>
      <c r="B81" s="69" t="s">
        <v>4092</v>
      </c>
      <c r="C81" s="72">
        <v>0</v>
      </c>
    </row>
    <row r="82" ht="18" customHeight="1" spans="1:3">
      <c r="A82" s="28">
        <v>21215</v>
      </c>
      <c r="B82" s="85" t="s">
        <v>4093</v>
      </c>
      <c r="C82" s="30">
        <f>SUM(C83:C85)</f>
        <v>0</v>
      </c>
    </row>
    <row r="83" ht="18" customHeight="1" spans="1:3">
      <c r="A83" s="28">
        <v>2121501</v>
      </c>
      <c r="B83" s="69" t="s">
        <v>4094</v>
      </c>
      <c r="C83" s="72">
        <v>0</v>
      </c>
    </row>
    <row r="84" ht="18" customHeight="1" spans="1:3">
      <c r="A84" s="28">
        <v>2121502</v>
      </c>
      <c r="B84" s="69" t="s">
        <v>4095</v>
      </c>
      <c r="C84" s="72">
        <v>0</v>
      </c>
    </row>
    <row r="85" ht="18" customHeight="1" spans="1:3">
      <c r="A85" s="28">
        <v>2121599</v>
      </c>
      <c r="B85" s="69" t="s">
        <v>4096</v>
      </c>
      <c r="C85" s="72">
        <v>0</v>
      </c>
    </row>
    <row r="86" ht="18" customHeight="1" spans="1:3">
      <c r="A86" s="28">
        <v>21216</v>
      </c>
      <c r="B86" s="85" t="s">
        <v>4097</v>
      </c>
      <c r="C86" s="30">
        <f>SUM(C87:C89)</f>
        <v>36016</v>
      </c>
    </row>
    <row r="87" ht="18" customHeight="1" spans="1:3">
      <c r="A87" s="28">
        <v>2121601</v>
      </c>
      <c r="B87" s="69" t="s">
        <v>4094</v>
      </c>
      <c r="C87" s="72">
        <v>0</v>
      </c>
    </row>
    <row r="88" ht="18" customHeight="1" spans="1:3">
      <c r="A88" s="28">
        <v>2121602</v>
      </c>
      <c r="B88" s="69" t="s">
        <v>4095</v>
      </c>
      <c r="C88" s="72">
        <v>0</v>
      </c>
    </row>
    <row r="89" ht="18" customHeight="1" spans="1:3">
      <c r="A89" s="28">
        <v>2121699</v>
      </c>
      <c r="B89" s="69" t="s">
        <v>4098</v>
      </c>
      <c r="C89" s="72">
        <v>36016</v>
      </c>
    </row>
    <row r="90" ht="18" customHeight="1" spans="1:3">
      <c r="A90" s="28">
        <v>21217</v>
      </c>
      <c r="B90" s="85" t="s">
        <v>4099</v>
      </c>
      <c r="C90" s="30">
        <f>SUM(C91:C95)</f>
        <v>0</v>
      </c>
    </row>
    <row r="91" ht="18" customHeight="1" spans="1:3">
      <c r="A91" s="28">
        <v>2121701</v>
      </c>
      <c r="B91" s="69" t="s">
        <v>4100</v>
      </c>
      <c r="C91" s="72">
        <v>0</v>
      </c>
    </row>
    <row r="92" ht="18" customHeight="1" spans="1:3">
      <c r="A92" s="28">
        <v>2121702</v>
      </c>
      <c r="B92" s="69" t="s">
        <v>4101</v>
      </c>
      <c r="C92" s="72">
        <v>0</v>
      </c>
    </row>
    <row r="93" ht="18" customHeight="1" spans="1:3">
      <c r="A93" s="28">
        <v>2121703</v>
      </c>
      <c r="B93" s="69" t="s">
        <v>4102</v>
      </c>
      <c r="C93" s="72">
        <v>0</v>
      </c>
    </row>
    <row r="94" ht="18" customHeight="1" spans="1:3">
      <c r="A94" s="28">
        <v>2121704</v>
      </c>
      <c r="B94" s="69" t="s">
        <v>4103</v>
      </c>
      <c r="C94" s="72">
        <v>0</v>
      </c>
    </row>
    <row r="95" ht="18" customHeight="1" spans="1:3">
      <c r="A95" s="28">
        <v>2121799</v>
      </c>
      <c r="B95" s="69" t="s">
        <v>4104</v>
      </c>
      <c r="C95" s="72">
        <v>0</v>
      </c>
    </row>
    <row r="96" ht="18" customHeight="1" spans="1:3">
      <c r="A96" s="28">
        <v>21218</v>
      </c>
      <c r="B96" s="85" t="s">
        <v>4105</v>
      </c>
      <c r="C96" s="30">
        <f>SUM(C97:C98)</f>
        <v>0</v>
      </c>
    </row>
    <row r="97" ht="18" customHeight="1" spans="1:3">
      <c r="A97" s="28">
        <v>2121801</v>
      </c>
      <c r="B97" s="69" t="s">
        <v>4106</v>
      </c>
      <c r="C97" s="72">
        <v>0</v>
      </c>
    </row>
    <row r="98" ht="18" customHeight="1" spans="1:3">
      <c r="A98" s="28">
        <v>2121899</v>
      </c>
      <c r="B98" s="69" t="s">
        <v>4107</v>
      </c>
      <c r="C98" s="72">
        <v>0</v>
      </c>
    </row>
    <row r="99" ht="18" customHeight="1" spans="1:3">
      <c r="A99" s="28">
        <v>21219</v>
      </c>
      <c r="B99" s="85" t="s">
        <v>4108</v>
      </c>
      <c r="C99" s="30">
        <f>SUM(C100:C107)</f>
        <v>0</v>
      </c>
    </row>
    <row r="100" ht="18" customHeight="1" spans="1:3">
      <c r="A100" s="28">
        <v>2121901</v>
      </c>
      <c r="B100" s="69" t="s">
        <v>4094</v>
      </c>
      <c r="C100" s="72">
        <v>0</v>
      </c>
    </row>
    <row r="101" ht="18" customHeight="1" spans="1:3">
      <c r="A101" s="28">
        <v>2121902</v>
      </c>
      <c r="B101" s="69" t="s">
        <v>4095</v>
      </c>
      <c r="C101" s="72">
        <v>0</v>
      </c>
    </row>
    <row r="102" ht="18" customHeight="1" spans="1:3">
      <c r="A102" s="28">
        <v>2121903</v>
      </c>
      <c r="B102" s="69" t="s">
        <v>4109</v>
      </c>
      <c r="C102" s="72">
        <v>0</v>
      </c>
    </row>
    <row r="103" ht="18" customHeight="1" spans="1:3">
      <c r="A103" s="28">
        <v>2121904</v>
      </c>
      <c r="B103" s="69" t="s">
        <v>4110</v>
      </c>
      <c r="C103" s="72">
        <v>0</v>
      </c>
    </row>
    <row r="104" ht="18" customHeight="1" spans="1:3">
      <c r="A104" s="28">
        <v>2121905</v>
      </c>
      <c r="B104" s="69" t="s">
        <v>4111</v>
      </c>
      <c r="C104" s="72">
        <v>0</v>
      </c>
    </row>
    <row r="105" ht="18" customHeight="1" spans="1:3">
      <c r="A105" s="28">
        <v>2121906</v>
      </c>
      <c r="B105" s="69" t="s">
        <v>4112</v>
      </c>
      <c r="C105" s="72">
        <v>0</v>
      </c>
    </row>
    <row r="106" ht="18" customHeight="1" spans="1:3">
      <c r="A106" s="28">
        <v>2121907</v>
      </c>
      <c r="B106" s="69" t="s">
        <v>4113</v>
      </c>
      <c r="C106" s="72">
        <v>0</v>
      </c>
    </row>
    <row r="107" ht="18" customHeight="1" spans="1:3">
      <c r="A107" s="28">
        <v>2121999</v>
      </c>
      <c r="B107" s="69" t="s">
        <v>4114</v>
      </c>
      <c r="C107" s="72">
        <v>0</v>
      </c>
    </row>
    <row r="108" ht="18" customHeight="1" spans="1:3">
      <c r="A108" s="28">
        <v>213</v>
      </c>
      <c r="B108" s="85" t="s">
        <v>1439</v>
      </c>
      <c r="C108" s="30">
        <f>SUM(C109,C114,C119,C124,C127)</f>
        <v>0</v>
      </c>
    </row>
    <row r="109" ht="18" customHeight="1" spans="1:3">
      <c r="A109" s="28">
        <v>21366</v>
      </c>
      <c r="B109" s="85" t="s">
        <v>4115</v>
      </c>
      <c r="C109" s="30">
        <f>SUM(C110:C113)</f>
        <v>0</v>
      </c>
    </row>
    <row r="110" ht="18" customHeight="1" spans="1:3">
      <c r="A110" s="28">
        <v>2136601</v>
      </c>
      <c r="B110" s="69" t="s">
        <v>4052</v>
      </c>
      <c r="C110" s="72">
        <v>0</v>
      </c>
    </row>
    <row r="111" ht="18" customHeight="1" spans="1:3">
      <c r="A111" s="28">
        <v>2136602</v>
      </c>
      <c r="B111" s="69" t="s">
        <v>4116</v>
      </c>
      <c r="C111" s="72">
        <v>0</v>
      </c>
    </row>
    <row r="112" ht="18" customHeight="1" spans="1:3">
      <c r="A112" s="28">
        <v>2136603</v>
      </c>
      <c r="B112" s="69" t="s">
        <v>4117</v>
      </c>
      <c r="C112" s="72">
        <v>0</v>
      </c>
    </row>
    <row r="113" ht="18" customHeight="1" spans="1:3">
      <c r="A113" s="28">
        <v>2136699</v>
      </c>
      <c r="B113" s="69" t="s">
        <v>4118</v>
      </c>
      <c r="C113" s="72">
        <v>0</v>
      </c>
    </row>
    <row r="114" ht="18" customHeight="1" spans="1:3">
      <c r="A114" s="28">
        <v>21367</v>
      </c>
      <c r="B114" s="85" t="s">
        <v>4119</v>
      </c>
      <c r="C114" s="30">
        <f>SUM(C115:C118)</f>
        <v>0</v>
      </c>
    </row>
    <row r="115" ht="18" customHeight="1" spans="1:3">
      <c r="A115" s="28">
        <v>2136701</v>
      </c>
      <c r="B115" s="69" t="s">
        <v>4052</v>
      </c>
      <c r="C115" s="72">
        <v>0</v>
      </c>
    </row>
    <row r="116" ht="18" customHeight="1" spans="1:3">
      <c r="A116" s="28">
        <v>2136702</v>
      </c>
      <c r="B116" s="69" t="s">
        <v>4116</v>
      </c>
      <c r="C116" s="72">
        <v>0</v>
      </c>
    </row>
    <row r="117" ht="18" customHeight="1" spans="1:3">
      <c r="A117" s="28">
        <v>2136703</v>
      </c>
      <c r="B117" s="69" t="s">
        <v>4120</v>
      </c>
      <c r="C117" s="72">
        <v>0</v>
      </c>
    </row>
    <row r="118" ht="18" customHeight="1" spans="1:3">
      <c r="A118" s="28">
        <v>2136799</v>
      </c>
      <c r="B118" s="69" t="s">
        <v>4121</v>
      </c>
      <c r="C118" s="72">
        <v>0</v>
      </c>
    </row>
    <row r="119" ht="18" customHeight="1" spans="1:3">
      <c r="A119" s="28">
        <v>21369</v>
      </c>
      <c r="B119" s="85" t="s">
        <v>4122</v>
      </c>
      <c r="C119" s="30">
        <f>SUM(C120:C123)</f>
        <v>0</v>
      </c>
    </row>
    <row r="120" ht="18" customHeight="1" spans="1:3">
      <c r="A120" s="28">
        <v>2136901</v>
      </c>
      <c r="B120" s="69" t="s">
        <v>1504</v>
      </c>
      <c r="C120" s="72">
        <v>0</v>
      </c>
    </row>
    <row r="121" ht="18" customHeight="1" spans="1:3">
      <c r="A121" s="28">
        <v>2136902</v>
      </c>
      <c r="B121" s="69" t="s">
        <v>4123</v>
      </c>
      <c r="C121" s="72">
        <v>0</v>
      </c>
    </row>
    <row r="122" ht="18" customHeight="1" spans="1:3">
      <c r="A122" s="28">
        <v>2136903</v>
      </c>
      <c r="B122" s="69" t="s">
        <v>4124</v>
      </c>
      <c r="C122" s="72">
        <v>0</v>
      </c>
    </row>
    <row r="123" ht="18" customHeight="1" spans="1:3">
      <c r="A123" s="28">
        <v>2136999</v>
      </c>
      <c r="B123" s="69" t="s">
        <v>4125</v>
      </c>
      <c r="C123" s="72">
        <v>0</v>
      </c>
    </row>
    <row r="124" ht="18" customHeight="1" spans="1:3">
      <c r="A124" s="28">
        <v>21370</v>
      </c>
      <c r="B124" s="85" t="s">
        <v>4126</v>
      </c>
      <c r="C124" s="30">
        <f>SUM(C125:C126)</f>
        <v>0</v>
      </c>
    </row>
    <row r="125" ht="18" customHeight="1" spans="1:3">
      <c r="A125" s="28">
        <v>2137001</v>
      </c>
      <c r="B125" s="69" t="s">
        <v>4127</v>
      </c>
      <c r="C125" s="72">
        <v>0</v>
      </c>
    </row>
    <row r="126" ht="18" customHeight="1" spans="1:3">
      <c r="A126" s="28">
        <v>2137099</v>
      </c>
      <c r="B126" s="69" t="s">
        <v>4128</v>
      </c>
      <c r="C126" s="72">
        <v>0</v>
      </c>
    </row>
    <row r="127" ht="18" customHeight="1" spans="1:3">
      <c r="A127" s="28">
        <v>21371</v>
      </c>
      <c r="B127" s="85" t="s">
        <v>4129</v>
      </c>
      <c r="C127" s="30">
        <f>SUM(C128:C131)</f>
        <v>0</v>
      </c>
    </row>
    <row r="128" ht="18" customHeight="1" spans="1:3">
      <c r="A128" s="28">
        <v>2137101</v>
      </c>
      <c r="B128" s="69" t="s">
        <v>4130</v>
      </c>
      <c r="C128" s="72">
        <v>0</v>
      </c>
    </row>
    <row r="129" ht="18" customHeight="1" spans="1:3">
      <c r="A129" s="28">
        <v>2137102</v>
      </c>
      <c r="B129" s="69" t="s">
        <v>4131</v>
      </c>
      <c r="C129" s="72">
        <v>0</v>
      </c>
    </row>
    <row r="130" ht="18" customHeight="1" spans="1:3">
      <c r="A130" s="28">
        <v>2137103</v>
      </c>
      <c r="B130" s="69" t="s">
        <v>4132</v>
      </c>
      <c r="C130" s="72">
        <v>0</v>
      </c>
    </row>
    <row r="131" ht="18" customHeight="1" spans="1:3">
      <c r="A131" s="28">
        <v>2137199</v>
      </c>
      <c r="B131" s="69" t="s">
        <v>4133</v>
      </c>
      <c r="C131" s="72">
        <v>0</v>
      </c>
    </row>
    <row r="132" ht="18" customHeight="1" spans="1:3">
      <c r="A132" s="28">
        <v>214</v>
      </c>
      <c r="B132" s="85" t="s">
        <v>1535</v>
      </c>
      <c r="C132" s="30">
        <f>SUM(C133,C138,C143,C148,C157,C164,C173,C176,C179,C180)</f>
        <v>0</v>
      </c>
    </row>
    <row r="133" ht="18" customHeight="1" spans="1:3">
      <c r="A133" s="28">
        <v>21460</v>
      </c>
      <c r="B133" s="85" t="s">
        <v>4134</v>
      </c>
      <c r="C133" s="30">
        <f>SUM(C134:C137)</f>
        <v>0</v>
      </c>
    </row>
    <row r="134" ht="18" customHeight="1" spans="1:3">
      <c r="A134" s="28">
        <v>2146001</v>
      </c>
      <c r="B134" s="69" t="s">
        <v>1537</v>
      </c>
      <c r="C134" s="72">
        <v>0</v>
      </c>
    </row>
    <row r="135" ht="18" customHeight="1" spans="1:3">
      <c r="A135" s="28">
        <v>2146002</v>
      </c>
      <c r="B135" s="69" t="s">
        <v>1538</v>
      </c>
      <c r="C135" s="72">
        <v>0</v>
      </c>
    </row>
    <row r="136" ht="18" customHeight="1" spans="1:3">
      <c r="A136" s="28">
        <v>2146003</v>
      </c>
      <c r="B136" s="69" t="s">
        <v>4135</v>
      </c>
      <c r="C136" s="72">
        <v>0</v>
      </c>
    </row>
    <row r="137" ht="18" customHeight="1" spans="1:3">
      <c r="A137" s="28">
        <v>2146099</v>
      </c>
      <c r="B137" s="69" t="s">
        <v>4136</v>
      </c>
      <c r="C137" s="72">
        <v>0</v>
      </c>
    </row>
    <row r="138" ht="18" customHeight="1" spans="1:3">
      <c r="A138" s="28">
        <v>21462</v>
      </c>
      <c r="B138" s="85" t="s">
        <v>4137</v>
      </c>
      <c r="C138" s="30">
        <f>SUM(C139:C142)</f>
        <v>0</v>
      </c>
    </row>
    <row r="139" ht="18" customHeight="1" spans="1:3">
      <c r="A139" s="28">
        <v>2146201</v>
      </c>
      <c r="B139" s="69" t="s">
        <v>4135</v>
      </c>
      <c r="C139" s="72">
        <v>0</v>
      </c>
    </row>
    <row r="140" ht="18" customHeight="1" spans="1:3">
      <c r="A140" s="28">
        <v>2146202</v>
      </c>
      <c r="B140" s="69" t="s">
        <v>4138</v>
      </c>
      <c r="C140" s="72">
        <v>0</v>
      </c>
    </row>
    <row r="141" ht="18" customHeight="1" spans="1:3">
      <c r="A141" s="28">
        <v>2146203</v>
      </c>
      <c r="B141" s="69" t="s">
        <v>4139</v>
      </c>
      <c r="C141" s="72">
        <v>0</v>
      </c>
    </row>
    <row r="142" ht="18" customHeight="1" spans="1:3">
      <c r="A142" s="28">
        <v>2146299</v>
      </c>
      <c r="B142" s="69" t="s">
        <v>4140</v>
      </c>
      <c r="C142" s="72">
        <v>0</v>
      </c>
    </row>
    <row r="143" ht="18" customHeight="1" spans="1:3">
      <c r="A143" s="28">
        <v>21463</v>
      </c>
      <c r="B143" s="85" t="s">
        <v>4141</v>
      </c>
      <c r="C143" s="30">
        <f>SUM(C144:C147)</f>
        <v>0</v>
      </c>
    </row>
    <row r="144" ht="18" customHeight="1" spans="1:3">
      <c r="A144" s="28">
        <v>2146301</v>
      </c>
      <c r="B144" s="69" t="s">
        <v>1544</v>
      </c>
      <c r="C144" s="72">
        <v>0</v>
      </c>
    </row>
    <row r="145" ht="18" customHeight="1" spans="1:3">
      <c r="A145" s="28">
        <v>2146302</v>
      </c>
      <c r="B145" s="69" t="s">
        <v>4142</v>
      </c>
      <c r="C145" s="72">
        <v>0</v>
      </c>
    </row>
    <row r="146" ht="18" customHeight="1" spans="1:3">
      <c r="A146" s="28">
        <v>2146303</v>
      </c>
      <c r="B146" s="69" t="s">
        <v>4143</v>
      </c>
      <c r="C146" s="72">
        <v>0</v>
      </c>
    </row>
    <row r="147" ht="18" customHeight="1" spans="1:3">
      <c r="A147" s="28">
        <v>2146399</v>
      </c>
      <c r="B147" s="69" t="s">
        <v>4144</v>
      </c>
      <c r="C147" s="72">
        <v>0</v>
      </c>
    </row>
    <row r="148" ht="18" customHeight="1" spans="1:3">
      <c r="A148" s="28">
        <v>21464</v>
      </c>
      <c r="B148" s="85" t="s">
        <v>4145</v>
      </c>
      <c r="C148" s="30">
        <f>SUM(C149:C156)</f>
        <v>0</v>
      </c>
    </row>
    <row r="149" ht="18" customHeight="1" spans="1:3">
      <c r="A149" s="28">
        <v>2146401</v>
      </c>
      <c r="B149" s="69" t="s">
        <v>4146</v>
      </c>
      <c r="C149" s="72">
        <v>0</v>
      </c>
    </row>
    <row r="150" ht="18" customHeight="1" spans="1:3">
      <c r="A150" s="28">
        <v>2146402</v>
      </c>
      <c r="B150" s="69" t="s">
        <v>4147</v>
      </c>
      <c r="C150" s="72">
        <v>0</v>
      </c>
    </row>
    <row r="151" ht="18" customHeight="1" spans="1:3">
      <c r="A151" s="28">
        <v>2146403</v>
      </c>
      <c r="B151" s="69" t="s">
        <v>4148</v>
      </c>
      <c r="C151" s="72">
        <v>0</v>
      </c>
    </row>
    <row r="152" ht="18" customHeight="1" spans="1:3">
      <c r="A152" s="28">
        <v>2146404</v>
      </c>
      <c r="B152" s="69" t="s">
        <v>4149</v>
      </c>
      <c r="C152" s="72">
        <v>0</v>
      </c>
    </row>
    <row r="153" ht="18" customHeight="1" spans="1:3">
      <c r="A153" s="28">
        <v>2146405</v>
      </c>
      <c r="B153" s="69" t="s">
        <v>4150</v>
      </c>
      <c r="C153" s="72">
        <v>0</v>
      </c>
    </row>
    <row r="154" ht="18" customHeight="1" spans="1:3">
      <c r="A154" s="28">
        <v>2146406</v>
      </c>
      <c r="B154" s="69" t="s">
        <v>4151</v>
      </c>
      <c r="C154" s="72">
        <v>0</v>
      </c>
    </row>
    <row r="155" ht="18" customHeight="1" spans="1:3">
      <c r="A155" s="28">
        <v>2146407</v>
      </c>
      <c r="B155" s="69" t="s">
        <v>4152</v>
      </c>
      <c r="C155" s="72">
        <v>0</v>
      </c>
    </row>
    <row r="156" ht="18" customHeight="1" spans="1:3">
      <c r="A156" s="28">
        <v>2146499</v>
      </c>
      <c r="B156" s="69" t="s">
        <v>4153</v>
      </c>
      <c r="C156" s="72">
        <v>0</v>
      </c>
    </row>
    <row r="157" ht="18" customHeight="1" spans="1:3">
      <c r="A157" s="28">
        <v>21468</v>
      </c>
      <c r="B157" s="85" t="s">
        <v>4154</v>
      </c>
      <c r="C157" s="30">
        <f>SUM(C158:C163)</f>
        <v>0</v>
      </c>
    </row>
    <row r="158" ht="18" customHeight="1" spans="1:3">
      <c r="A158" s="28">
        <v>2146801</v>
      </c>
      <c r="B158" s="69" t="s">
        <v>4155</v>
      </c>
      <c r="C158" s="72">
        <v>0</v>
      </c>
    </row>
    <row r="159" ht="18" customHeight="1" spans="1:3">
      <c r="A159" s="28">
        <v>2146802</v>
      </c>
      <c r="B159" s="69" t="s">
        <v>4156</v>
      </c>
      <c r="C159" s="72">
        <v>0</v>
      </c>
    </row>
    <row r="160" ht="18" customHeight="1" spans="1:3">
      <c r="A160" s="28">
        <v>2146803</v>
      </c>
      <c r="B160" s="69" t="s">
        <v>4157</v>
      </c>
      <c r="C160" s="72">
        <v>0</v>
      </c>
    </row>
    <row r="161" ht="18" customHeight="1" spans="1:3">
      <c r="A161" s="28">
        <v>2146804</v>
      </c>
      <c r="B161" s="69" t="s">
        <v>4158</v>
      </c>
      <c r="C161" s="72">
        <v>0</v>
      </c>
    </row>
    <row r="162" ht="18" customHeight="1" spans="1:3">
      <c r="A162" s="28">
        <v>2146805</v>
      </c>
      <c r="B162" s="69" t="s">
        <v>4159</v>
      </c>
      <c r="C162" s="72">
        <v>0</v>
      </c>
    </row>
    <row r="163" ht="18" customHeight="1" spans="1:3">
      <c r="A163" s="28">
        <v>2146899</v>
      </c>
      <c r="B163" s="69" t="s">
        <v>4160</v>
      </c>
      <c r="C163" s="72">
        <v>0</v>
      </c>
    </row>
    <row r="164" ht="18" customHeight="1" spans="1:3">
      <c r="A164" s="28">
        <v>21469</v>
      </c>
      <c r="B164" s="85" t="s">
        <v>4161</v>
      </c>
      <c r="C164" s="30">
        <f>SUM(C165:C172)</f>
        <v>0</v>
      </c>
    </row>
    <row r="165" ht="18" customHeight="1" spans="1:3">
      <c r="A165" s="28">
        <v>2146901</v>
      </c>
      <c r="B165" s="69" t="s">
        <v>4162</v>
      </c>
      <c r="C165" s="72">
        <v>0</v>
      </c>
    </row>
    <row r="166" ht="18" customHeight="1" spans="1:3">
      <c r="A166" s="28">
        <v>2146902</v>
      </c>
      <c r="B166" s="69" t="s">
        <v>1565</v>
      </c>
      <c r="C166" s="72">
        <v>0</v>
      </c>
    </row>
    <row r="167" ht="18" customHeight="1" spans="1:3">
      <c r="A167" s="28">
        <v>2146903</v>
      </c>
      <c r="B167" s="69" t="s">
        <v>4163</v>
      </c>
      <c r="C167" s="72">
        <v>0</v>
      </c>
    </row>
    <row r="168" ht="18" customHeight="1" spans="1:3">
      <c r="A168" s="28">
        <v>2146904</v>
      </c>
      <c r="B168" s="69" t="s">
        <v>4164</v>
      </c>
      <c r="C168" s="72">
        <v>0</v>
      </c>
    </row>
    <row r="169" ht="18" customHeight="1" spans="1:3">
      <c r="A169" s="28">
        <v>2146906</v>
      </c>
      <c r="B169" s="69" t="s">
        <v>4165</v>
      </c>
      <c r="C169" s="72">
        <v>0</v>
      </c>
    </row>
    <row r="170" ht="18" customHeight="1" spans="1:3">
      <c r="A170" s="28">
        <v>2146907</v>
      </c>
      <c r="B170" s="69" t="s">
        <v>4166</v>
      </c>
      <c r="C170" s="72">
        <v>0</v>
      </c>
    </row>
    <row r="171" ht="18" customHeight="1" spans="1:3">
      <c r="A171" s="28">
        <v>2146908</v>
      </c>
      <c r="B171" s="69" t="s">
        <v>4167</v>
      </c>
      <c r="C171" s="72">
        <v>0</v>
      </c>
    </row>
    <row r="172" ht="18" customHeight="1" spans="1:3">
      <c r="A172" s="28">
        <v>2146999</v>
      </c>
      <c r="B172" s="69" t="s">
        <v>4168</v>
      </c>
      <c r="C172" s="72">
        <v>0</v>
      </c>
    </row>
    <row r="173" ht="18" customHeight="1" spans="1:3">
      <c r="A173" s="28">
        <v>21470</v>
      </c>
      <c r="B173" s="85" t="s">
        <v>4169</v>
      </c>
      <c r="C173" s="30">
        <f>SUM(C174:C175)</f>
        <v>0</v>
      </c>
    </row>
    <row r="174" ht="18" customHeight="1" spans="1:3">
      <c r="A174" s="28">
        <v>2147001</v>
      </c>
      <c r="B174" s="69" t="s">
        <v>4170</v>
      </c>
      <c r="C174" s="72">
        <v>0</v>
      </c>
    </row>
    <row r="175" ht="18" customHeight="1" spans="1:3">
      <c r="A175" s="28">
        <v>2147099</v>
      </c>
      <c r="B175" s="69" t="s">
        <v>4171</v>
      </c>
      <c r="C175" s="72">
        <v>0</v>
      </c>
    </row>
    <row r="176" ht="18" customHeight="1" spans="1:3">
      <c r="A176" s="28">
        <v>21471</v>
      </c>
      <c r="B176" s="85" t="s">
        <v>4172</v>
      </c>
      <c r="C176" s="30">
        <f>SUM(C177:C178)</f>
        <v>0</v>
      </c>
    </row>
    <row r="177" ht="18" customHeight="1" spans="1:3">
      <c r="A177" s="28">
        <v>2147101</v>
      </c>
      <c r="B177" s="69" t="s">
        <v>4170</v>
      </c>
      <c r="C177" s="72">
        <v>0</v>
      </c>
    </row>
    <row r="178" ht="18" customHeight="1" spans="1:3">
      <c r="A178" s="28">
        <v>2147199</v>
      </c>
      <c r="B178" s="69" t="s">
        <v>4173</v>
      </c>
      <c r="C178" s="72">
        <v>0</v>
      </c>
    </row>
    <row r="179" ht="18" customHeight="1" spans="1:3">
      <c r="A179" s="28">
        <v>21472</v>
      </c>
      <c r="B179" s="85" t="s">
        <v>4174</v>
      </c>
      <c r="C179" s="72">
        <v>0</v>
      </c>
    </row>
    <row r="180" ht="18" customHeight="1" spans="1:3">
      <c r="A180" s="28">
        <v>21473</v>
      </c>
      <c r="B180" s="85" t="s">
        <v>4175</v>
      </c>
      <c r="C180" s="30">
        <f>SUM(C181:C183)</f>
        <v>0</v>
      </c>
    </row>
    <row r="181" ht="18" customHeight="1" spans="1:3">
      <c r="A181" s="28">
        <v>2147301</v>
      </c>
      <c r="B181" s="69" t="s">
        <v>4176</v>
      </c>
      <c r="C181" s="72">
        <v>0</v>
      </c>
    </row>
    <row r="182" ht="18" customHeight="1" spans="1:3">
      <c r="A182" s="28">
        <v>2147303</v>
      </c>
      <c r="B182" s="69" t="s">
        <v>4177</v>
      </c>
      <c r="C182" s="72">
        <v>0</v>
      </c>
    </row>
    <row r="183" ht="18" customHeight="1" spans="1:3">
      <c r="A183" s="28">
        <v>2147399</v>
      </c>
      <c r="B183" s="69" t="s">
        <v>4178</v>
      </c>
      <c r="C183" s="72">
        <v>0</v>
      </c>
    </row>
    <row r="184" ht="18" customHeight="1" spans="1:3">
      <c r="A184" s="28">
        <v>215</v>
      </c>
      <c r="B184" s="85" t="s">
        <v>1586</v>
      </c>
      <c r="C184" s="30">
        <f>C185</f>
        <v>0</v>
      </c>
    </row>
    <row r="185" ht="18" customHeight="1" spans="1:3">
      <c r="A185" s="28">
        <v>21562</v>
      </c>
      <c r="B185" s="85" t="s">
        <v>4179</v>
      </c>
      <c r="C185" s="30">
        <f>SUM(C186:C188)</f>
        <v>0</v>
      </c>
    </row>
    <row r="186" ht="18" customHeight="1" spans="1:3">
      <c r="A186" s="28">
        <v>2156201</v>
      </c>
      <c r="B186" s="69" t="s">
        <v>4180</v>
      </c>
      <c r="C186" s="72">
        <v>0</v>
      </c>
    </row>
    <row r="187" ht="18" customHeight="1" spans="1:3">
      <c r="A187" s="28">
        <v>2156202</v>
      </c>
      <c r="B187" s="69" t="s">
        <v>4181</v>
      </c>
      <c r="C187" s="72">
        <v>0</v>
      </c>
    </row>
    <row r="188" ht="18" customHeight="1" spans="1:3">
      <c r="A188" s="28">
        <v>2156299</v>
      </c>
      <c r="B188" s="69" t="s">
        <v>4182</v>
      </c>
      <c r="C188" s="72">
        <v>0</v>
      </c>
    </row>
    <row r="189" ht="18" customHeight="1" spans="1:3">
      <c r="A189" s="28">
        <v>217</v>
      </c>
      <c r="B189" s="85" t="s">
        <v>1644</v>
      </c>
      <c r="C189" s="30">
        <f>C190</f>
        <v>0</v>
      </c>
    </row>
    <row r="190" ht="18" customHeight="1" spans="1:3">
      <c r="A190" s="28">
        <v>21704</v>
      </c>
      <c r="B190" s="85" t="s">
        <v>1664</v>
      </c>
      <c r="C190" s="30">
        <f>SUM(C191:C192)</f>
        <v>0</v>
      </c>
    </row>
    <row r="191" ht="18" customHeight="1" spans="1:3">
      <c r="A191" s="28">
        <v>2170402</v>
      </c>
      <c r="B191" s="69" t="s">
        <v>4183</v>
      </c>
      <c r="C191" s="72">
        <v>0</v>
      </c>
    </row>
    <row r="192" ht="18" customHeight="1" spans="1:3">
      <c r="A192" s="28">
        <v>2170403</v>
      </c>
      <c r="B192" s="69" t="s">
        <v>4184</v>
      </c>
      <c r="C192" s="72">
        <v>0</v>
      </c>
    </row>
    <row r="193" ht="18" customHeight="1" spans="1:3">
      <c r="A193" s="28">
        <v>229</v>
      </c>
      <c r="B193" s="85" t="s">
        <v>3210</v>
      </c>
      <c r="C193" s="30">
        <f>SUM(C194,C198,C207:C208)</f>
        <v>121618</v>
      </c>
    </row>
    <row r="194" ht="18" customHeight="1" spans="1:3">
      <c r="A194" s="28">
        <v>22904</v>
      </c>
      <c r="B194" s="85" t="s">
        <v>4185</v>
      </c>
      <c r="C194" s="30">
        <f>SUM(C195:C197)</f>
        <v>121400</v>
      </c>
    </row>
    <row r="195" ht="18" customHeight="1" spans="1:3">
      <c r="A195" s="28">
        <v>2290401</v>
      </c>
      <c r="B195" s="69" t="s">
        <v>4186</v>
      </c>
      <c r="C195" s="72">
        <v>0</v>
      </c>
    </row>
    <row r="196" ht="18" customHeight="1" spans="1:3">
      <c r="A196" s="28">
        <v>2290402</v>
      </c>
      <c r="B196" s="69" t="s">
        <v>4187</v>
      </c>
      <c r="C196" s="72">
        <v>121400</v>
      </c>
    </row>
    <row r="197" ht="18" customHeight="1" spans="1:3">
      <c r="A197" s="28">
        <v>2290403</v>
      </c>
      <c r="B197" s="69" t="s">
        <v>4188</v>
      </c>
      <c r="C197" s="72">
        <v>0</v>
      </c>
    </row>
    <row r="198" ht="18" customHeight="1" spans="1:3">
      <c r="A198" s="28">
        <v>22908</v>
      </c>
      <c r="B198" s="85" t="s">
        <v>4189</v>
      </c>
      <c r="C198" s="30">
        <f>SUM(C199:C206)</f>
        <v>0</v>
      </c>
    </row>
    <row r="199" ht="18" customHeight="1" spans="1:3">
      <c r="A199" s="28">
        <v>2290802</v>
      </c>
      <c r="B199" s="69" t="s">
        <v>4190</v>
      </c>
      <c r="C199" s="72">
        <v>0</v>
      </c>
    </row>
    <row r="200" ht="18" customHeight="1" spans="1:3">
      <c r="A200" s="28">
        <v>2290803</v>
      </c>
      <c r="B200" s="69" t="s">
        <v>4191</v>
      </c>
      <c r="C200" s="72">
        <v>0</v>
      </c>
    </row>
    <row r="201" ht="18" customHeight="1" spans="1:3">
      <c r="A201" s="28">
        <v>2290804</v>
      </c>
      <c r="B201" s="69" t="s">
        <v>4192</v>
      </c>
      <c r="C201" s="72">
        <v>0</v>
      </c>
    </row>
    <row r="202" ht="18" customHeight="1" spans="1:3">
      <c r="A202" s="28">
        <v>2290805</v>
      </c>
      <c r="B202" s="69" t="s">
        <v>4193</v>
      </c>
      <c r="C202" s="72">
        <v>0</v>
      </c>
    </row>
    <row r="203" spans="1:3">
      <c r="A203" s="28">
        <v>2290806</v>
      </c>
      <c r="B203" s="69" t="s">
        <v>4194</v>
      </c>
      <c r="C203" s="72">
        <v>0</v>
      </c>
    </row>
    <row r="204" spans="1:3">
      <c r="A204" s="28">
        <v>2290807</v>
      </c>
      <c r="B204" s="69" t="s">
        <v>4195</v>
      </c>
      <c r="C204" s="72">
        <v>0</v>
      </c>
    </row>
    <row r="205" spans="1:3">
      <c r="A205" s="28">
        <v>2290808</v>
      </c>
      <c r="B205" s="69" t="s">
        <v>4196</v>
      </c>
      <c r="C205" s="72">
        <v>0</v>
      </c>
    </row>
    <row r="206" spans="1:3">
      <c r="A206" s="28">
        <v>2290899</v>
      </c>
      <c r="B206" s="69" t="s">
        <v>4197</v>
      </c>
      <c r="C206" s="72">
        <v>0</v>
      </c>
    </row>
    <row r="207" spans="1:3">
      <c r="A207" s="28">
        <v>22909</v>
      </c>
      <c r="B207" s="85" t="s">
        <v>4198</v>
      </c>
      <c r="C207" s="72">
        <v>0</v>
      </c>
    </row>
    <row r="208" ht="18" customHeight="1" spans="1:3">
      <c r="A208" s="28">
        <v>22960</v>
      </c>
      <c r="B208" s="85" t="s">
        <v>4199</v>
      </c>
      <c r="C208" s="30">
        <f>SUM(C209:C219)</f>
        <v>218</v>
      </c>
    </row>
    <row r="209" ht="18" customHeight="1" spans="1:3">
      <c r="A209" s="28">
        <v>2296001</v>
      </c>
      <c r="B209" s="69" t="s">
        <v>4200</v>
      </c>
      <c r="C209" s="72">
        <v>0</v>
      </c>
    </row>
    <row r="210" ht="18" customHeight="1" spans="1:3">
      <c r="A210" s="28">
        <v>2296002</v>
      </c>
      <c r="B210" s="69" t="s">
        <v>4201</v>
      </c>
      <c r="C210" s="72">
        <v>94</v>
      </c>
    </row>
    <row r="211" ht="18" customHeight="1" spans="1:3">
      <c r="A211" s="28">
        <v>2296003</v>
      </c>
      <c r="B211" s="69" t="s">
        <v>4202</v>
      </c>
      <c r="C211" s="72">
        <v>9</v>
      </c>
    </row>
    <row r="212" ht="18" customHeight="1" spans="1:3">
      <c r="A212" s="28">
        <v>2296004</v>
      </c>
      <c r="B212" s="69" t="s">
        <v>4203</v>
      </c>
      <c r="C212" s="72">
        <v>0</v>
      </c>
    </row>
    <row r="213" ht="18" customHeight="1" spans="1:3">
      <c r="A213" s="28">
        <v>2296005</v>
      </c>
      <c r="B213" s="69" t="s">
        <v>4204</v>
      </c>
      <c r="C213" s="72">
        <v>0</v>
      </c>
    </row>
    <row r="214" ht="18" customHeight="1" spans="1:3">
      <c r="A214" s="28">
        <v>2296006</v>
      </c>
      <c r="B214" s="69" t="s">
        <v>4205</v>
      </c>
      <c r="C214" s="72">
        <v>82</v>
      </c>
    </row>
    <row r="215" ht="18" customHeight="1" spans="1:3">
      <c r="A215" s="28">
        <v>2296010</v>
      </c>
      <c r="B215" s="69" t="s">
        <v>4206</v>
      </c>
      <c r="C215" s="72">
        <v>0</v>
      </c>
    </row>
    <row r="216" ht="18" customHeight="1" spans="1:3">
      <c r="A216" s="28">
        <v>2296011</v>
      </c>
      <c r="B216" s="69" t="s">
        <v>4207</v>
      </c>
      <c r="C216" s="72">
        <v>0</v>
      </c>
    </row>
    <row r="217" ht="18" customHeight="1" spans="1:3">
      <c r="A217" s="28">
        <v>2296012</v>
      </c>
      <c r="B217" s="69" t="s">
        <v>4208</v>
      </c>
      <c r="C217" s="72">
        <v>0</v>
      </c>
    </row>
    <row r="218" ht="18" customHeight="1" spans="1:3">
      <c r="A218" s="28">
        <v>2296013</v>
      </c>
      <c r="B218" s="69" t="s">
        <v>4209</v>
      </c>
      <c r="C218" s="72">
        <v>33</v>
      </c>
    </row>
    <row r="219" ht="18" customHeight="1" spans="1:3">
      <c r="A219" s="28">
        <v>2296099</v>
      </c>
      <c r="B219" s="69" t="s">
        <v>4210</v>
      </c>
      <c r="C219" s="72">
        <v>0</v>
      </c>
    </row>
    <row r="220" ht="18" customHeight="1" spans="1:3">
      <c r="A220" s="28">
        <v>232</v>
      </c>
      <c r="B220" s="85" t="s">
        <v>1820</v>
      </c>
      <c r="C220" s="30">
        <f>C221</f>
        <v>2990</v>
      </c>
    </row>
    <row r="221" ht="18" customHeight="1" spans="1:3">
      <c r="A221" s="28">
        <v>23204</v>
      </c>
      <c r="B221" s="85" t="s">
        <v>4211</v>
      </c>
      <c r="C221" s="30">
        <f>SUM(C222:C237)</f>
        <v>2990</v>
      </c>
    </row>
    <row r="222" ht="18" customHeight="1" spans="1:3">
      <c r="A222" s="28">
        <v>2320401</v>
      </c>
      <c r="B222" s="69" t="s">
        <v>4212</v>
      </c>
      <c r="C222" s="72">
        <v>0</v>
      </c>
    </row>
    <row r="223" ht="18" customHeight="1" spans="1:3">
      <c r="A223" s="28">
        <v>2320402</v>
      </c>
      <c r="B223" s="69" t="s">
        <v>4213</v>
      </c>
      <c r="C223" s="72">
        <v>0</v>
      </c>
    </row>
    <row r="224" ht="18" customHeight="1" spans="1:3">
      <c r="A224" s="28">
        <v>2320405</v>
      </c>
      <c r="B224" s="69" t="s">
        <v>4214</v>
      </c>
      <c r="C224" s="72">
        <v>0</v>
      </c>
    </row>
    <row r="225" ht="18" customHeight="1" spans="1:3">
      <c r="A225" s="28">
        <v>2320411</v>
      </c>
      <c r="B225" s="69" t="s">
        <v>4215</v>
      </c>
      <c r="C225" s="72">
        <v>2623</v>
      </c>
    </row>
    <row r="226" ht="18" customHeight="1" spans="1:3">
      <c r="A226" s="28">
        <v>2320413</v>
      </c>
      <c r="B226" s="69" t="s">
        <v>4216</v>
      </c>
      <c r="C226" s="72">
        <v>0</v>
      </c>
    </row>
    <row r="227" ht="18" customHeight="1" spans="1:3">
      <c r="A227" s="28">
        <v>2320414</v>
      </c>
      <c r="B227" s="69" t="s">
        <v>4217</v>
      </c>
      <c r="C227" s="72">
        <v>0</v>
      </c>
    </row>
    <row r="228" ht="18" customHeight="1" spans="1:3">
      <c r="A228" s="28">
        <v>2320416</v>
      </c>
      <c r="B228" s="69" t="s">
        <v>4218</v>
      </c>
      <c r="C228" s="72">
        <v>0</v>
      </c>
    </row>
    <row r="229" ht="18" customHeight="1" spans="1:3">
      <c r="A229" s="28">
        <v>2320417</v>
      </c>
      <c r="B229" s="69" t="s">
        <v>4219</v>
      </c>
      <c r="C229" s="72">
        <v>0</v>
      </c>
    </row>
    <row r="230" ht="18" customHeight="1" spans="1:3">
      <c r="A230" s="28">
        <v>2320418</v>
      </c>
      <c r="B230" s="69" t="s">
        <v>4220</v>
      </c>
      <c r="C230" s="72">
        <v>0</v>
      </c>
    </row>
    <row r="231" ht="18" customHeight="1" spans="1:3">
      <c r="A231" s="28">
        <v>2320419</v>
      </c>
      <c r="B231" s="69" t="s">
        <v>4221</v>
      </c>
      <c r="C231" s="72">
        <v>0</v>
      </c>
    </row>
    <row r="232" ht="18" customHeight="1" spans="1:3">
      <c r="A232" s="28">
        <v>2320420</v>
      </c>
      <c r="B232" s="69" t="s">
        <v>4222</v>
      </c>
      <c r="C232" s="72">
        <v>0</v>
      </c>
    </row>
    <row r="233" ht="18" customHeight="1" spans="1:3">
      <c r="A233" s="28">
        <v>2320431</v>
      </c>
      <c r="B233" s="69" t="s">
        <v>4223</v>
      </c>
      <c r="C233" s="72">
        <v>0</v>
      </c>
    </row>
    <row r="234" ht="18" customHeight="1" spans="1:3">
      <c r="A234" s="28">
        <v>2320432</v>
      </c>
      <c r="B234" s="69" t="s">
        <v>4224</v>
      </c>
      <c r="C234" s="72">
        <v>0</v>
      </c>
    </row>
    <row r="235" ht="18" customHeight="1" spans="1:3">
      <c r="A235" s="28">
        <v>2320433</v>
      </c>
      <c r="B235" s="69" t="s">
        <v>4225</v>
      </c>
      <c r="C235" s="72">
        <v>367</v>
      </c>
    </row>
    <row r="236" ht="18" customHeight="1" spans="1:3">
      <c r="A236" s="28">
        <v>2320498</v>
      </c>
      <c r="B236" s="69" t="s">
        <v>4226</v>
      </c>
      <c r="C236" s="72">
        <v>0</v>
      </c>
    </row>
    <row r="237" ht="18" customHeight="1" spans="1:3">
      <c r="A237" s="28">
        <v>2320499</v>
      </c>
      <c r="B237" s="69" t="s">
        <v>4227</v>
      </c>
      <c r="C237" s="72">
        <v>0</v>
      </c>
    </row>
    <row r="238" ht="18" customHeight="1" spans="1:3">
      <c r="A238" s="28">
        <v>233</v>
      </c>
      <c r="B238" s="85" t="s">
        <v>1828</v>
      </c>
      <c r="C238" s="30">
        <f>C239</f>
        <v>0</v>
      </c>
    </row>
    <row r="239" ht="18" customHeight="1" spans="1:3">
      <c r="A239" s="28">
        <v>23304</v>
      </c>
      <c r="B239" s="85" t="s">
        <v>4228</v>
      </c>
      <c r="C239" s="30">
        <f>SUM(C240:C255)</f>
        <v>0</v>
      </c>
    </row>
    <row r="240" ht="18" customHeight="1" spans="1:3">
      <c r="A240" s="28">
        <v>2330401</v>
      </c>
      <c r="B240" s="69" t="s">
        <v>4229</v>
      </c>
      <c r="C240" s="72">
        <v>0</v>
      </c>
    </row>
    <row r="241" ht="18" customHeight="1" spans="1:3">
      <c r="A241" s="28">
        <v>2330402</v>
      </c>
      <c r="B241" s="69" t="s">
        <v>4230</v>
      </c>
      <c r="C241" s="72">
        <v>0</v>
      </c>
    </row>
    <row r="242" ht="18" customHeight="1" spans="1:3">
      <c r="A242" s="28">
        <v>2330405</v>
      </c>
      <c r="B242" s="69" t="s">
        <v>4231</v>
      </c>
      <c r="C242" s="72">
        <v>0</v>
      </c>
    </row>
    <row r="243" ht="18" customHeight="1" spans="1:3">
      <c r="A243" s="28">
        <v>2330411</v>
      </c>
      <c r="B243" s="69" t="s">
        <v>4232</v>
      </c>
      <c r="C243" s="72">
        <v>0</v>
      </c>
    </row>
    <row r="244" ht="18" customHeight="1" spans="1:3">
      <c r="A244" s="28">
        <v>2330413</v>
      </c>
      <c r="B244" s="69" t="s">
        <v>4233</v>
      </c>
      <c r="C244" s="72">
        <v>0</v>
      </c>
    </row>
    <row r="245" ht="18" customHeight="1" spans="1:3">
      <c r="A245" s="28">
        <v>2330414</v>
      </c>
      <c r="B245" s="69" t="s">
        <v>4234</v>
      </c>
      <c r="C245" s="72">
        <v>0</v>
      </c>
    </row>
    <row r="246" ht="18" customHeight="1" spans="1:3">
      <c r="A246" s="28">
        <v>2330416</v>
      </c>
      <c r="B246" s="69" t="s">
        <v>4235</v>
      </c>
      <c r="C246" s="72">
        <v>0</v>
      </c>
    </row>
    <row r="247" spans="1:3">
      <c r="A247" s="28">
        <v>2330417</v>
      </c>
      <c r="B247" s="69" t="s">
        <v>4236</v>
      </c>
      <c r="C247" s="72">
        <v>0</v>
      </c>
    </row>
    <row r="248" spans="1:3">
      <c r="A248" s="28">
        <v>2330418</v>
      </c>
      <c r="B248" s="69" t="s">
        <v>4237</v>
      </c>
      <c r="C248" s="72">
        <v>0</v>
      </c>
    </row>
    <row r="249" spans="1:3">
      <c r="A249" s="28">
        <v>2330419</v>
      </c>
      <c r="B249" s="69" t="s">
        <v>4238</v>
      </c>
      <c r="C249" s="72">
        <v>0</v>
      </c>
    </row>
    <row r="250" spans="1:3">
      <c r="A250" s="28">
        <v>2330420</v>
      </c>
      <c r="B250" s="69" t="s">
        <v>4239</v>
      </c>
      <c r="C250" s="72">
        <v>0</v>
      </c>
    </row>
    <row r="251" spans="1:3">
      <c r="A251" s="28">
        <v>2330431</v>
      </c>
      <c r="B251" s="69" t="s">
        <v>4240</v>
      </c>
      <c r="C251" s="72">
        <v>0</v>
      </c>
    </row>
    <row r="252" spans="1:3">
      <c r="A252" s="28">
        <v>2330432</v>
      </c>
      <c r="B252" s="69" t="s">
        <v>4241</v>
      </c>
      <c r="C252" s="72">
        <v>0</v>
      </c>
    </row>
    <row r="253" spans="1:3">
      <c r="A253" s="28">
        <v>2330433</v>
      </c>
      <c r="B253" s="69" t="s">
        <v>4242</v>
      </c>
      <c r="C253" s="72">
        <v>0</v>
      </c>
    </row>
    <row r="254" spans="1:3">
      <c r="A254" s="28">
        <v>2330498</v>
      </c>
      <c r="B254" s="69" t="s">
        <v>4243</v>
      </c>
      <c r="C254" s="72">
        <v>0</v>
      </c>
    </row>
    <row r="255" spans="1:3">
      <c r="A255" s="28">
        <v>2330499</v>
      </c>
      <c r="B255" s="69" t="s">
        <v>4244</v>
      </c>
      <c r="C255" s="72">
        <v>0</v>
      </c>
    </row>
    <row r="256" spans="1:3">
      <c r="A256" s="28">
        <v>234</v>
      </c>
      <c r="B256" s="129" t="s">
        <v>3946</v>
      </c>
      <c r="C256" s="30">
        <f>SUM(C257,C270)</f>
        <v>0</v>
      </c>
    </row>
    <row r="257" spans="1:3">
      <c r="A257" s="28">
        <v>23401</v>
      </c>
      <c r="B257" s="129" t="s">
        <v>3175</v>
      </c>
      <c r="C257" s="30">
        <f>SUM(C258:C269)</f>
        <v>0</v>
      </c>
    </row>
    <row r="258" spans="1:3">
      <c r="A258" s="28">
        <v>2340101</v>
      </c>
      <c r="B258" s="28" t="s">
        <v>4245</v>
      </c>
      <c r="C258" s="72">
        <v>0</v>
      </c>
    </row>
    <row r="259" spans="1:3">
      <c r="A259" s="28">
        <v>2340102</v>
      </c>
      <c r="B259" s="28" t="s">
        <v>4246</v>
      </c>
      <c r="C259" s="72">
        <v>0</v>
      </c>
    </row>
    <row r="260" spans="1:3">
      <c r="A260" s="28">
        <v>2340103</v>
      </c>
      <c r="B260" s="28" t="s">
        <v>4247</v>
      </c>
      <c r="C260" s="72">
        <v>0</v>
      </c>
    </row>
    <row r="261" spans="1:3">
      <c r="A261" s="28">
        <v>2340104</v>
      </c>
      <c r="B261" s="28" t="s">
        <v>4248</v>
      </c>
      <c r="C261" s="72">
        <v>0</v>
      </c>
    </row>
    <row r="262" spans="1:3">
      <c r="A262" s="28">
        <v>2340105</v>
      </c>
      <c r="B262" s="28" t="s">
        <v>4249</v>
      </c>
      <c r="C262" s="72">
        <v>0</v>
      </c>
    </row>
    <row r="263" spans="1:3">
      <c r="A263" s="28">
        <v>2340106</v>
      </c>
      <c r="B263" s="28" t="s">
        <v>4250</v>
      </c>
      <c r="C263" s="72">
        <v>0</v>
      </c>
    </row>
    <row r="264" spans="1:3">
      <c r="A264" s="28">
        <v>2340107</v>
      </c>
      <c r="B264" s="28" t="s">
        <v>4251</v>
      </c>
      <c r="C264" s="72">
        <v>0</v>
      </c>
    </row>
    <row r="265" spans="1:3">
      <c r="A265" s="28">
        <v>2340108</v>
      </c>
      <c r="B265" s="28" t="s">
        <v>4252</v>
      </c>
      <c r="C265" s="72">
        <v>0</v>
      </c>
    </row>
    <row r="266" spans="1:3">
      <c r="A266" s="28">
        <v>2340109</v>
      </c>
      <c r="B266" s="28" t="s">
        <v>4253</v>
      </c>
      <c r="C266" s="72">
        <v>0</v>
      </c>
    </row>
    <row r="267" spans="1:3">
      <c r="A267" s="28">
        <v>2340110</v>
      </c>
      <c r="B267" s="28" t="s">
        <v>4254</v>
      </c>
      <c r="C267" s="72">
        <v>0</v>
      </c>
    </row>
    <row r="268" spans="1:3">
      <c r="A268" s="28">
        <v>2340111</v>
      </c>
      <c r="B268" s="28" t="s">
        <v>4255</v>
      </c>
      <c r="C268" s="72">
        <v>0</v>
      </c>
    </row>
    <row r="269" spans="1:3">
      <c r="A269" s="28">
        <v>2340199</v>
      </c>
      <c r="B269" s="28" t="s">
        <v>4256</v>
      </c>
      <c r="C269" s="72">
        <v>0</v>
      </c>
    </row>
    <row r="270" spans="1:3">
      <c r="A270" s="28">
        <v>23402</v>
      </c>
      <c r="B270" s="129" t="s">
        <v>4257</v>
      </c>
      <c r="C270" s="30">
        <f>SUM(C271:C276)</f>
        <v>0</v>
      </c>
    </row>
    <row r="271" spans="1:3">
      <c r="A271" s="28">
        <v>2340201</v>
      </c>
      <c r="B271" s="28" t="s">
        <v>1623</v>
      </c>
      <c r="C271" s="72">
        <v>0</v>
      </c>
    </row>
    <row r="272" spans="1:3">
      <c r="A272" s="28">
        <v>2340202</v>
      </c>
      <c r="B272" s="28" t="s">
        <v>1668</v>
      </c>
      <c r="C272" s="72">
        <v>0</v>
      </c>
    </row>
    <row r="273" spans="1:3">
      <c r="A273" s="28">
        <v>2340203</v>
      </c>
      <c r="B273" s="28" t="s">
        <v>1526</v>
      </c>
      <c r="C273" s="72">
        <v>0</v>
      </c>
    </row>
    <row r="274" spans="1:3">
      <c r="A274" s="28">
        <v>2340204</v>
      </c>
      <c r="B274" s="28" t="s">
        <v>4258</v>
      </c>
      <c r="C274" s="72">
        <v>0</v>
      </c>
    </row>
    <row r="275" spans="1:3">
      <c r="A275" s="28">
        <v>2340205</v>
      </c>
      <c r="B275" s="28" t="s">
        <v>4259</v>
      </c>
      <c r="C275" s="72">
        <v>0</v>
      </c>
    </row>
    <row r="276" spans="1:3">
      <c r="A276" s="28">
        <v>2340299</v>
      </c>
      <c r="B276" s="28" t="s">
        <v>4260</v>
      </c>
      <c r="C276" s="72">
        <v>0</v>
      </c>
    </row>
  </sheetData>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7"/>
  <sheetViews>
    <sheetView showZeros="0" workbookViewId="0">
      <selection activeCell="C277" sqref="C277"/>
    </sheetView>
  </sheetViews>
  <sheetFormatPr defaultColWidth="9" defaultRowHeight="13.5" outlineLevelCol="5"/>
  <cols>
    <col min="1" max="1" width="16.6666666666667" customWidth="1"/>
    <col min="2" max="2" width="41.1083333333333" customWidth="1"/>
    <col min="3" max="3" width="16.6666666666667" style="110" customWidth="1"/>
    <col min="4" max="4" width="16.6666666666667" style="111" customWidth="1"/>
    <col min="5" max="5" width="46.3333333333333" customWidth="1"/>
    <col min="6" max="6" width="10.775" style="110" customWidth="1"/>
    <col min="7" max="242" width="9.10833333333333" customWidth="1"/>
    <col min="243" max="243" width="41.1083333333333" customWidth="1"/>
    <col min="244" max="246" width="16.6666666666667" customWidth="1"/>
    <col min="247" max="247" width="15.1083333333333" customWidth="1"/>
    <col min="248" max="249" width="16.6666666666667" customWidth="1"/>
    <col min="250" max="250" width="15.775" customWidth="1"/>
    <col min="251" max="251" width="14.2166666666667" customWidth="1"/>
    <col min="252" max="252" width="46.3333333333333" customWidth="1"/>
    <col min="253" max="258" width="10.775" customWidth="1"/>
    <col min="259" max="259" width="29" customWidth="1"/>
    <col min="260" max="260" width="10.4416666666667" customWidth="1"/>
    <col min="261" max="261" width="10.8833333333333" customWidth="1"/>
    <col min="262" max="262" width="10.4416666666667" customWidth="1"/>
    <col min="263" max="498" width="9.10833333333333" customWidth="1"/>
    <col min="499" max="499" width="41.1083333333333" customWidth="1"/>
    <col min="500" max="502" width="16.6666666666667" customWidth="1"/>
    <col min="503" max="503" width="15.1083333333333" customWidth="1"/>
    <col min="504" max="505" width="16.6666666666667" customWidth="1"/>
    <col min="506" max="506" width="15.775" customWidth="1"/>
    <col min="507" max="507" width="14.2166666666667" customWidth="1"/>
    <col min="508" max="508" width="46.3333333333333" customWidth="1"/>
    <col min="509" max="514" width="10.775" customWidth="1"/>
    <col min="515" max="515" width="29" customWidth="1"/>
    <col min="516" max="516" width="10.4416666666667" customWidth="1"/>
    <col min="517" max="517" width="10.8833333333333" customWidth="1"/>
    <col min="518" max="518" width="10.4416666666667" customWidth="1"/>
    <col min="519" max="754" width="9.10833333333333" customWidth="1"/>
    <col min="755" max="755" width="41.1083333333333" customWidth="1"/>
    <col min="756" max="758" width="16.6666666666667" customWidth="1"/>
    <col min="759" max="759" width="15.1083333333333" customWidth="1"/>
    <col min="760" max="761" width="16.6666666666667" customWidth="1"/>
    <col min="762" max="762" width="15.775" customWidth="1"/>
    <col min="763" max="763" width="14.2166666666667" customWidth="1"/>
    <col min="764" max="764" width="46.3333333333333" customWidth="1"/>
    <col min="765" max="770" width="10.775" customWidth="1"/>
    <col min="771" max="771" width="29" customWidth="1"/>
    <col min="772" max="772" width="10.4416666666667" customWidth="1"/>
    <col min="773" max="773" width="10.8833333333333" customWidth="1"/>
    <col min="774" max="774" width="10.4416666666667" customWidth="1"/>
    <col min="775" max="1010" width="9.10833333333333" customWidth="1"/>
    <col min="1011" max="1011" width="41.1083333333333" customWidth="1"/>
    <col min="1012" max="1014" width="16.6666666666667" customWidth="1"/>
    <col min="1015" max="1015" width="15.1083333333333" customWidth="1"/>
    <col min="1016" max="1017" width="16.6666666666667" customWidth="1"/>
    <col min="1018" max="1018" width="15.775" customWidth="1"/>
    <col min="1019" max="1019" width="14.2166666666667" customWidth="1"/>
    <col min="1020" max="1020" width="46.3333333333333" customWidth="1"/>
    <col min="1021" max="1026" width="10.775" customWidth="1"/>
    <col min="1027" max="1027" width="29" customWidth="1"/>
    <col min="1028" max="1028" width="10.4416666666667" customWidth="1"/>
    <col min="1029" max="1029" width="10.8833333333333" customWidth="1"/>
    <col min="1030" max="1030" width="10.4416666666667" customWidth="1"/>
    <col min="1031" max="1266" width="9.10833333333333" customWidth="1"/>
    <col min="1267" max="1267" width="41.1083333333333" customWidth="1"/>
    <col min="1268" max="1270" width="16.6666666666667" customWidth="1"/>
    <col min="1271" max="1271" width="15.1083333333333" customWidth="1"/>
    <col min="1272" max="1273" width="16.6666666666667" customWidth="1"/>
    <col min="1274" max="1274" width="15.775" customWidth="1"/>
    <col min="1275" max="1275" width="14.2166666666667" customWidth="1"/>
    <col min="1276" max="1276" width="46.3333333333333" customWidth="1"/>
    <col min="1277" max="1282" width="10.775" customWidth="1"/>
    <col min="1283" max="1283" width="29" customWidth="1"/>
    <col min="1284" max="1284" width="10.4416666666667" customWidth="1"/>
    <col min="1285" max="1285" width="10.8833333333333" customWidth="1"/>
    <col min="1286" max="1286" width="10.4416666666667" customWidth="1"/>
    <col min="1287" max="1522" width="9.10833333333333" customWidth="1"/>
    <col min="1523" max="1523" width="41.1083333333333" customWidth="1"/>
    <col min="1524" max="1526" width="16.6666666666667" customWidth="1"/>
    <col min="1527" max="1527" width="15.1083333333333" customWidth="1"/>
    <col min="1528" max="1529" width="16.6666666666667" customWidth="1"/>
    <col min="1530" max="1530" width="15.775" customWidth="1"/>
    <col min="1531" max="1531" width="14.2166666666667" customWidth="1"/>
    <col min="1532" max="1532" width="46.3333333333333" customWidth="1"/>
    <col min="1533" max="1538" width="10.775" customWidth="1"/>
    <col min="1539" max="1539" width="29" customWidth="1"/>
    <col min="1540" max="1540" width="10.4416666666667" customWidth="1"/>
    <col min="1541" max="1541" width="10.8833333333333" customWidth="1"/>
    <col min="1542" max="1542" width="10.4416666666667" customWidth="1"/>
    <col min="1543" max="1778" width="9.10833333333333" customWidth="1"/>
    <col min="1779" max="1779" width="41.1083333333333" customWidth="1"/>
    <col min="1780" max="1782" width="16.6666666666667" customWidth="1"/>
    <col min="1783" max="1783" width="15.1083333333333" customWidth="1"/>
    <col min="1784" max="1785" width="16.6666666666667" customWidth="1"/>
    <col min="1786" max="1786" width="15.775" customWidth="1"/>
    <col min="1787" max="1787" width="14.2166666666667" customWidth="1"/>
    <col min="1788" max="1788" width="46.3333333333333" customWidth="1"/>
    <col min="1789" max="1794" width="10.775" customWidth="1"/>
    <col min="1795" max="1795" width="29" customWidth="1"/>
    <col min="1796" max="1796" width="10.4416666666667" customWidth="1"/>
    <col min="1797" max="1797" width="10.8833333333333" customWidth="1"/>
    <col min="1798" max="1798" width="10.4416666666667" customWidth="1"/>
    <col min="1799" max="2034" width="9.10833333333333" customWidth="1"/>
    <col min="2035" max="2035" width="41.1083333333333" customWidth="1"/>
    <col min="2036" max="2038" width="16.6666666666667" customWidth="1"/>
    <col min="2039" max="2039" width="15.1083333333333" customWidth="1"/>
    <col min="2040" max="2041" width="16.6666666666667" customWidth="1"/>
    <col min="2042" max="2042" width="15.775" customWidth="1"/>
    <col min="2043" max="2043" width="14.2166666666667" customWidth="1"/>
    <col min="2044" max="2044" width="46.3333333333333" customWidth="1"/>
    <col min="2045" max="2050" width="10.775" customWidth="1"/>
    <col min="2051" max="2051" width="29" customWidth="1"/>
    <col min="2052" max="2052" width="10.4416666666667" customWidth="1"/>
    <col min="2053" max="2053" width="10.8833333333333" customWidth="1"/>
    <col min="2054" max="2054" width="10.4416666666667" customWidth="1"/>
    <col min="2055" max="2290" width="9.10833333333333" customWidth="1"/>
    <col min="2291" max="2291" width="41.1083333333333" customWidth="1"/>
    <col min="2292" max="2294" width="16.6666666666667" customWidth="1"/>
    <col min="2295" max="2295" width="15.1083333333333" customWidth="1"/>
    <col min="2296" max="2297" width="16.6666666666667" customWidth="1"/>
    <col min="2298" max="2298" width="15.775" customWidth="1"/>
    <col min="2299" max="2299" width="14.2166666666667" customWidth="1"/>
    <col min="2300" max="2300" width="46.3333333333333" customWidth="1"/>
    <col min="2301" max="2306" width="10.775" customWidth="1"/>
    <col min="2307" max="2307" width="29" customWidth="1"/>
    <col min="2308" max="2308" width="10.4416666666667" customWidth="1"/>
    <col min="2309" max="2309" width="10.8833333333333" customWidth="1"/>
    <col min="2310" max="2310" width="10.4416666666667" customWidth="1"/>
    <col min="2311" max="2546" width="9.10833333333333" customWidth="1"/>
    <col min="2547" max="2547" width="41.1083333333333" customWidth="1"/>
    <col min="2548" max="2550" width="16.6666666666667" customWidth="1"/>
    <col min="2551" max="2551" width="15.1083333333333" customWidth="1"/>
    <col min="2552" max="2553" width="16.6666666666667" customWidth="1"/>
    <col min="2554" max="2554" width="15.775" customWidth="1"/>
    <col min="2555" max="2555" width="14.2166666666667" customWidth="1"/>
    <col min="2556" max="2556" width="46.3333333333333" customWidth="1"/>
    <col min="2557" max="2562" width="10.775" customWidth="1"/>
    <col min="2563" max="2563" width="29" customWidth="1"/>
    <col min="2564" max="2564" width="10.4416666666667" customWidth="1"/>
    <col min="2565" max="2565" width="10.8833333333333" customWidth="1"/>
    <col min="2566" max="2566" width="10.4416666666667" customWidth="1"/>
    <col min="2567" max="2802" width="9.10833333333333" customWidth="1"/>
    <col min="2803" max="2803" width="41.1083333333333" customWidth="1"/>
    <col min="2804" max="2806" width="16.6666666666667" customWidth="1"/>
    <col min="2807" max="2807" width="15.1083333333333" customWidth="1"/>
    <col min="2808" max="2809" width="16.6666666666667" customWidth="1"/>
    <col min="2810" max="2810" width="15.775" customWidth="1"/>
    <col min="2811" max="2811" width="14.2166666666667" customWidth="1"/>
    <col min="2812" max="2812" width="46.3333333333333" customWidth="1"/>
    <col min="2813" max="2818" width="10.775" customWidth="1"/>
    <col min="2819" max="2819" width="29" customWidth="1"/>
    <col min="2820" max="2820" width="10.4416666666667" customWidth="1"/>
    <col min="2821" max="2821" width="10.8833333333333" customWidth="1"/>
    <col min="2822" max="2822" width="10.4416666666667" customWidth="1"/>
    <col min="2823" max="3058" width="9.10833333333333" customWidth="1"/>
    <col min="3059" max="3059" width="41.1083333333333" customWidth="1"/>
    <col min="3060" max="3062" width="16.6666666666667" customWidth="1"/>
    <col min="3063" max="3063" width="15.1083333333333" customWidth="1"/>
    <col min="3064" max="3065" width="16.6666666666667" customWidth="1"/>
    <col min="3066" max="3066" width="15.775" customWidth="1"/>
    <col min="3067" max="3067" width="14.2166666666667" customWidth="1"/>
    <col min="3068" max="3068" width="46.3333333333333" customWidth="1"/>
    <col min="3069" max="3074" width="10.775" customWidth="1"/>
    <col min="3075" max="3075" width="29" customWidth="1"/>
    <col min="3076" max="3076" width="10.4416666666667" customWidth="1"/>
    <col min="3077" max="3077" width="10.8833333333333" customWidth="1"/>
    <col min="3078" max="3078" width="10.4416666666667" customWidth="1"/>
    <col min="3079" max="3314" width="9.10833333333333" customWidth="1"/>
    <col min="3315" max="3315" width="41.1083333333333" customWidth="1"/>
    <col min="3316" max="3318" width="16.6666666666667" customWidth="1"/>
    <col min="3319" max="3319" width="15.1083333333333" customWidth="1"/>
    <col min="3320" max="3321" width="16.6666666666667" customWidth="1"/>
    <col min="3322" max="3322" width="15.775" customWidth="1"/>
    <col min="3323" max="3323" width="14.2166666666667" customWidth="1"/>
    <col min="3324" max="3324" width="46.3333333333333" customWidth="1"/>
    <col min="3325" max="3330" width="10.775" customWidth="1"/>
    <col min="3331" max="3331" width="29" customWidth="1"/>
    <col min="3332" max="3332" width="10.4416666666667" customWidth="1"/>
    <col min="3333" max="3333" width="10.8833333333333" customWidth="1"/>
    <col min="3334" max="3334" width="10.4416666666667" customWidth="1"/>
    <col min="3335" max="3570" width="9.10833333333333" customWidth="1"/>
    <col min="3571" max="3571" width="41.1083333333333" customWidth="1"/>
    <col min="3572" max="3574" width="16.6666666666667" customWidth="1"/>
    <col min="3575" max="3575" width="15.1083333333333" customWidth="1"/>
    <col min="3576" max="3577" width="16.6666666666667" customWidth="1"/>
    <col min="3578" max="3578" width="15.775" customWidth="1"/>
    <col min="3579" max="3579" width="14.2166666666667" customWidth="1"/>
    <col min="3580" max="3580" width="46.3333333333333" customWidth="1"/>
    <col min="3581" max="3586" width="10.775" customWidth="1"/>
    <col min="3587" max="3587" width="29" customWidth="1"/>
    <col min="3588" max="3588" width="10.4416666666667" customWidth="1"/>
    <col min="3589" max="3589" width="10.8833333333333" customWidth="1"/>
    <col min="3590" max="3590" width="10.4416666666667" customWidth="1"/>
    <col min="3591" max="3826" width="9.10833333333333" customWidth="1"/>
    <col min="3827" max="3827" width="41.1083333333333" customWidth="1"/>
    <col min="3828" max="3830" width="16.6666666666667" customWidth="1"/>
    <col min="3831" max="3831" width="15.1083333333333" customWidth="1"/>
    <col min="3832" max="3833" width="16.6666666666667" customWidth="1"/>
    <col min="3834" max="3834" width="15.775" customWidth="1"/>
    <col min="3835" max="3835" width="14.2166666666667" customWidth="1"/>
    <col min="3836" max="3836" width="46.3333333333333" customWidth="1"/>
    <col min="3837" max="3842" width="10.775" customWidth="1"/>
    <col min="3843" max="3843" width="29" customWidth="1"/>
    <col min="3844" max="3844" width="10.4416666666667" customWidth="1"/>
    <col min="3845" max="3845" width="10.8833333333333" customWidth="1"/>
    <col min="3846" max="3846" width="10.4416666666667" customWidth="1"/>
    <col min="3847" max="4082" width="9.10833333333333" customWidth="1"/>
    <col min="4083" max="4083" width="41.1083333333333" customWidth="1"/>
    <col min="4084" max="4086" width="16.6666666666667" customWidth="1"/>
    <col min="4087" max="4087" width="15.1083333333333" customWidth="1"/>
    <col min="4088" max="4089" width="16.6666666666667" customWidth="1"/>
    <col min="4090" max="4090" width="15.775" customWidth="1"/>
    <col min="4091" max="4091" width="14.2166666666667" customWidth="1"/>
    <col min="4092" max="4092" width="46.3333333333333" customWidth="1"/>
    <col min="4093" max="4098" width="10.775" customWidth="1"/>
    <col min="4099" max="4099" width="29" customWidth="1"/>
    <col min="4100" max="4100" width="10.4416666666667" customWidth="1"/>
    <col min="4101" max="4101" width="10.8833333333333" customWidth="1"/>
    <col min="4102" max="4102" width="10.4416666666667" customWidth="1"/>
    <col min="4103" max="4338" width="9.10833333333333" customWidth="1"/>
    <col min="4339" max="4339" width="41.1083333333333" customWidth="1"/>
    <col min="4340" max="4342" width="16.6666666666667" customWidth="1"/>
    <col min="4343" max="4343" width="15.1083333333333" customWidth="1"/>
    <col min="4344" max="4345" width="16.6666666666667" customWidth="1"/>
    <col min="4346" max="4346" width="15.775" customWidth="1"/>
    <col min="4347" max="4347" width="14.2166666666667" customWidth="1"/>
    <col min="4348" max="4348" width="46.3333333333333" customWidth="1"/>
    <col min="4349" max="4354" width="10.775" customWidth="1"/>
    <col min="4355" max="4355" width="29" customWidth="1"/>
    <col min="4356" max="4356" width="10.4416666666667" customWidth="1"/>
    <col min="4357" max="4357" width="10.8833333333333" customWidth="1"/>
    <col min="4358" max="4358" width="10.4416666666667" customWidth="1"/>
    <col min="4359" max="4594" width="9.10833333333333" customWidth="1"/>
    <col min="4595" max="4595" width="41.1083333333333" customWidth="1"/>
    <col min="4596" max="4598" width="16.6666666666667" customWidth="1"/>
    <col min="4599" max="4599" width="15.1083333333333" customWidth="1"/>
    <col min="4600" max="4601" width="16.6666666666667" customWidth="1"/>
    <col min="4602" max="4602" width="15.775" customWidth="1"/>
    <col min="4603" max="4603" width="14.2166666666667" customWidth="1"/>
    <col min="4604" max="4604" width="46.3333333333333" customWidth="1"/>
    <col min="4605" max="4610" width="10.775" customWidth="1"/>
    <col min="4611" max="4611" width="29" customWidth="1"/>
    <col min="4612" max="4612" width="10.4416666666667" customWidth="1"/>
    <col min="4613" max="4613" width="10.8833333333333" customWidth="1"/>
    <col min="4614" max="4614" width="10.4416666666667" customWidth="1"/>
    <col min="4615" max="4850" width="9.10833333333333" customWidth="1"/>
    <col min="4851" max="4851" width="41.1083333333333" customWidth="1"/>
    <col min="4852" max="4854" width="16.6666666666667" customWidth="1"/>
    <col min="4855" max="4855" width="15.1083333333333" customWidth="1"/>
    <col min="4856" max="4857" width="16.6666666666667" customWidth="1"/>
    <col min="4858" max="4858" width="15.775" customWidth="1"/>
    <col min="4859" max="4859" width="14.2166666666667" customWidth="1"/>
    <col min="4860" max="4860" width="46.3333333333333" customWidth="1"/>
    <col min="4861" max="4866" width="10.775" customWidth="1"/>
    <col min="4867" max="4867" width="29" customWidth="1"/>
    <col min="4868" max="4868" width="10.4416666666667" customWidth="1"/>
    <col min="4869" max="4869" width="10.8833333333333" customWidth="1"/>
    <col min="4870" max="4870" width="10.4416666666667" customWidth="1"/>
    <col min="4871" max="5106" width="9.10833333333333" customWidth="1"/>
    <col min="5107" max="5107" width="41.1083333333333" customWidth="1"/>
    <col min="5108" max="5110" width="16.6666666666667" customWidth="1"/>
    <col min="5111" max="5111" width="15.1083333333333" customWidth="1"/>
    <col min="5112" max="5113" width="16.6666666666667" customWidth="1"/>
    <col min="5114" max="5114" width="15.775" customWidth="1"/>
    <col min="5115" max="5115" width="14.2166666666667" customWidth="1"/>
    <col min="5116" max="5116" width="46.3333333333333" customWidth="1"/>
    <col min="5117" max="5122" width="10.775" customWidth="1"/>
    <col min="5123" max="5123" width="29" customWidth="1"/>
    <col min="5124" max="5124" width="10.4416666666667" customWidth="1"/>
    <col min="5125" max="5125" width="10.8833333333333" customWidth="1"/>
    <col min="5126" max="5126" width="10.4416666666667" customWidth="1"/>
    <col min="5127" max="5362" width="9.10833333333333" customWidth="1"/>
    <col min="5363" max="5363" width="41.1083333333333" customWidth="1"/>
    <col min="5364" max="5366" width="16.6666666666667" customWidth="1"/>
    <col min="5367" max="5367" width="15.1083333333333" customWidth="1"/>
    <col min="5368" max="5369" width="16.6666666666667" customWidth="1"/>
    <col min="5370" max="5370" width="15.775" customWidth="1"/>
    <col min="5371" max="5371" width="14.2166666666667" customWidth="1"/>
    <col min="5372" max="5372" width="46.3333333333333" customWidth="1"/>
    <col min="5373" max="5378" width="10.775" customWidth="1"/>
    <col min="5379" max="5379" width="29" customWidth="1"/>
    <col min="5380" max="5380" width="10.4416666666667" customWidth="1"/>
    <col min="5381" max="5381" width="10.8833333333333" customWidth="1"/>
    <col min="5382" max="5382" width="10.4416666666667" customWidth="1"/>
    <col min="5383" max="5618" width="9.10833333333333" customWidth="1"/>
    <col min="5619" max="5619" width="41.1083333333333" customWidth="1"/>
    <col min="5620" max="5622" width="16.6666666666667" customWidth="1"/>
    <col min="5623" max="5623" width="15.1083333333333" customWidth="1"/>
    <col min="5624" max="5625" width="16.6666666666667" customWidth="1"/>
    <col min="5626" max="5626" width="15.775" customWidth="1"/>
    <col min="5627" max="5627" width="14.2166666666667" customWidth="1"/>
    <col min="5628" max="5628" width="46.3333333333333" customWidth="1"/>
    <col min="5629" max="5634" width="10.775" customWidth="1"/>
    <col min="5635" max="5635" width="29" customWidth="1"/>
    <col min="5636" max="5636" width="10.4416666666667" customWidth="1"/>
    <col min="5637" max="5637" width="10.8833333333333" customWidth="1"/>
    <col min="5638" max="5638" width="10.4416666666667" customWidth="1"/>
    <col min="5639" max="5874" width="9.10833333333333" customWidth="1"/>
    <col min="5875" max="5875" width="41.1083333333333" customWidth="1"/>
    <col min="5876" max="5878" width="16.6666666666667" customWidth="1"/>
    <col min="5879" max="5879" width="15.1083333333333" customWidth="1"/>
    <col min="5880" max="5881" width="16.6666666666667" customWidth="1"/>
    <col min="5882" max="5882" width="15.775" customWidth="1"/>
    <col min="5883" max="5883" width="14.2166666666667" customWidth="1"/>
    <col min="5884" max="5884" width="46.3333333333333" customWidth="1"/>
    <col min="5885" max="5890" width="10.775" customWidth="1"/>
    <col min="5891" max="5891" width="29" customWidth="1"/>
    <col min="5892" max="5892" width="10.4416666666667" customWidth="1"/>
    <col min="5893" max="5893" width="10.8833333333333" customWidth="1"/>
    <col min="5894" max="5894" width="10.4416666666667" customWidth="1"/>
    <col min="5895" max="6130" width="9.10833333333333" customWidth="1"/>
    <col min="6131" max="6131" width="41.1083333333333" customWidth="1"/>
    <col min="6132" max="6134" width="16.6666666666667" customWidth="1"/>
    <col min="6135" max="6135" width="15.1083333333333" customWidth="1"/>
    <col min="6136" max="6137" width="16.6666666666667" customWidth="1"/>
    <col min="6138" max="6138" width="15.775" customWidth="1"/>
    <col min="6139" max="6139" width="14.2166666666667" customWidth="1"/>
    <col min="6140" max="6140" width="46.3333333333333" customWidth="1"/>
    <col min="6141" max="6146" width="10.775" customWidth="1"/>
    <col min="6147" max="6147" width="29" customWidth="1"/>
    <col min="6148" max="6148" width="10.4416666666667" customWidth="1"/>
    <col min="6149" max="6149" width="10.8833333333333" customWidth="1"/>
    <col min="6150" max="6150" width="10.4416666666667" customWidth="1"/>
    <col min="6151" max="6386" width="9.10833333333333" customWidth="1"/>
    <col min="6387" max="6387" width="41.1083333333333" customWidth="1"/>
    <col min="6388" max="6390" width="16.6666666666667" customWidth="1"/>
    <col min="6391" max="6391" width="15.1083333333333" customWidth="1"/>
    <col min="6392" max="6393" width="16.6666666666667" customWidth="1"/>
    <col min="6394" max="6394" width="15.775" customWidth="1"/>
    <col min="6395" max="6395" width="14.2166666666667" customWidth="1"/>
    <col min="6396" max="6396" width="46.3333333333333" customWidth="1"/>
    <col min="6397" max="6402" width="10.775" customWidth="1"/>
    <col min="6403" max="6403" width="29" customWidth="1"/>
    <col min="6404" max="6404" width="10.4416666666667" customWidth="1"/>
    <col min="6405" max="6405" width="10.8833333333333" customWidth="1"/>
    <col min="6406" max="6406" width="10.4416666666667" customWidth="1"/>
    <col min="6407" max="6642" width="9.10833333333333" customWidth="1"/>
    <col min="6643" max="6643" width="41.1083333333333" customWidth="1"/>
    <col min="6644" max="6646" width="16.6666666666667" customWidth="1"/>
    <col min="6647" max="6647" width="15.1083333333333" customWidth="1"/>
    <col min="6648" max="6649" width="16.6666666666667" customWidth="1"/>
    <col min="6650" max="6650" width="15.775" customWidth="1"/>
    <col min="6651" max="6651" width="14.2166666666667" customWidth="1"/>
    <col min="6652" max="6652" width="46.3333333333333" customWidth="1"/>
    <col min="6653" max="6658" width="10.775" customWidth="1"/>
    <col min="6659" max="6659" width="29" customWidth="1"/>
    <col min="6660" max="6660" width="10.4416666666667" customWidth="1"/>
    <col min="6661" max="6661" width="10.8833333333333" customWidth="1"/>
    <col min="6662" max="6662" width="10.4416666666667" customWidth="1"/>
    <col min="6663" max="6898" width="9.10833333333333" customWidth="1"/>
    <col min="6899" max="6899" width="41.1083333333333" customWidth="1"/>
    <col min="6900" max="6902" width="16.6666666666667" customWidth="1"/>
    <col min="6903" max="6903" width="15.1083333333333" customWidth="1"/>
    <col min="6904" max="6905" width="16.6666666666667" customWidth="1"/>
    <col min="6906" max="6906" width="15.775" customWidth="1"/>
    <col min="6907" max="6907" width="14.2166666666667" customWidth="1"/>
    <col min="6908" max="6908" width="46.3333333333333" customWidth="1"/>
    <col min="6909" max="6914" width="10.775" customWidth="1"/>
    <col min="6915" max="6915" width="29" customWidth="1"/>
    <col min="6916" max="6916" width="10.4416666666667" customWidth="1"/>
    <col min="6917" max="6917" width="10.8833333333333" customWidth="1"/>
    <col min="6918" max="6918" width="10.4416666666667" customWidth="1"/>
    <col min="6919" max="7154" width="9.10833333333333" customWidth="1"/>
    <col min="7155" max="7155" width="41.1083333333333" customWidth="1"/>
    <col min="7156" max="7158" width="16.6666666666667" customWidth="1"/>
    <col min="7159" max="7159" width="15.1083333333333" customWidth="1"/>
    <col min="7160" max="7161" width="16.6666666666667" customWidth="1"/>
    <col min="7162" max="7162" width="15.775" customWidth="1"/>
    <col min="7163" max="7163" width="14.2166666666667" customWidth="1"/>
    <col min="7164" max="7164" width="46.3333333333333" customWidth="1"/>
    <col min="7165" max="7170" width="10.775" customWidth="1"/>
    <col min="7171" max="7171" width="29" customWidth="1"/>
    <col min="7172" max="7172" width="10.4416666666667" customWidth="1"/>
    <col min="7173" max="7173" width="10.8833333333333" customWidth="1"/>
    <col min="7174" max="7174" width="10.4416666666667" customWidth="1"/>
    <col min="7175" max="7410" width="9.10833333333333" customWidth="1"/>
    <col min="7411" max="7411" width="41.1083333333333" customWidth="1"/>
    <col min="7412" max="7414" width="16.6666666666667" customWidth="1"/>
    <col min="7415" max="7415" width="15.1083333333333" customWidth="1"/>
    <col min="7416" max="7417" width="16.6666666666667" customWidth="1"/>
    <col min="7418" max="7418" width="15.775" customWidth="1"/>
    <col min="7419" max="7419" width="14.2166666666667" customWidth="1"/>
    <col min="7420" max="7420" width="46.3333333333333" customWidth="1"/>
    <col min="7421" max="7426" width="10.775" customWidth="1"/>
    <col min="7427" max="7427" width="29" customWidth="1"/>
    <col min="7428" max="7428" width="10.4416666666667" customWidth="1"/>
    <col min="7429" max="7429" width="10.8833333333333" customWidth="1"/>
    <col min="7430" max="7430" width="10.4416666666667" customWidth="1"/>
    <col min="7431" max="7666" width="9.10833333333333" customWidth="1"/>
    <col min="7667" max="7667" width="41.1083333333333" customWidth="1"/>
    <col min="7668" max="7670" width="16.6666666666667" customWidth="1"/>
    <col min="7671" max="7671" width="15.1083333333333" customWidth="1"/>
    <col min="7672" max="7673" width="16.6666666666667" customWidth="1"/>
    <col min="7674" max="7674" width="15.775" customWidth="1"/>
    <col min="7675" max="7675" width="14.2166666666667" customWidth="1"/>
    <col min="7676" max="7676" width="46.3333333333333" customWidth="1"/>
    <col min="7677" max="7682" width="10.775" customWidth="1"/>
    <col min="7683" max="7683" width="29" customWidth="1"/>
    <col min="7684" max="7684" width="10.4416666666667" customWidth="1"/>
    <col min="7685" max="7685" width="10.8833333333333" customWidth="1"/>
    <col min="7686" max="7686" width="10.4416666666667" customWidth="1"/>
    <col min="7687" max="7922" width="9.10833333333333" customWidth="1"/>
    <col min="7923" max="7923" width="41.1083333333333" customWidth="1"/>
    <col min="7924" max="7926" width="16.6666666666667" customWidth="1"/>
    <col min="7927" max="7927" width="15.1083333333333" customWidth="1"/>
    <col min="7928" max="7929" width="16.6666666666667" customWidth="1"/>
    <col min="7930" max="7930" width="15.775" customWidth="1"/>
    <col min="7931" max="7931" width="14.2166666666667" customWidth="1"/>
    <col min="7932" max="7932" width="46.3333333333333" customWidth="1"/>
    <col min="7933" max="7938" width="10.775" customWidth="1"/>
    <col min="7939" max="7939" width="29" customWidth="1"/>
    <col min="7940" max="7940" width="10.4416666666667" customWidth="1"/>
    <col min="7941" max="7941" width="10.8833333333333" customWidth="1"/>
    <col min="7942" max="7942" width="10.4416666666667" customWidth="1"/>
    <col min="7943" max="8178" width="9.10833333333333" customWidth="1"/>
    <col min="8179" max="8179" width="41.1083333333333" customWidth="1"/>
    <col min="8180" max="8182" width="16.6666666666667" customWidth="1"/>
    <col min="8183" max="8183" width="15.1083333333333" customWidth="1"/>
    <col min="8184" max="8185" width="16.6666666666667" customWidth="1"/>
    <col min="8186" max="8186" width="15.775" customWidth="1"/>
    <col min="8187" max="8187" width="14.2166666666667" customWidth="1"/>
    <col min="8188" max="8188" width="46.3333333333333" customWidth="1"/>
    <col min="8189" max="8194" width="10.775" customWidth="1"/>
    <col min="8195" max="8195" width="29" customWidth="1"/>
    <col min="8196" max="8196" width="10.4416666666667" customWidth="1"/>
    <col min="8197" max="8197" width="10.8833333333333" customWidth="1"/>
    <col min="8198" max="8198" width="10.4416666666667" customWidth="1"/>
    <col min="8199" max="8434" width="9.10833333333333" customWidth="1"/>
    <col min="8435" max="8435" width="41.1083333333333" customWidth="1"/>
    <col min="8436" max="8438" width="16.6666666666667" customWidth="1"/>
    <col min="8439" max="8439" width="15.1083333333333" customWidth="1"/>
    <col min="8440" max="8441" width="16.6666666666667" customWidth="1"/>
    <col min="8442" max="8442" width="15.775" customWidth="1"/>
    <col min="8443" max="8443" width="14.2166666666667" customWidth="1"/>
    <col min="8444" max="8444" width="46.3333333333333" customWidth="1"/>
    <col min="8445" max="8450" width="10.775" customWidth="1"/>
    <col min="8451" max="8451" width="29" customWidth="1"/>
    <col min="8452" max="8452" width="10.4416666666667" customWidth="1"/>
    <col min="8453" max="8453" width="10.8833333333333" customWidth="1"/>
    <col min="8454" max="8454" width="10.4416666666667" customWidth="1"/>
    <col min="8455" max="8690" width="9.10833333333333" customWidth="1"/>
    <col min="8691" max="8691" width="41.1083333333333" customWidth="1"/>
    <col min="8692" max="8694" width="16.6666666666667" customWidth="1"/>
    <col min="8695" max="8695" width="15.1083333333333" customWidth="1"/>
    <col min="8696" max="8697" width="16.6666666666667" customWidth="1"/>
    <col min="8698" max="8698" width="15.775" customWidth="1"/>
    <col min="8699" max="8699" width="14.2166666666667" customWidth="1"/>
    <col min="8700" max="8700" width="46.3333333333333" customWidth="1"/>
    <col min="8701" max="8706" width="10.775" customWidth="1"/>
    <col min="8707" max="8707" width="29" customWidth="1"/>
    <col min="8708" max="8708" width="10.4416666666667" customWidth="1"/>
    <col min="8709" max="8709" width="10.8833333333333" customWidth="1"/>
    <col min="8710" max="8710" width="10.4416666666667" customWidth="1"/>
    <col min="8711" max="8946" width="9.10833333333333" customWidth="1"/>
    <col min="8947" max="8947" width="41.1083333333333" customWidth="1"/>
    <col min="8948" max="8950" width="16.6666666666667" customWidth="1"/>
    <col min="8951" max="8951" width="15.1083333333333" customWidth="1"/>
    <col min="8952" max="8953" width="16.6666666666667" customWidth="1"/>
    <col min="8954" max="8954" width="15.775" customWidth="1"/>
    <col min="8955" max="8955" width="14.2166666666667" customWidth="1"/>
    <col min="8956" max="8956" width="46.3333333333333" customWidth="1"/>
    <col min="8957" max="8962" width="10.775" customWidth="1"/>
    <col min="8963" max="8963" width="29" customWidth="1"/>
    <col min="8964" max="8964" width="10.4416666666667" customWidth="1"/>
    <col min="8965" max="8965" width="10.8833333333333" customWidth="1"/>
    <col min="8966" max="8966" width="10.4416666666667" customWidth="1"/>
    <col min="8967" max="9202" width="9.10833333333333" customWidth="1"/>
    <col min="9203" max="9203" width="41.1083333333333" customWidth="1"/>
    <col min="9204" max="9206" width="16.6666666666667" customWidth="1"/>
    <col min="9207" max="9207" width="15.1083333333333" customWidth="1"/>
    <col min="9208" max="9209" width="16.6666666666667" customWidth="1"/>
    <col min="9210" max="9210" width="15.775" customWidth="1"/>
    <col min="9211" max="9211" width="14.2166666666667" customWidth="1"/>
    <col min="9212" max="9212" width="46.3333333333333" customWidth="1"/>
    <col min="9213" max="9218" width="10.775" customWidth="1"/>
    <col min="9219" max="9219" width="29" customWidth="1"/>
    <col min="9220" max="9220" width="10.4416666666667" customWidth="1"/>
    <col min="9221" max="9221" width="10.8833333333333" customWidth="1"/>
    <col min="9222" max="9222" width="10.4416666666667" customWidth="1"/>
    <col min="9223" max="9458" width="9.10833333333333" customWidth="1"/>
    <col min="9459" max="9459" width="41.1083333333333" customWidth="1"/>
    <col min="9460" max="9462" width="16.6666666666667" customWidth="1"/>
    <col min="9463" max="9463" width="15.1083333333333" customWidth="1"/>
    <col min="9464" max="9465" width="16.6666666666667" customWidth="1"/>
    <col min="9466" max="9466" width="15.775" customWidth="1"/>
    <col min="9467" max="9467" width="14.2166666666667" customWidth="1"/>
    <col min="9468" max="9468" width="46.3333333333333" customWidth="1"/>
    <col min="9469" max="9474" width="10.775" customWidth="1"/>
    <col min="9475" max="9475" width="29" customWidth="1"/>
    <col min="9476" max="9476" width="10.4416666666667" customWidth="1"/>
    <col min="9477" max="9477" width="10.8833333333333" customWidth="1"/>
    <col min="9478" max="9478" width="10.4416666666667" customWidth="1"/>
    <col min="9479" max="9714" width="9.10833333333333" customWidth="1"/>
    <col min="9715" max="9715" width="41.1083333333333" customWidth="1"/>
    <col min="9716" max="9718" width="16.6666666666667" customWidth="1"/>
    <col min="9719" max="9719" width="15.1083333333333" customWidth="1"/>
    <col min="9720" max="9721" width="16.6666666666667" customWidth="1"/>
    <col min="9722" max="9722" width="15.775" customWidth="1"/>
    <col min="9723" max="9723" width="14.2166666666667" customWidth="1"/>
    <col min="9724" max="9724" width="46.3333333333333" customWidth="1"/>
    <col min="9725" max="9730" width="10.775" customWidth="1"/>
    <col min="9731" max="9731" width="29" customWidth="1"/>
    <col min="9732" max="9732" width="10.4416666666667" customWidth="1"/>
    <col min="9733" max="9733" width="10.8833333333333" customWidth="1"/>
    <col min="9734" max="9734" width="10.4416666666667" customWidth="1"/>
    <col min="9735" max="9970" width="9.10833333333333" customWidth="1"/>
    <col min="9971" max="9971" width="41.1083333333333" customWidth="1"/>
    <col min="9972" max="9974" width="16.6666666666667" customWidth="1"/>
    <col min="9975" max="9975" width="15.1083333333333" customWidth="1"/>
    <col min="9976" max="9977" width="16.6666666666667" customWidth="1"/>
    <col min="9978" max="9978" width="15.775" customWidth="1"/>
    <col min="9979" max="9979" width="14.2166666666667" customWidth="1"/>
    <col min="9980" max="9980" width="46.3333333333333" customWidth="1"/>
    <col min="9981" max="9986" width="10.775" customWidth="1"/>
    <col min="9987" max="9987" width="29" customWidth="1"/>
    <col min="9988" max="9988" width="10.4416666666667" customWidth="1"/>
    <col min="9989" max="9989" width="10.8833333333333" customWidth="1"/>
    <col min="9990" max="9990" width="10.4416666666667" customWidth="1"/>
    <col min="9991" max="10226" width="9.10833333333333" customWidth="1"/>
    <col min="10227" max="10227" width="41.1083333333333" customWidth="1"/>
    <col min="10228" max="10230" width="16.6666666666667" customWidth="1"/>
    <col min="10231" max="10231" width="15.1083333333333" customWidth="1"/>
    <col min="10232" max="10233" width="16.6666666666667" customWidth="1"/>
    <col min="10234" max="10234" width="15.775" customWidth="1"/>
    <col min="10235" max="10235" width="14.2166666666667" customWidth="1"/>
    <col min="10236" max="10236" width="46.3333333333333" customWidth="1"/>
    <col min="10237" max="10242" width="10.775" customWidth="1"/>
    <col min="10243" max="10243" width="29" customWidth="1"/>
    <col min="10244" max="10244" width="10.4416666666667" customWidth="1"/>
    <col min="10245" max="10245" width="10.8833333333333" customWidth="1"/>
    <col min="10246" max="10246" width="10.4416666666667" customWidth="1"/>
    <col min="10247" max="10482" width="9.10833333333333" customWidth="1"/>
    <col min="10483" max="10483" width="41.1083333333333" customWidth="1"/>
    <col min="10484" max="10486" width="16.6666666666667" customWidth="1"/>
    <col min="10487" max="10487" width="15.1083333333333" customWidth="1"/>
    <col min="10488" max="10489" width="16.6666666666667" customWidth="1"/>
    <col min="10490" max="10490" width="15.775" customWidth="1"/>
    <col min="10491" max="10491" width="14.2166666666667" customWidth="1"/>
    <col min="10492" max="10492" width="46.3333333333333" customWidth="1"/>
    <col min="10493" max="10498" width="10.775" customWidth="1"/>
    <col min="10499" max="10499" width="29" customWidth="1"/>
    <col min="10500" max="10500" width="10.4416666666667" customWidth="1"/>
    <col min="10501" max="10501" width="10.8833333333333" customWidth="1"/>
    <col min="10502" max="10502" width="10.4416666666667" customWidth="1"/>
    <col min="10503" max="10738" width="9.10833333333333" customWidth="1"/>
    <col min="10739" max="10739" width="41.1083333333333" customWidth="1"/>
    <col min="10740" max="10742" width="16.6666666666667" customWidth="1"/>
    <col min="10743" max="10743" width="15.1083333333333" customWidth="1"/>
    <col min="10744" max="10745" width="16.6666666666667" customWidth="1"/>
    <col min="10746" max="10746" width="15.775" customWidth="1"/>
    <col min="10747" max="10747" width="14.2166666666667" customWidth="1"/>
    <col min="10748" max="10748" width="46.3333333333333" customWidth="1"/>
    <col min="10749" max="10754" width="10.775" customWidth="1"/>
    <col min="10755" max="10755" width="29" customWidth="1"/>
    <col min="10756" max="10756" width="10.4416666666667" customWidth="1"/>
    <col min="10757" max="10757" width="10.8833333333333" customWidth="1"/>
    <col min="10758" max="10758" width="10.4416666666667" customWidth="1"/>
    <col min="10759" max="10994" width="9.10833333333333" customWidth="1"/>
    <col min="10995" max="10995" width="41.1083333333333" customWidth="1"/>
    <col min="10996" max="10998" width="16.6666666666667" customWidth="1"/>
    <col min="10999" max="10999" width="15.1083333333333" customWidth="1"/>
    <col min="11000" max="11001" width="16.6666666666667" customWidth="1"/>
    <col min="11002" max="11002" width="15.775" customWidth="1"/>
    <col min="11003" max="11003" width="14.2166666666667" customWidth="1"/>
    <col min="11004" max="11004" width="46.3333333333333" customWidth="1"/>
    <col min="11005" max="11010" width="10.775" customWidth="1"/>
    <col min="11011" max="11011" width="29" customWidth="1"/>
    <col min="11012" max="11012" width="10.4416666666667" customWidth="1"/>
    <col min="11013" max="11013" width="10.8833333333333" customWidth="1"/>
    <col min="11014" max="11014" width="10.4416666666667" customWidth="1"/>
    <col min="11015" max="11250" width="9.10833333333333" customWidth="1"/>
    <col min="11251" max="11251" width="41.1083333333333" customWidth="1"/>
    <col min="11252" max="11254" width="16.6666666666667" customWidth="1"/>
    <col min="11255" max="11255" width="15.1083333333333" customWidth="1"/>
    <col min="11256" max="11257" width="16.6666666666667" customWidth="1"/>
    <col min="11258" max="11258" width="15.775" customWidth="1"/>
    <col min="11259" max="11259" width="14.2166666666667" customWidth="1"/>
    <col min="11260" max="11260" width="46.3333333333333" customWidth="1"/>
    <col min="11261" max="11266" width="10.775" customWidth="1"/>
    <col min="11267" max="11267" width="29" customWidth="1"/>
    <col min="11268" max="11268" width="10.4416666666667" customWidth="1"/>
    <col min="11269" max="11269" width="10.8833333333333" customWidth="1"/>
    <col min="11270" max="11270" width="10.4416666666667" customWidth="1"/>
    <col min="11271" max="11506" width="9.10833333333333" customWidth="1"/>
    <col min="11507" max="11507" width="41.1083333333333" customWidth="1"/>
    <col min="11508" max="11510" width="16.6666666666667" customWidth="1"/>
    <col min="11511" max="11511" width="15.1083333333333" customWidth="1"/>
    <col min="11512" max="11513" width="16.6666666666667" customWidth="1"/>
    <col min="11514" max="11514" width="15.775" customWidth="1"/>
    <col min="11515" max="11515" width="14.2166666666667" customWidth="1"/>
    <col min="11516" max="11516" width="46.3333333333333" customWidth="1"/>
    <col min="11517" max="11522" width="10.775" customWidth="1"/>
    <col min="11523" max="11523" width="29" customWidth="1"/>
    <col min="11524" max="11524" width="10.4416666666667" customWidth="1"/>
    <col min="11525" max="11525" width="10.8833333333333" customWidth="1"/>
    <col min="11526" max="11526" width="10.4416666666667" customWidth="1"/>
    <col min="11527" max="11762" width="9.10833333333333" customWidth="1"/>
    <col min="11763" max="11763" width="41.1083333333333" customWidth="1"/>
    <col min="11764" max="11766" width="16.6666666666667" customWidth="1"/>
    <col min="11767" max="11767" width="15.1083333333333" customWidth="1"/>
    <col min="11768" max="11769" width="16.6666666666667" customWidth="1"/>
    <col min="11770" max="11770" width="15.775" customWidth="1"/>
    <col min="11771" max="11771" width="14.2166666666667" customWidth="1"/>
    <col min="11772" max="11772" width="46.3333333333333" customWidth="1"/>
    <col min="11773" max="11778" width="10.775" customWidth="1"/>
    <col min="11779" max="11779" width="29" customWidth="1"/>
    <col min="11780" max="11780" width="10.4416666666667" customWidth="1"/>
    <col min="11781" max="11781" width="10.8833333333333" customWidth="1"/>
    <col min="11782" max="11782" width="10.4416666666667" customWidth="1"/>
    <col min="11783" max="12018" width="9.10833333333333" customWidth="1"/>
    <col min="12019" max="12019" width="41.1083333333333" customWidth="1"/>
    <col min="12020" max="12022" width="16.6666666666667" customWidth="1"/>
    <col min="12023" max="12023" width="15.1083333333333" customWidth="1"/>
    <col min="12024" max="12025" width="16.6666666666667" customWidth="1"/>
    <col min="12026" max="12026" width="15.775" customWidth="1"/>
    <col min="12027" max="12027" width="14.2166666666667" customWidth="1"/>
    <col min="12028" max="12028" width="46.3333333333333" customWidth="1"/>
    <col min="12029" max="12034" width="10.775" customWidth="1"/>
    <col min="12035" max="12035" width="29" customWidth="1"/>
    <col min="12036" max="12036" width="10.4416666666667" customWidth="1"/>
    <col min="12037" max="12037" width="10.8833333333333" customWidth="1"/>
    <col min="12038" max="12038" width="10.4416666666667" customWidth="1"/>
    <col min="12039" max="12274" width="9.10833333333333" customWidth="1"/>
    <col min="12275" max="12275" width="41.1083333333333" customWidth="1"/>
    <col min="12276" max="12278" width="16.6666666666667" customWidth="1"/>
    <col min="12279" max="12279" width="15.1083333333333" customWidth="1"/>
    <col min="12280" max="12281" width="16.6666666666667" customWidth="1"/>
    <col min="12282" max="12282" width="15.775" customWidth="1"/>
    <col min="12283" max="12283" width="14.2166666666667" customWidth="1"/>
    <col min="12284" max="12284" width="46.3333333333333" customWidth="1"/>
    <col min="12285" max="12290" width="10.775" customWidth="1"/>
    <col min="12291" max="12291" width="29" customWidth="1"/>
    <col min="12292" max="12292" width="10.4416666666667" customWidth="1"/>
    <col min="12293" max="12293" width="10.8833333333333" customWidth="1"/>
    <col min="12294" max="12294" width="10.4416666666667" customWidth="1"/>
    <col min="12295" max="12530" width="9.10833333333333" customWidth="1"/>
    <col min="12531" max="12531" width="41.1083333333333" customWidth="1"/>
    <col min="12532" max="12534" width="16.6666666666667" customWidth="1"/>
    <col min="12535" max="12535" width="15.1083333333333" customWidth="1"/>
    <col min="12536" max="12537" width="16.6666666666667" customWidth="1"/>
    <col min="12538" max="12538" width="15.775" customWidth="1"/>
    <col min="12539" max="12539" width="14.2166666666667" customWidth="1"/>
    <col min="12540" max="12540" width="46.3333333333333" customWidth="1"/>
    <col min="12541" max="12546" width="10.775" customWidth="1"/>
    <col min="12547" max="12547" width="29" customWidth="1"/>
    <col min="12548" max="12548" width="10.4416666666667" customWidth="1"/>
    <col min="12549" max="12549" width="10.8833333333333" customWidth="1"/>
    <col min="12550" max="12550" width="10.4416666666667" customWidth="1"/>
    <col min="12551" max="12786" width="9.10833333333333" customWidth="1"/>
    <col min="12787" max="12787" width="41.1083333333333" customWidth="1"/>
    <col min="12788" max="12790" width="16.6666666666667" customWidth="1"/>
    <col min="12791" max="12791" width="15.1083333333333" customWidth="1"/>
    <col min="12792" max="12793" width="16.6666666666667" customWidth="1"/>
    <col min="12794" max="12794" width="15.775" customWidth="1"/>
    <col min="12795" max="12795" width="14.2166666666667" customWidth="1"/>
    <col min="12796" max="12796" width="46.3333333333333" customWidth="1"/>
    <col min="12797" max="12802" width="10.775" customWidth="1"/>
    <col min="12803" max="12803" width="29" customWidth="1"/>
    <col min="12804" max="12804" width="10.4416666666667" customWidth="1"/>
    <col min="12805" max="12805" width="10.8833333333333" customWidth="1"/>
    <col min="12806" max="12806" width="10.4416666666667" customWidth="1"/>
    <col min="12807" max="13042" width="9.10833333333333" customWidth="1"/>
    <col min="13043" max="13043" width="41.1083333333333" customWidth="1"/>
    <col min="13044" max="13046" width="16.6666666666667" customWidth="1"/>
    <col min="13047" max="13047" width="15.1083333333333" customWidth="1"/>
    <col min="13048" max="13049" width="16.6666666666667" customWidth="1"/>
    <col min="13050" max="13050" width="15.775" customWidth="1"/>
    <col min="13051" max="13051" width="14.2166666666667" customWidth="1"/>
    <col min="13052" max="13052" width="46.3333333333333" customWidth="1"/>
    <col min="13053" max="13058" width="10.775" customWidth="1"/>
    <col min="13059" max="13059" width="29" customWidth="1"/>
    <col min="13060" max="13060" width="10.4416666666667" customWidth="1"/>
    <col min="13061" max="13061" width="10.8833333333333" customWidth="1"/>
    <col min="13062" max="13062" width="10.4416666666667" customWidth="1"/>
    <col min="13063" max="13298" width="9.10833333333333" customWidth="1"/>
    <col min="13299" max="13299" width="41.1083333333333" customWidth="1"/>
    <col min="13300" max="13302" width="16.6666666666667" customWidth="1"/>
    <col min="13303" max="13303" width="15.1083333333333" customWidth="1"/>
    <col min="13304" max="13305" width="16.6666666666667" customWidth="1"/>
    <col min="13306" max="13306" width="15.775" customWidth="1"/>
    <col min="13307" max="13307" width="14.2166666666667" customWidth="1"/>
    <col min="13308" max="13308" width="46.3333333333333" customWidth="1"/>
    <col min="13309" max="13314" width="10.775" customWidth="1"/>
    <col min="13315" max="13315" width="29" customWidth="1"/>
    <col min="13316" max="13316" width="10.4416666666667" customWidth="1"/>
    <col min="13317" max="13317" width="10.8833333333333" customWidth="1"/>
    <col min="13318" max="13318" width="10.4416666666667" customWidth="1"/>
    <col min="13319" max="13554" width="9.10833333333333" customWidth="1"/>
    <col min="13555" max="13555" width="41.1083333333333" customWidth="1"/>
    <col min="13556" max="13558" width="16.6666666666667" customWidth="1"/>
    <col min="13559" max="13559" width="15.1083333333333" customWidth="1"/>
    <col min="13560" max="13561" width="16.6666666666667" customWidth="1"/>
    <col min="13562" max="13562" width="15.775" customWidth="1"/>
    <col min="13563" max="13563" width="14.2166666666667" customWidth="1"/>
    <col min="13564" max="13564" width="46.3333333333333" customWidth="1"/>
    <col min="13565" max="13570" width="10.775" customWidth="1"/>
    <col min="13571" max="13571" width="29" customWidth="1"/>
    <col min="13572" max="13572" width="10.4416666666667" customWidth="1"/>
    <col min="13573" max="13573" width="10.8833333333333" customWidth="1"/>
    <col min="13574" max="13574" width="10.4416666666667" customWidth="1"/>
    <col min="13575" max="13810" width="9.10833333333333" customWidth="1"/>
    <col min="13811" max="13811" width="41.1083333333333" customWidth="1"/>
    <col min="13812" max="13814" width="16.6666666666667" customWidth="1"/>
    <col min="13815" max="13815" width="15.1083333333333" customWidth="1"/>
    <col min="13816" max="13817" width="16.6666666666667" customWidth="1"/>
    <col min="13818" max="13818" width="15.775" customWidth="1"/>
    <col min="13819" max="13819" width="14.2166666666667" customWidth="1"/>
    <col min="13820" max="13820" width="46.3333333333333" customWidth="1"/>
    <col min="13821" max="13826" width="10.775" customWidth="1"/>
    <col min="13827" max="13827" width="29" customWidth="1"/>
    <col min="13828" max="13828" width="10.4416666666667" customWidth="1"/>
    <col min="13829" max="13829" width="10.8833333333333" customWidth="1"/>
    <col min="13830" max="13830" width="10.4416666666667" customWidth="1"/>
    <col min="13831" max="14066" width="9.10833333333333" customWidth="1"/>
    <col min="14067" max="14067" width="41.1083333333333" customWidth="1"/>
    <col min="14068" max="14070" width="16.6666666666667" customWidth="1"/>
    <col min="14071" max="14071" width="15.1083333333333" customWidth="1"/>
    <col min="14072" max="14073" width="16.6666666666667" customWidth="1"/>
    <col min="14074" max="14074" width="15.775" customWidth="1"/>
    <col min="14075" max="14075" width="14.2166666666667" customWidth="1"/>
    <col min="14076" max="14076" width="46.3333333333333" customWidth="1"/>
    <col min="14077" max="14082" width="10.775" customWidth="1"/>
    <col min="14083" max="14083" width="29" customWidth="1"/>
    <col min="14084" max="14084" width="10.4416666666667" customWidth="1"/>
    <col min="14085" max="14085" width="10.8833333333333" customWidth="1"/>
    <col min="14086" max="14086" width="10.4416666666667" customWidth="1"/>
    <col min="14087" max="14322" width="9.10833333333333" customWidth="1"/>
    <col min="14323" max="14323" width="41.1083333333333" customWidth="1"/>
    <col min="14324" max="14326" width="16.6666666666667" customWidth="1"/>
    <col min="14327" max="14327" width="15.1083333333333" customWidth="1"/>
    <col min="14328" max="14329" width="16.6666666666667" customWidth="1"/>
    <col min="14330" max="14330" width="15.775" customWidth="1"/>
    <col min="14331" max="14331" width="14.2166666666667" customWidth="1"/>
    <col min="14332" max="14332" width="46.3333333333333" customWidth="1"/>
    <col min="14333" max="14338" width="10.775" customWidth="1"/>
    <col min="14339" max="14339" width="29" customWidth="1"/>
    <col min="14340" max="14340" width="10.4416666666667" customWidth="1"/>
    <col min="14341" max="14341" width="10.8833333333333" customWidth="1"/>
    <col min="14342" max="14342" width="10.4416666666667" customWidth="1"/>
    <col min="14343" max="14578" width="9.10833333333333" customWidth="1"/>
    <col min="14579" max="14579" width="41.1083333333333" customWidth="1"/>
    <col min="14580" max="14582" width="16.6666666666667" customWidth="1"/>
    <col min="14583" max="14583" width="15.1083333333333" customWidth="1"/>
    <col min="14584" max="14585" width="16.6666666666667" customWidth="1"/>
    <col min="14586" max="14586" width="15.775" customWidth="1"/>
    <col min="14587" max="14587" width="14.2166666666667" customWidth="1"/>
    <col min="14588" max="14588" width="46.3333333333333" customWidth="1"/>
    <col min="14589" max="14594" width="10.775" customWidth="1"/>
    <col min="14595" max="14595" width="29" customWidth="1"/>
    <col min="14596" max="14596" width="10.4416666666667" customWidth="1"/>
    <col min="14597" max="14597" width="10.8833333333333" customWidth="1"/>
    <col min="14598" max="14598" width="10.4416666666667" customWidth="1"/>
    <col min="14599" max="14834" width="9.10833333333333" customWidth="1"/>
    <col min="14835" max="14835" width="41.1083333333333" customWidth="1"/>
    <col min="14836" max="14838" width="16.6666666666667" customWidth="1"/>
    <col min="14839" max="14839" width="15.1083333333333" customWidth="1"/>
    <col min="14840" max="14841" width="16.6666666666667" customWidth="1"/>
    <col min="14842" max="14842" width="15.775" customWidth="1"/>
    <col min="14843" max="14843" width="14.2166666666667" customWidth="1"/>
    <col min="14844" max="14844" width="46.3333333333333" customWidth="1"/>
    <col min="14845" max="14850" width="10.775" customWidth="1"/>
    <col min="14851" max="14851" width="29" customWidth="1"/>
    <col min="14852" max="14852" width="10.4416666666667" customWidth="1"/>
    <col min="14853" max="14853" width="10.8833333333333" customWidth="1"/>
    <col min="14854" max="14854" width="10.4416666666667" customWidth="1"/>
    <col min="14855" max="15090" width="9.10833333333333" customWidth="1"/>
    <col min="15091" max="15091" width="41.1083333333333" customWidth="1"/>
    <col min="15092" max="15094" width="16.6666666666667" customWidth="1"/>
    <col min="15095" max="15095" width="15.1083333333333" customWidth="1"/>
    <col min="15096" max="15097" width="16.6666666666667" customWidth="1"/>
    <col min="15098" max="15098" width="15.775" customWidth="1"/>
    <col min="15099" max="15099" width="14.2166666666667" customWidth="1"/>
    <col min="15100" max="15100" width="46.3333333333333" customWidth="1"/>
    <col min="15101" max="15106" width="10.775" customWidth="1"/>
    <col min="15107" max="15107" width="29" customWidth="1"/>
    <col min="15108" max="15108" width="10.4416666666667" customWidth="1"/>
    <col min="15109" max="15109" width="10.8833333333333" customWidth="1"/>
    <col min="15110" max="15110" width="10.4416666666667" customWidth="1"/>
    <col min="15111" max="15346" width="9.10833333333333" customWidth="1"/>
    <col min="15347" max="15347" width="41.1083333333333" customWidth="1"/>
    <col min="15348" max="15350" width="16.6666666666667" customWidth="1"/>
    <col min="15351" max="15351" width="15.1083333333333" customWidth="1"/>
    <col min="15352" max="15353" width="16.6666666666667" customWidth="1"/>
    <col min="15354" max="15354" width="15.775" customWidth="1"/>
    <col min="15355" max="15355" width="14.2166666666667" customWidth="1"/>
    <col min="15356" max="15356" width="46.3333333333333" customWidth="1"/>
    <col min="15357" max="15362" width="10.775" customWidth="1"/>
    <col min="15363" max="15363" width="29" customWidth="1"/>
    <col min="15364" max="15364" width="10.4416666666667" customWidth="1"/>
    <col min="15365" max="15365" width="10.8833333333333" customWidth="1"/>
    <col min="15366" max="15366" width="10.4416666666667" customWidth="1"/>
    <col min="15367" max="15602" width="9.10833333333333" customWidth="1"/>
    <col min="15603" max="15603" width="41.1083333333333" customWidth="1"/>
    <col min="15604" max="15606" width="16.6666666666667" customWidth="1"/>
    <col min="15607" max="15607" width="15.1083333333333" customWidth="1"/>
    <col min="15608" max="15609" width="16.6666666666667" customWidth="1"/>
    <col min="15610" max="15610" width="15.775" customWidth="1"/>
    <col min="15611" max="15611" width="14.2166666666667" customWidth="1"/>
    <col min="15612" max="15612" width="46.3333333333333" customWidth="1"/>
    <col min="15613" max="15618" width="10.775" customWidth="1"/>
    <col min="15619" max="15619" width="29" customWidth="1"/>
    <col min="15620" max="15620" width="10.4416666666667" customWidth="1"/>
    <col min="15621" max="15621" width="10.8833333333333" customWidth="1"/>
    <col min="15622" max="15622" width="10.4416666666667" customWidth="1"/>
    <col min="15623" max="15858" width="9.10833333333333" customWidth="1"/>
    <col min="15859" max="15859" width="41.1083333333333" customWidth="1"/>
    <col min="15860" max="15862" width="16.6666666666667" customWidth="1"/>
    <col min="15863" max="15863" width="15.1083333333333" customWidth="1"/>
    <col min="15864" max="15865" width="16.6666666666667" customWidth="1"/>
    <col min="15866" max="15866" width="15.775" customWidth="1"/>
    <col min="15867" max="15867" width="14.2166666666667" customWidth="1"/>
    <col min="15868" max="15868" width="46.3333333333333" customWidth="1"/>
    <col min="15869" max="15874" width="10.775" customWidth="1"/>
    <col min="15875" max="15875" width="29" customWidth="1"/>
    <col min="15876" max="15876" width="10.4416666666667" customWidth="1"/>
    <col min="15877" max="15877" width="10.8833333333333" customWidth="1"/>
    <col min="15878" max="15878" width="10.4416666666667" customWidth="1"/>
    <col min="15879" max="16114" width="9.10833333333333" customWidth="1"/>
    <col min="16115" max="16115" width="41.1083333333333" customWidth="1"/>
    <col min="16116" max="16118" width="16.6666666666667" customWidth="1"/>
    <col min="16119" max="16119" width="15.1083333333333" customWidth="1"/>
    <col min="16120" max="16121" width="16.6666666666667" customWidth="1"/>
    <col min="16122" max="16122" width="15.775" customWidth="1"/>
    <col min="16123" max="16123" width="14.2166666666667" customWidth="1"/>
    <col min="16124" max="16124" width="46.3333333333333" customWidth="1"/>
    <col min="16125" max="16130" width="10.775" customWidth="1"/>
    <col min="16131" max="16131" width="29" customWidth="1"/>
    <col min="16132" max="16132" width="10.4416666666667" customWidth="1"/>
    <col min="16133" max="16133" width="10.8833333333333" customWidth="1"/>
    <col min="16134" max="16134" width="10.4416666666667" customWidth="1"/>
    <col min="16135" max="16370" width="9.10833333333333" customWidth="1"/>
  </cols>
  <sheetData>
    <row r="1" s="56" customFormat="1" ht="38.7" customHeight="1" spans="1:6">
      <c r="A1" s="58" t="s">
        <v>48</v>
      </c>
      <c r="B1" s="58"/>
      <c r="C1" s="58"/>
      <c r="D1" s="58"/>
      <c r="E1" s="58"/>
      <c r="F1" s="58"/>
    </row>
    <row r="2" s="56" customFormat="1" ht="17.1" customHeight="1" spans="2:6">
      <c r="B2" s="65" t="s">
        <v>4262</v>
      </c>
      <c r="C2" s="112"/>
      <c r="D2" s="113"/>
      <c r="E2" s="65"/>
      <c r="F2" s="112"/>
    </row>
    <row r="3" s="56" customFormat="1" ht="17.1" customHeight="1" spans="2:6">
      <c r="B3" s="114" t="s">
        <v>80</v>
      </c>
      <c r="C3" s="115"/>
      <c r="D3" s="116"/>
      <c r="E3" s="114"/>
      <c r="F3" s="115"/>
    </row>
    <row r="4" s="109" customFormat="1" ht="15.9" customHeight="1" spans="1:6">
      <c r="A4" s="117"/>
      <c r="B4" s="117" t="s">
        <v>4263</v>
      </c>
      <c r="C4" s="118" t="s">
        <v>4264</v>
      </c>
      <c r="D4" s="119" t="s">
        <v>4265</v>
      </c>
      <c r="E4" s="117" t="s">
        <v>4266</v>
      </c>
      <c r="F4" s="118" t="s">
        <v>4267</v>
      </c>
    </row>
    <row r="5" s="109" customFormat="1" ht="33.9" customHeight="1" spans="1:6">
      <c r="A5" s="117"/>
      <c r="B5" s="117"/>
      <c r="C5" s="118"/>
      <c r="D5" s="119"/>
      <c r="E5" s="117"/>
      <c r="F5" s="118"/>
    </row>
    <row r="6" s="56" customFormat="1" ht="17.1" customHeight="1" spans="1:6">
      <c r="A6" s="28">
        <v>10301</v>
      </c>
      <c r="B6" s="120" t="s">
        <v>3954</v>
      </c>
      <c r="C6" s="121">
        <v>5559</v>
      </c>
      <c r="D6" s="120">
        <v>206</v>
      </c>
      <c r="E6" s="120" t="s">
        <v>1085</v>
      </c>
      <c r="F6" s="121">
        <v>0</v>
      </c>
    </row>
    <row r="7" s="56" customFormat="1" ht="17.1" customHeight="1" spans="1:6">
      <c r="A7" s="28">
        <v>1030102</v>
      </c>
      <c r="B7" s="120" t="s">
        <v>3955</v>
      </c>
      <c r="C7" s="121">
        <v>0</v>
      </c>
      <c r="D7" s="120">
        <v>20610</v>
      </c>
      <c r="E7" s="120" t="s">
        <v>4028</v>
      </c>
      <c r="F7" s="121">
        <v>0</v>
      </c>
    </row>
    <row r="8" s="56" customFormat="1" ht="17.1" customHeight="1" spans="1:6">
      <c r="A8" s="28">
        <v>103010201</v>
      </c>
      <c r="B8" s="120" t="s">
        <v>3956</v>
      </c>
      <c r="C8" s="121">
        <v>0</v>
      </c>
      <c r="D8" s="120">
        <v>2061001</v>
      </c>
      <c r="E8" s="120" t="s">
        <v>4029</v>
      </c>
      <c r="F8" s="121">
        <v>0</v>
      </c>
    </row>
    <row r="9" s="56" customFormat="1" ht="17.1" customHeight="1" spans="1:6">
      <c r="A9" s="28">
        <v>103010202</v>
      </c>
      <c r="B9" s="120" t="s">
        <v>3957</v>
      </c>
      <c r="C9" s="121">
        <v>0</v>
      </c>
      <c r="D9" s="120">
        <v>2061002</v>
      </c>
      <c r="E9" s="120" t="s">
        <v>4030</v>
      </c>
      <c r="F9" s="121">
        <v>0</v>
      </c>
    </row>
    <row r="10" s="56" customFormat="1" ht="17.1" customHeight="1" spans="1:6">
      <c r="A10" s="28">
        <v>1030106</v>
      </c>
      <c r="B10" s="120" t="s">
        <v>3958</v>
      </c>
      <c r="C10" s="121">
        <v>0</v>
      </c>
      <c r="D10" s="120">
        <v>2061003</v>
      </c>
      <c r="E10" s="120" t="s">
        <v>4031</v>
      </c>
      <c r="F10" s="121">
        <v>0</v>
      </c>
    </row>
    <row r="11" s="56" customFormat="1" ht="17.1" customHeight="1" spans="1:6">
      <c r="A11" s="28">
        <v>1030110</v>
      </c>
      <c r="B11" s="120" t="s">
        <v>3959</v>
      </c>
      <c r="C11" s="121">
        <v>0</v>
      </c>
      <c r="D11" s="120">
        <v>2061004</v>
      </c>
      <c r="E11" s="120" t="s">
        <v>4032</v>
      </c>
      <c r="F11" s="121">
        <v>0</v>
      </c>
    </row>
    <row r="12" s="56" customFormat="1" ht="17.1" customHeight="1" spans="1:6">
      <c r="A12" s="28">
        <v>1030112</v>
      </c>
      <c r="B12" s="120" t="s">
        <v>3960</v>
      </c>
      <c r="C12" s="121">
        <v>0</v>
      </c>
      <c r="D12" s="120">
        <v>2061005</v>
      </c>
      <c r="E12" s="120" t="s">
        <v>4033</v>
      </c>
      <c r="F12" s="121">
        <v>0</v>
      </c>
    </row>
    <row r="13" s="56" customFormat="1" ht="17.1" customHeight="1" spans="1:6">
      <c r="A13" s="28">
        <v>1030115</v>
      </c>
      <c r="B13" s="120" t="s">
        <v>3961</v>
      </c>
      <c r="C13" s="121">
        <v>0</v>
      </c>
      <c r="D13" s="120">
        <v>2061099</v>
      </c>
      <c r="E13" s="120" t="s">
        <v>4034</v>
      </c>
      <c r="F13" s="121">
        <v>0</v>
      </c>
    </row>
    <row r="14" s="56" customFormat="1" ht="17.1" customHeight="1" spans="1:6">
      <c r="A14" s="28">
        <v>1030121</v>
      </c>
      <c r="B14" s="120" t="s">
        <v>3962</v>
      </c>
      <c r="C14" s="121">
        <v>0</v>
      </c>
      <c r="D14" s="120">
        <v>207</v>
      </c>
      <c r="E14" s="120" t="s">
        <v>1134</v>
      </c>
      <c r="F14" s="121">
        <v>0</v>
      </c>
    </row>
    <row r="15" s="56" customFormat="1" ht="17.1" customHeight="1" spans="1:6">
      <c r="A15" s="28">
        <v>1030129</v>
      </c>
      <c r="B15" s="120" t="s">
        <v>3963</v>
      </c>
      <c r="C15" s="121">
        <v>0</v>
      </c>
      <c r="D15" s="120">
        <v>20707</v>
      </c>
      <c r="E15" s="120" t="s">
        <v>4035</v>
      </c>
      <c r="F15" s="121">
        <v>0</v>
      </c>
    </row>
    <row r="16" s="56" customFormat="1" ht="17.1" customHeight="1" spans="1:6">
      <c r="A16" s="28">
        <v>1030146</v>
      </c>
      <c r="B16" s="120" t="s">
        <v>3964</v>
      </c>
      <c r="C16" s="121">
        <v>205</v>
      </c>
      <c r="D16" s="120">
        <v>2070701</v>
      </c>
      <c r="E16" s="120" t="s">
        <v>4036</v>
      </c>
      <c r="F16" s="121">
        <v>0</v>
      </c>
    </row>
    <row r="17" s="56" customFormat="1" ht="17.1" customHeight="1" spans="1:6">
      <c r="A17" s="28">
        <v>1030147</v>
      </c>
      <c r="B17" s="120" t="s">
        <v>3965</v>
      </c>
      <c r="C17" s="121">
        <v>227</v>
      </c>
      <c r="D17" s="120">
        <v>2070702</v>
      </c>
      <c r="E17" s="120" t="s">
        <v>4037</v>
      </c>
      <c r="F17" s="121">
        <v>0</v>
      </c>
    </row>
    <row r="18" s="56" customFormat="1" ht="17.1" customHeight="1" spans="1:6">
      <c r="A18" s="28">
        <v>1030148</v>
      </c>
      <c r="B18" s="120" t="s">
        <v>3966</v>
      </c>
      <c r="C18" s="121">
        <v>5127</v>
      </c>
      <c r="D18" s="120">
        <v>2070703</v>
      </c>
      <c r="E18" s="120" t="s">
        <v>4038</v>
      </c>
      <c r="F18" s="121">
        <v>0</v>
      </c>
    </row>
    <row r="19" s="56" customFormat="1" ht="17.1" customHeight="1" spans="1:6">
      <c r="A19" s="28">
        <v>103014801</v>
      </c>
      <c r="B19" s="120" t="s">
        <v>3967</v>
      </c>
      <c r="C19" s="121">
        <v>7894</v>
      </c>
      <c r="D19" s="120">
        <v>2070704</v>
      </c>
      <c r="E19" s="120" t="s">
        <v>4039</v>
      </c>
      <c r="F19" s="121">
        <v>0</v>
      </c>
    </row>
    <row r="20" s="56" customFormat="1" ht="17.1" customHeight="1" spans="1:6">
      <c r="A20" s="28">
        <v>103014802</v>
      </c>
      <c r="B20" s="120" t="s">
        <v>3968</v>
      </c>
      <c r="C20" s="121">
        <v>0</v>
      </c>
      <c r="D20" s="120">
        <v>2070799</v>
      </c>
      <c r="E20" s="120" t="s">
        <v>4040</v>
      </c>
      <c r="F20" s="121">
        <v>0</v>
      </c>
    </row>
    <row r="21" s="56" customFormat="1" ht="17.1" customHeight="1" spans="1:6">
      <c r="A21" s="28">
        <v>103014803</v>
      </c>
      <c r="B21" s="120" t="s">
        <v>3969</v>
      </c>
      <c r="C21" s="121">
        <v>0</v>
      </c>
      <c r="D21" s="120">
        <v>20709</v>
      </c>
      <c r="E21" s="120" t="s">
        <v>4041</v>
      </c>
      <c r="F21" s="121">
        <v>0</v>
      </c>
    </row>
    <row r="22" s="56" customFormat="1" ht="17.1" customHeight="1" spans="1:6">
      <c r="A22" s="28">
        <v>103014898</v>
      </c>
      <c r="B22" s="120" t="s">
        <v>3970</v>
      </c>
      <c r="C22" s="121">
        <v>-2767</v>
      </c>
      <c r="D22" s="120">
        <v>2070901</v>
      </c>
      <c r="E22" s="120" t="s">
        <v>4042</v>
      </c>
      <c r="F22" s="121">
        <v>0</v>
      </c>
    </row>
    <row r="23" s="56" customFormat="1" ht="17.1" customHeight="1" spans="1:6">
      <c r="A23" s="28">
        <v>103014899</v>
      </c>
      <c r="B23" s="120" t="s">
        <v>3971</v>
      </c>
      <c r="C23" s="121">
        <v>0</v>
      </c>
      <c r="D23" s="120">
        <v>2070902</v>
      </c>
      <c r="E23" s="120" t="s">
        <v>4043</v>
      </c>
      <c r="F23" s="121">
        <v>0</v>
      </c>
    </row>
    <row r="24" s="56" customFormat="1" ht="17.1" customHeight="1" spans="1:6">
      <c r="A24" s="28">
        <v>1030149</v>
      </c>
      <c r="B24" s="120" t="s">
        <v>3972</v>
      </c>
      <c r="C24" s="121">
        <v>0</v>
      </c>
      <c r="D24" s="120">
        <v>2070903</v>
      </c>
      <c r="E24" s="120" t="s">
        <v>4044</v>
      </c>
      <c r="F24" s="121">
        <v>0</v>
      </c>
    </row>
    <row r="25" s="56" customFormat="1" ht="17.1" customHeight="1" spans="1:6">
      <c r="A25" s="28">
        <v>1030150</v>
      </c>
      <c r="B25" s="120" t="s">
        <v>3973</v>
      </c>
      <c r="C25" s="121">
        <v>0</v>
      </c>
      <c r="D25" s="120">
        <v>2070904</v>
      </c>
      <c r="E25" s="120" t="s">
        <v>4045</v>
      </c>
      <c r="F25" s="121">
        <v>0</v>
      </c>
    </row>
    <row r="26" s="56" customFormat="1" ht="17.1" customHeight="1" spans="1:6">
      <c r="A26" s="28">
        <v>103015001</v>
      </c>
      <c r="B26" s="120" t="s">
        <v>3974</v>
      </c>
      <c r="C26" s="121">
        <v>0</v>
      </c>
      <c r="D26" s="120">
        <v>2070999</v>
      </c>
      <c r="E26" s="120" t="s">
        <v>4046</v>
      </c>
      <c r="F26" s="121">
        <v>0</v>
      </c>
    </row>
    <row r="27" s="56" customFormat="1" ht="17.1" customHeight="1" spans="1:6">
      <c r="A27" s="28">
        <v>103015002</v>
      </c>
      <c r="B27" s="120" t="s">
        <v>3975</v>
      </c>
      <c r="C27" s="121">
        <v>0</v>
      </c>
      <c r="D27" s="120">
        <v>20710</v>
      </c>
      <c r="E27" s="120" t="s">
        <v>4047</v>
      </c>
      <c r="F27" s="121">
        <v>0</v>
      </c>
    </row>
    <row r="28" s="56" customFormat="1" ht="17.1" customHeight="1" spans="1:6">
      <c r="A28" s="28">
        <v>1030152</v>
      </c>
      <c r="B28" s="120" t="s">
        <v>3976</v>
      </c>
      <c r="C28" s="121">
        <v>0</v>
      </c>
      <c r="D28" s="120">
        <v>2071001</v>
      </c>
      <c r="E28" s="120" t="s">
        <v>4048</v>
      </c>
      <c r="F28" s="121">
        <v>0</v>
      </c>
    </row>
    <row r="29" s="56" customFormat="1" ht="17.1" customHeight="1" spans="1:6">
      <c r="A29" s="28">
        <v>1030153</v>
      </c>
      <c r="B29" s="120" t="s">
        <v>3977</v>
      </c>
      <c r="C29" s="121">
        <v>0</v>
      </c>
      <c r="D29" s="120">
        <v>2071099</v>
      </c>
      <c r="E29" s="120" t="s">
        <v>4049</v>
      </c>
      <c r="F29" s="121">
        <v>0</v>
      </c>
    </row>
    <row r="30" s="56" customFormat="1" ht="17.1" customHeight="1" spans="1:6">
      <c r="A30" s="28">
        <v>1030154</v>
      </c>
      <c r="B30" s="120" t="s">
        <v>3978</v>
      </c>
      <c r="C30" s="121">
        <v>0</v>
      </c>
      <c r="D30" s="120">
        <v>208</v>
      </c>
      <c r="E30" s="120" t="s">
        <v>1176</v>
      </c>
      <c r="F30" s="121">
        <v>7</v>
      </c>
    </row>
    <row r="31" s="56" customFormat="1" ht="17.1" customHeight="1" spans="1:6">
      <c r="A31" s="28">
        <v>1030155</v>
      </c>
      <c r="B31" s="120" t="s">
        <v>3979</v>
      </c>
      <c r="C31" s="121">
        <v>0</v>
      </c>
      <c r="D31" s="120">
        <v>20822</v>
      </c>
      <c r="E31" s="120" t="s">
        <v>4050</v>
      </c>
      <c r="F31" s="121">
        <v>7</v>
      </c>
    </row>
    <row r="32" s="56" customFormat="1" ht="17.1" customHeight="1" spans="1:6">
      <c r="A32" s="28">
        <v>103015501</v>
      </c>
      <c r="B32" s="120" t="s">
        <v>3980</v>
      </c>
      <c r="C32" s="121">
        <v>0</v>
      </c>
      <c r="D32" s="120">
        <v>2082201</v>
      </c>
      <c r="E32" s="120" t="s">
        <v>4051</v>
      </c>
      <c r="F32" s="121">
        <v>7</v>
      </c>
    </row>
    <row r="33" s="56" customFormat="1" ht="17.1" customHeight="1" spans="1:6">
      <c r="A33" s="28">
        <v>103015502</v>
      </c>
      <c r="B33" s="120" t="s">
        <v>3981</v>
      </c>
      <c r="C33" s="121">
        <v>0</v>
      </c>
      <c r="D33" s="120">
        <v>2082202</v>
      </c>
      <c r="E33" s="120" t="s">
        <v>4052</v>
      </c>
      <c r="F33" s="121">
        <v>0</v>
      </c>
    </row>
    <row r="34" s="56" customFormat="1" ht="17.1" customHeight="1" spans="1:6">
      <c r="A34" s="28">
        <v>1030156</v>
      </c>
      <c r="B34" s="120" t="s">
        <v>3982</v>
      </c>
      <c r="C34" s="121">
        <v>0</v>
      </c>
      <c r="D34" s="120">
        <v>2082299</v>
      </c>
      <c r="E34" s="120" t="s">
        <v>4053</v>
      </c>
      <c r="F34" s="121">
        <v>0</v>
      </c>
    </row>
    <row r="35" s="56" customFormat="1" ht="17.1" customHeight="1" spans="1:6">
      <c r="A35" s="28">
        <v>1030157</v>
      </c>
      <c r="B35" s="120" t="s">
        <v>3983</v>
      </c>
      <c r="C35" s="121">
        <v>0</v>
      </c>
      <c r="D35" s="120">
        <v>20823</v>
      </c>
      <c r="E35" s="120" t="s">
        <v>4054</v>
      </c>
      <c r="F35" s="121">
        <v>0</v>
      </c>
    </row>
    <row r="36" s="56" customFormat="1" ht="17.1" customHeight="1" spans="1:6">
      <c r="A36" s="28">
        <v>1030158</v>
      </c>
      <c r="B36" s="120" t="s">
        <v>3984</v>
      </c>
      <c r="C36" s="121">
        <v>0</v>
      </c>
      <c r="D36" s="120">
        <v>2082301</v>
      </c>
      <c r="E36" s="120" t="s">
        <v>4051</v>
      </c>
      <c r="F36" s="121">
        <v>0</v>
      </c>
    </row>
    <row r="37" s="56" customFormat="1" ht="17.1" customHeight="1" spans="1:6">
      <c r="A37" s="28">
        <v>103015801</v>
      </c>
      <c r="B37" s="120" t="s">
        <v>3985</v>
      </c>
      <c r="C37" s="121">
        <v>0</v>
      </c>
      <c r="D37" s="120">
        <v>2082302</v>
      </c>
      <c r="E37" s="120" t="s">
        <v>4052</v>
      </c>
      <c r="F37" s="121">
        <v>0</v>
      </c>
    </row>
    <row r="38" s="56" customFormat="1" ht="17.1" customHeight="1" spans="1:6">
      <c r="A38" s="28">
        <v>103015803</v>
      </c>
      <c r="B38" s="120" t="s">
        <v>3986</v>
      </c>
      <c r="C38" s="121">
        <v>0</v>
      </c>
      <c r="D38" s="120">
        <v>2082399</v>
      </c>
      <c r="E38" s="120" t="s">
        <v>4055</v>
      </c>
      <c r="F38" s="121">
        <v>0</v>
      </c>
    </row>
    <row r="39" s="56" customFormat="1" ht="17.1" customHeight="1" spans="1:6">
      <c r="A39" s="28">
        <v>1030159</v>
      </c>
      <c r="B39" s="120" t="s">
        <v>3987</v>
      </c>
      <c r="C39" s="121">
        <v>0</v>
      </c>
      <c r="D39" s="120">
        <v>20829</v>
      </c>
      <c r="E39" s="120" t="s">
        <v>4056</v>
      </c>
      <c r="F39" s="121">
        <v>0</v>
      </c>
    </row>
    <row r="40" s="56" customFormat="1" ht="17.1" customHeight="1" spans="1:6">
      <c r="A40" s="28">
        <v>1030166</v>
      </c>
      <c r="B40" s="120" t="s">
        <v>3988</v>
      </c>
      <c r="C40" s="121">
        <v>0</v>
      </c>
      <c r="D40" s="120">
        <v>2082901</v>
      </c>
      <c r="E40" s="120" t="s">
        <v>4052</v>
      </c>
      <c r="F40" s="121">
        <v>0</v>
      </c>
    </row>
    <row r="41" s="56" customFormat="1" ht="17.1" customHeight="1" spans="1:6">
      <c r="A41" s="28">
        <v>1030168</v>
      </c>
      <c r="B41" s="120" t="s">
        <v>3989</v>
      </c>
      <c r="C41" s="121">
        <v>0</v>
      </c>
      <c r="D41" s="120">
        <v>2082999</v>
      </c>
      <c r="E41" s="120" t="s">
        <v>4057</v>
      </c>
      <c r="F41" s="121">
        <v>0</v>
      </c>
    </row>
    <row r="42" s="56" customFormat="1" ht="17.1" customHeight="1" spans="1:6">
      <c r="A42" s="28">
        <v>1030171</v>
      </c>
      <c r="B42" s="120" t="s">
        <v>3990</v>
      </c>
      <c r="C42" s="121">
        <v>0</v>
      </c>
      <c r="D42" s="120">
        <v>211</v>
      </c>
      <c r="E42" s="120" t="s">
        <v>1348</v>
      </c>
      <c r="F42" s="121">
        <v>0</v>
      </c>
    </row>
    <row r="43" s="56" customFormat="1" ht="17.1" customHeight="1" spans="1:6">
      <c r="A43" s="28">
        <v>1030175</v>
      </c>
      <c r="B43" s="120" t="s">
        <v>3991</v>
      </c>
      <c r="C43" s="121">
        <v>0</v>
      </c>
      <c r="D43" s="120">
        <v>21160</v>
      </c>
      <c r="E43" s="120" t="s">
        <v>4058</v>
      </c>
      <c r="F43" s="121">
        <v>0</v>
      </c>
    </row>
    <row r="44" s="56" customFormat="1" ht="17.1" customHeight="1" spans="1:6">
      <c r="A44" s="28">
        <v>103017501</v>
      </c>
      <c r="B44" s="120" t="s">
        <v>3992</v>
      </c>
      <c r="C44" s="121">
        <v>0</v>
      </c>
      <c r="D44" s="120">
        <v>2116001</v>
      </c>
      <c r="E44" s="120" t="s">
        <v>4059</v>
      </c>
      <c r="F44" s="121">
        <v>0</v>
      </c>
    </row>
    <row r="45" s="56" customFormat="1" ht="17.1" customHeight="1" spans="1:6">
      <c r="A45" s="28">
        <v>103017502</v>
      </c>
      <c r="B45" s="120" t="s">
        <v>3993</v>
      </c>
      <c r="C45" s="121">
        <v>0</v>
      </c>
      <c r="D45" s="120">
        <v>2116002</v>
      </c>
      <c r="E45" s="120" t="s">
        <v>4060</v>
      </c>
      <c r="F45" s="121">
        <v>0</v>
      </c>
    </row>
    <row r="46" s="56" customFormat="1" ht="17.1" customHeight="1" spans="1:6">
      <c r="A46" s="28">
        <v>1030178</v>
      </c>
      <c r="B46" s="120" t="s">
        <v>3994</v>
      </c>
      <c r="C46" s="121">
        <v>0</v>
      </c>
      <c r="D46" s="120">
        <v>2116003</v>
      </c>
      <c r="E46" s="120" t="s">
        <v>4061</v>
      </c>
      <c r="F46" s="121">
        <v>0</v>
      </c>
    </row>
    <row r="47" s="56" customFormat="1" ht="17.1" customHeight="1" spans="1:6">
      <c r="A47" s="28">
        <v>1030180</v>
      </c>
      <c r="B47" s="120" t="s">
        <v>3995</v>
      </c>
      <c r="C47" s="121">
        <v>0</v>
      </c>
      <c r="D47" s="120">
        <v>2116099</v>
      </c>
      <c r="E47" s="120" t="s">
        <v>4062</v>
      </c>
      <c r="F47" s="121">
        <v>0</v>
      </c>
    </row>
    <row r="48" s="56" customFormat="1" ht="17.1" customHeight="1" spans="1:6">
      <c r="A48" s="28">
        <v>103018001</v>
      </c>
      <c r="B48" s="120" t="s">
        <v>3996</v>
      </c>
      <c r="C48" s="121">
        <v>0</v>
      </c>
      <c r="D48" s="120">
        <v>21161</v>
      </c>
      <c r="E48" s="120" t="s">
        <v>4063</v>
      </c>
      <c r="F48" s="121">
        <v>0</v>
      </c>
    </row>
    <row r="49" s="56" customFormat="1" ht="17.1" customHeight="1" spans="1:6">
      <c r="A49" s="28">
        <v>103018002</v>
      </c>
      <c r="B49" s="120" t="s">
        <v>3997</v>
      </c>
      <c r="C49" s="121">
        <v>0</v>
      </c>
      <c r="D49" s="120">
        <v>2116101</v>
      </c>
      <c r="E49" s="120" t="s">
        <v>4064</v>
      </c>
      <c r="F49" s="121">
        <v>0</v>
      </c>
    </row>
    <row r="50" s="56" customFormat="1" ht="17.1" customHeight="1" spans="1:6">
      <c r="A50" s="28">
        <v>103018003</v>
      </c>
      <c r="B50" s="120" t="s">
        <v>3998</v>
      </c>
      <c r="C50" s="121">
        <v>0</v>
      </c>
      <c r="D50" s="120">
        <v>2116102</v>
      </c>
      <c r="E50" s="120" t="s">
        <v>4065</v>
      </c>
      <c r="F50" s="121">
        <v>0</v>
      </c>
    </row>
    <row r="51" s="56" customFormat="1" ht="17.1" customHeight="1" spans="1:6">
      <c r="A51" s="28">
        <v>103018004</v>
      </c>
      <c r="B51" s="120" t="s">
        <v>3999</v>
      </c>
      <c r="C51" s="121">
        <v>0</v>
      </c>
      <c r="D51" s="120">
        <v>2116103</v>
      </c>
      <c r="E51" s="120" t="s">
        <v>4066</v>
      </c>
      <c r="F51" s="121">
        <v>0</v>
      </c>
    </row>
    <row r="52" s="56" customFormat="1" ht="17.1" customHeight="1" spans="1:6">
      <c r="A52" s="28">
        <v>103018005</v>
      </c>
      <c r="B52" s="120" t="s">
        <v>4000</v>
      </c>
      <c r="C52" s="121">
        <v>0</v>
      </c>
      <c r="D52" s="120">
        <v>2116104</v>
      </c>
      <c r="E52" s="120" t="s">
        <v>4067</v>
      </c>
      <c r="F52" s="121">
        <v>0</v>
      </c>
    </row>
    <row r="53" s="56" customFormat="1" ht="17.1" customHeight="1" spans="1:6">
      <c r="A53" s="28">
        <v>103018006</v>
      </c>
      <c r="B53" s="120" t="s">
        <v>4001</v>
      </c>
      <c r="C53" s="121">
        <v>0</v>
      </c>
      <c r="D53" s="120">
        <v>212</v>
      </c>
      <c r="E53" s="120" t="s">
        <v>1419</v>
      </c>
      <c r="F53" s="121">
        <v>37615</v>
      </c>
    </row>
    <row r="54" s="56" customFormat="1" ht="17.1" customHeight="1" spans="1:6">
      <c r="A54" s="28">
        <v>103018007</v>
      </c>
      <c r="B54" s="120" t="s">
        <v>4002</v>
      </c>
      <c r="C54" s="121">
        <v>0</v>
      </c>
      <c r="D54" s="120">
        <v>21208</v>
      </c>
      <c r="E54" s="120" t="s">
        <v>4068</v>
      </c>
      <c r="F54" s="121">
        <v>1454</v>
      </c>
    </row>
    <row r="55" s="56" customFormat="1" ht="17.1" customHeight="1" spans="1:6">
      <c r="A55" s="28">
        <v>1030181</v>
      </c>
      <c r="B55" s="120" t="s">
        <v>4003</v>
      </c>
      <c r="C55" s="121">
        <v>0</v>
      </c>
      <c r="D55" s="120">
        <v>2120801</v>
      </c>
      <c r="E55" s="120" t="s">
        <v>4069</v>
      </c>
      <c r="F55" s="121">
        <v>375</v>
      </c>
    </row>
    <row r="56" s="56" customFormat="1" ht="17.1" customHeight="1" spans="1:6">
      <c r="A56" s="28">
        <v>1030199</v>
      </c>
      <c r="B56" s="120" t="s">
        <v>4004</v>
      </c>
      <c r="C56" s="121">
        <v>0</v>
      </c>
      <c r="D56" s="120">
        <v>2120802</v>
      </c>
      <c r="E56" s="120" t="s">
        <v>4070</v>
      </c>
      <c r="F56" s="121">
        <v>13</v>
      </c>
    </row>
    <row r="57" s="56" customFormat="1" ht="17.1" customHeight="1" spans="1:6">
      <c r="A57" s="28">
        <v>10310</v>
      </c>
      <c r="B57" s="120" t="s">
        <v>3945</v>
      </c>
      <c r="C57" s="121">
        <v>0</v>
      </c>
      <c r="D57" s="120">
        <v>2120803</v>
      </c>
      <c r="E57" s="120" t="s">
        <v>4071</v>
      </c>
      <c r="F57" s="121">
        <v>99</v>
      </c>
    </row>
    <row r="58" s="56" customFormat="1" ht="17.1" customHeight="1" spans="1:6">
      <c r="A58" s="28">
        <v>1031003</v>
      </c>
      <c r="B58" s="120" t="s">
        <v>4005</v>
      </c>
      <c r="C58" s="121">
        <v>0</v>
      </c>
      <c r="D58" s="120">
        <v>2120804</v>
      </c>
      <c r="E58" s="120" t="s">
        <v>4072</v>
      </c>
      <c r="F58" s="121">
        <v>596</v>
      </c>
    </row>
    <row r="59" s="56" customFormat="1" ht="17.1" customHeight="1" spans="1:6">
      <c r="A59" s="28">
        <v>1031004</v>
      </c>
      <c r="B59" s="120" t="s">
        <v>4006</v>
      </c>
      <c r="C59" s="121">
        <v>0</v>
      </c>
      <c r="D59" s="120">
        <v>2120805</v>
      </c>
      <c r="E59" s="120" t="s">
        <v>4073</v>
      </c>
      <c r="F59" s="121">
        <v>0</v>
      </c>
    </row>
    <row r="60" s="56" customFormat="1" ht="17.1" customHeight="1" spans="1:6">
      <c r="A60" s="28">
        <v>1031005</v>
      </c>
      <c r="B60" s="120" t="s">
        <v>4007</v>
      </c>
      <c r="C60" s="121">
        <v>0</v>
      </c>
      <c r="D60" s="120">
        <v>2120806</v>
      </c>
      <c r="E60" s="120" t="s">
        <v>4074</v>
      </c>
      <c r="F60" s="121">
        <v>212</v>
      </c>
    </row>
    <row r="61" s="56" customFormat="1" ht="17.1" customHeight="1" spans="1:6">
      <c r="A61" s="28">
        <v>1031006</v>
      </c>
      <c r="B61" s="120" t="s">
        <v>4008</v>
      </c>
      <c r="C61" s="121">
        <v>0</v>
      </c>
      <c r="D61" s="120">
        <v>2120807</v>
      </c>
      <c r="E61" s="120" t="s">
        <v>4075</v>
      </c>
      <c r="F61" s="121">
        <v>0</v>
      </c>
    </row>
    <row r="62" s="56" customFormat="1" ht="17.1" customHeight="1" spans="1:6">
      <c r="A62" s="28">
        <v>103100601</v>
      </c>
      <c r="B62" s="120" t="s">
        <v>4009</v>
      </c>
      <c r="C62" s="121">
        <v>0</v>
      </c>
      <c r="D62" s="120">
        <v>2120809</v>
      </c>
      <c r="E62" s="120" t="s">
        <v>4076</v>
      </c>
      <c r="F62" s="121">
        <v>0</v>
      </c>
    </row>
    <row r="63" s="56" customFormat="1" ht="17.1" customHeight="1" spans="1:6">
      <c r="A63" s="28">
        <v>103100602</v>
      </c>
      <c r="B63" s="120" t="s">
        <v>4010</v>
      </c>
      <c r="C63" s="121">
        <v>0</v>
      </c>
      <c r="D63" s="120">
        <v>2120810</v>
      </c>
      <c r="E63" s="120" t="s">
        <v>4077</v>
      </c>
      <c r="F63" s="121">
        <v>0</v>
      </c>
    </row>
    <row r="64" s="56" customFormat="1" ht="17.1" customHeight="1" spans="1:6">
      <c r="A64" s="28">
        <v>103100699</v>
      </c>
      <c r="B64" s="120" t="s">
        <v>4011</v>
      </c>
      <c r="C64" s="121">
        <v>0</v>
      </c>
      <c r="D64" s="120">
        <v>2120811</v>
      </c>
      <c r="E64" s="120" t="s">
        <v>4078</v>
      </c>
      <c r="F64" s="121">
        <v>0</v>
      </c>
    </row>
    <row r="65" s="56" customFormat="1" ht="17.1" customHeight="1" spans="1:6">
      <c r="A65" s="28">
        <v>1031008</v>
      </c>
      <c r="B65" s="120" t="s">
        <v>4012</v>
      </c>
      <c r="C65" s="121">
        <v>0</v>
      </c>
      <c r="D65" s="120">
        <v>2120813</v>
      </c>
      <c r="E65" s="120" t="s">
        <v>1726</v>
      </c>
      <c r="F65" s="121">
        <v>0</v>
      </c>
    </row>
    <row r="66" s="56" customFormat="1" ht="17.1" customHeight="1" spans="1:6">
      <c r="A66" s="28">
        <v>1031009</v>
      </c>
      <c r="B66" s="120" t="s">
        <v>4013</v>
      </c>
      <c r="C66" s="121">
        <v>0</v>
      </c>
      <c r="D66" s="120">
        <v>2120899</v>
      </c>
      <c r="E66" s="120" t="s">
        <v>4079</v>
      </c>
      <c r="F66" s="121">
        <v>159</v>
      </c>
    </row>
    <row r="67" s="56" customFormat="1" ht="17.1" customHeight="1" spans="1:6">
      <c r="A67" s="28">
        <v>1031010</v>
      </c>
      <c r="B67" s="120" t="s">
        <v>4014</v>
      </c>
      <c r="C67" s="121">
        <v>0</v>
      </c>
      <c r="D67" s="120">
        <v>21210</v>
      </c>
      <c r="E67" s="120" t="s">
        <v>4080</v>
      </c>
      <c r="F67" s="121">
        <v>145</v>
      </c>
    </row>
    <row r="68" s="56" customFormat="1" ht="17.1" customHeight="1" spans="1:6">
      <c r="A68" s="28">
        <v>1031011</v>
      </c>
      <c r="B68" s="120" t="s">
        <v>4015</v>
      </c>
      <c r="C68" s="121">
        <v>0</v>
      </c>
      <c r="D68" s="120">
        <v>2121001</v>
      </c>
      <c r="E68" s="120" t="s">
        <v>4069</v>
      </c>
      <c r="F68" s="121">
        <v>0</v>
      </c>
    </row>
    <row r="69" s="56" customFormat="1" ht="17.1" customHeight="1" spans="1:6">
      <c r="A69" s="28">
        <v>1031012</v>
      </c>
      <c r="B69" s="120" t="s">
        <v>4016</v>
      </c>
      <c r="C69" s="121">
        <v>0</v>
      </c>
      <c r="D69" s="120">
        <v>2121002</v>
      </c>
      <c r="E69" s="120" t="s">
        <v>4070</v>
      </c>
      <c r="F69" s="121">
        <v>0</v>
      </c>
    </row>
    <row r="70" s="56" customFormat="1" ht="17.1" customHeight="1" spans="1:6">
      <c r="A70" s="28">
        <v>1031013</v>
      </c>
      <c r="B70" s="120" t="s">
        <v>4017</v>
      </c>
      <c r="C70" s="121">
        <v>0</v>
      </c>
      <c r="D70" s="120">
        <v>2121099</v>
      </c>
      <c r="E70" s="120" t="s">
        <v>4081</v>
      </c>
      <c r="F70" s="121">
        <v>145</v>
      </c>
    </row>
    <row r="71" s="56" customFormat="1" ht="17.1" customHeight="1" spans="1:6">
      <c r="A71" s="28">
        <v>103101301</v>
      </c>
      <c r="B71" s="120" t="s">
        <v>4018</v>
      </c>
      <c r="C71" s="121">
        <v>0</v>
      </c>
      <c r="D71" s="120">
        <v>21211</v>
      </c>
      <c r="E71" s="120" t="s">
        <v>4082</v>
      </c>
      <c r="F71" s="121">
        <v>0</v>
      </c>
    </row>
    <row r="72" s="56" customFormat="1" ht="17.1" customHeight="1" spans="1:6">
      <c r="A72" s="28">
        <v>103101399</v>
      </c>
      <c r="B72" s="120" t="s">
        <v>4019</v>
      </c>
      <c r="C72" s="121">
        <v>0</v>
      </c>
      <c r="D72" s="120">
        <v>21213</v>
      </c>
      <c r="E72" s="120" t="s">
        <v>4083</v>
      </c>
      <c r="F72" s="121">
        <v>0</v>
      </c>
    </row>
    <row r="73" s="56" customFormat="1" ht="17.1" customHeight="1" spans="1:6">
      <c r="A73" s="28">
        <v>1031014</v>
      </c>
      <c r="B73" s="120" t="s">
        <v>4020</v>
      </c>
      <c r="C73" s="121">
        <v>0</v>
      </c>
      <c r="D73" s="120">
        <v>2121301</v>
      </c>
      <c r="E73" s="120" t="s">
        <v>4084</v>
      </c>
      <c r="F73" s="121">
        <v>0</v>
      </c>
    </row>
    <row r="74" s="56" customFormat="1" ht="17.1" customHeight="1" spans="1:6">
      <c r="A74" s="28">
        <v>1031099</v>
      </c>
      <c r="B74" s="120" t="s">
        <v>4021</v>
      </c>
      <c r="C74" s="121">
        <v>0</v>
      </c>
      <c r="D74" s="120">
        <v>2121302</v>
      </c>
      <c r="E74" s="120" t="s">
        <v>4085</v>
      </c>
      <c r="F74" s="121">
        <v>0</v>
      </c>
    </row>
    <row r="75" s="56" customFormat="1" ht="17.1" customHeight="1" spans="1:6">
      <c r="A75" s="28">
        <v>103109998</v>
      </c>
      <c r="B75" s="120" t="s">
        <v>4022</v>
      </c>
      <c r="C75" s="121">
        <v>0</v>
      </c>
      <c r="D75" s="120">
        <v>2121303</v>
      </c>
      <c r="E75" s="120" t="s">
        <v>4086</v>
      </c>
      <c r="F75" s="121">
        <v>0</v>
      </c>
    </row>
    <row r="76" s="56" customFormat="1" ht="17.1" customHeight="1" spans="1:6">
      <c r="A76" s="120">
        <v>103109999</v>
      </c>
      <c r="B76" s="120" t="s">
        <v>4023</v>
      </c>
      <c r="C76" s="121">
        <v>0</v>
      </c>
      <c r="D76" s="120">
        <v>2121304</v>
      </c>
      <c r="E76" s="120" t="s">
        <v>4087</v>
      </c>
      <c r="F76" s="121">
        <v>0</v>
      </c>
    </row>
    <row r="77" s="56" customFormat="1" ht="17.1" customHeight="1" spans="1:6">
      <c r="A77" s="120"/>
      <c r="B77" s="120"/>
      <c r="C77" s="121"/>
      <c r="D77" s="120">
        <v>2121399</v>
      </c>
      <c r="E77" s="120" t="s">
        <v>4088</v>
      </c>
      <c r="F77" s="121">
        <v>0</v>
      </c>
    </row>
    <row r="78" s="56" customFormat="1" ht="17.1" customHeight="1" spans="1:6">
      <c r="A78" s="120"/>
      <c r="B78" s="120"/>
      <c r="C78" s="121"/>
      <c r="D78" s="120">
        <v>21214</v>
      </c>
      <c r="E78" s="120" t="s">
        <v>4089</v>
      </c>
      <c r="F78" s="121">
        <v>0</v>
      </c>
    </row>
    <row r="79" s="56" customFormat="1" ht="17.1" customHeight="1" spans="1:6">
      <c r="A79" s="120"/>
      <c r="B79" s="120"/>
      <c r="C79" s="121"/>
      <c r="D79" s="120">
        <v>2121401</v>
      </c>
      <c r="E79" s="120" t="s">
        <v>4090</v>
      </c>
      <c r="F79" s="121">
        <v>0</v>
      </c>
    </row>
    <row r="80" s="56" customFormat="1" ht="17.1" customHeight="1" spans="1:6">
      <c r="A80" s="120"/>
      <c r="B80" s="120"/>
      <c r="C80" s="121"/>
      <c r="D80" s="120">
        <v>2121402</v>
      </c>
      <c r="E80" s="120" t="s">
        <v>4091</v>
      </c>
      <c r="F80" s="121">
        <v>0</v>
      </c>
    </row>
    <row r="81" s="56" customFormat="1" ht="17.1" customHeight="1" spans="1:6">
      <c r="A81" s="120"/>
      <c r="B81" s="120"/>
      <c r="C81" s="121"/>
      <c r="D81" s="120">
        <v>2121499</v>
      </c>
      <c r="E81" s="120" t="s">
        <v>4092</v>
      </c>
      <c r="F81" s="121">
        <v>0</v>
      </c>
    </row>
    <row r="82" s="56" customFormat="1" ht="17.1" customHeight="1" spans="1:6">
      <c r="A82" s="120"/>
      <c r="B82" s="120"/>
      <c r="C82" s="121"/>
      <c r="D82" s="120">
        <v>21215</v>
      </c>
      <c r="E82" s="120" t="s">
        <v>4093</v>
      </c>
      <c r="F82" s="121">
        <v>0</v>
      </c>
    </row>
    <row r="83" s="56" customFormat="1" ht="17.1" customHeight="1" spans="1:6">
      <c r="A83" s="120"/>
      <c r="B83" s="120"/>
      <c r="C83" s="121"/>
      <c r="D83" s="120">
        <v>2121501</v>
      </c>
      <c r="E83" s="120" t="s">
        <v>4094</v>
      </c>
      <c r="F83" s="121">
        <v>0</v>
      </c>
    </row>
    <row r="84" s="56" customFormat="1" ht="17.1" customHeight="1" spans="1:6">
      <c r="A84" s="120"/>
      <c r="B84" s="120"/>
      <c r="C84" s="121"/>
      <c r="D84" s="120">
        <v>2121502</v>
      </c>
      <c r="E84" s="120" t="s">
        <v>4095</v>
      </c>
      <c r="F84" s="121">
        <v>0</v>
      </c>
    </row>
    <row r="85" s="56" customFormat="1" ht="17.1" customHeight="1" spans="1:6">
      <c r="A85" s="120"/>
      <c r="B85" s="120"/>
      <c r="C85" s="121"/>
      <c r="D85" s="120">
        <v>2121599</v>
      </c>
      <c r="E85" s="120" t="s">
        <v>4096</v>
      </c>
      <c r="F85" s="121">
        <v>0</v>
      </c>
    </row>
    <row r="86" s="56" customFormat="1" ht="17.1" customHeight="1" spans="1:6">
      <c r="A86" s="120"/>
      <c r="B86" s="120"/>
      <c r="C86" s="121"/>
      <c r="D86" s="120">
        <v>21216</v>
      </c>
      <c r="E86" s="120" t="s">
        <v>4097</v>
      </c>
      <c r="F86" s="121">
        <v>36016</v>
      </c>
    </row>
    <row r="87" s="56" customFormat="1" ht="17.1" customHeight="1" spans="1:6">
      <c r="A87" s="120"/>
      <c r="B87" s="120"/>
      <c r="C87" s="121"/>
      <c r="D87" s="120">
        <v>2121601</v>
      </c>
      <c r="E87" s="120" t="s">
        <v>4094</v>
      </c>
      <c r="F87" s="121">
        <v>0</v>
      </c>
    </row>
    <row r="88" s="56" customFormat="1" ht="17.1" customHeight="1" spans="1:6">
      <c r="A88" s="120"/>
      <c r="B88" s="120"/>
      <c r="C88" s="121"/>
      <c r="D88" s="120">
        <v>2121602</v>
      </c>
      <c r="E88" s="120" t="s">
        <v>4095</v>
      </c>
      <c r="F88" s="121">
        <v>0</v>
      </c>
    </row>
    <row r="89" s="56" customFormat="1" ht="17.1" customHeight="1" spans="1:6">
      <c r="A89" s="120"/>
      <c r="B89" s="120"/>
      <c r="C89" s="121"/>
      <c r="D89" s="120">
        <v>2121699</v>
      </c>
      <c r="E89" s="120" t="s">
        <v>4098</v>
      </c>
      <c r="F89" s="121">
        <v>36016</v>
      </c>
    </row>
    <row r="90" s="56" customFormat="1" ht="17.1" customHeight="1" spans="1:6">
      <c r="A90" s="120"/>
      <c r="B90" s="120"/>
      <c r="C90" s="121"/>
      <c r="D90" s="120">
        <v>21217</v>
      </c>
      <c r="E90" s="120" t="s">
        <v>4099</v>
      </c>
      <c r="F90" s="121">
        <v>0</v>
      </c>
    </row>
    <row r="91" s="56" customFormat="1" ht="17.1" customHeight="1" spans="1:6">
      <c r="A91" s="120"/>
      <c r="B91" s="120"/>
      <c r="C91" s="121"/>
      <c r="D91" s="120">
        <v>2121701</v>
      </c>
      <c r="E91" s="120" t="s">
        <v>4100</v>
      </c>
      <c r="F91" s="121">
        <v>0</v>
      </c>
    </row>
    <row r="92" s="56" customFormat="1" ht="17.1" customHeight="1" spans="1:6">
      <c r="A92" s="120"/>
      <c r="B92" s="120"/>
      <c r="C92" s="121"/>
      <c r="D92" s="120">
        <v>2121702</v>
      </c>
      <c r="E92" s="120" t="s">
        <v>4101</v>
      </c>
      <c r="F92" s="121">
        <v>0</v>
      </c>
    </row>
    <row r="93" s="56" customFormat="1" ht="17.1" customHeight="1" spans="1:6">
      <c r="A93" s="120"/>
      <c r="B93" s="120"/>
      <c r="C93" s="121"/>
      <c r="D93" s="120">
        <v>2121703</v>
      </c>
      <c r="E93" s="120" t="s">
        <v>4102</v>
      </c>
      <c r="F93" s="121">
        <v>0</v>
      </c>
    </row>
    <row r="94" s="56" customFormat="1" ht="17.1" customHeight="1" spans="1:6">
      <c r="A94" s="120"/>
      <c r="B94" s="120"/>
      <c r="C94" s="121"/>
      <c r="D94" s="120">
        <v>2121704</v>
      </c>
      <c r="E94" s="120" t="s">
        <v>4103</v>
      </c>
      <c r="F94" s="121">
        <v>0</v>
      </c>
    </row>
    <row r="95" s="56" customFormat="1" ht="17.1" customHeight="1" spans="1:6">
      <c r="A95" s="120"/>
      <c r="B95" s="120"/>
      <c r="C95" s="121"/>
      <c r="D95" s="120">
        <v>2121799</v>
      </c>
      <c r="E95" s="120" t="s">
        <v>4104</v>
      </c>
      <c r="F95" s="121">
        <v>0</v>
      </c>
    </row>
    <row r="96" s="56" customFormat="1" ht="17.1" customHeight="1" spans="1:6">
      <c r="A96" s="120"/>
      <c r="B96" s="120"/>
      <c r="C96" s="121"/>
      <c r="D96" s="120">
        <v>21218</v>
      </c>
      <c r="E96" s="120" t="s">
        <v>4105</v>
      </c>
      <c r="F96" s="121">
        <v>0</v>
      </c>
    </row>
    <row r="97" s="56" customFormat="1" ht="17.1" customHeight="1" spans="1:6">
      <c r="A97" s="120"/>
      <c r="B97" s="120"/>
      <c r="C97" s="121"/>
      <c r="D97" s="120">
        <v>2121801</v>
      </c>
      <c r="E97" s="120" t="s">
        <v>4106</v>
      </c>
      <c r="F97" s="121">
        <v>0</v>
      </c>
    </row>
    <row r="98" s="56" customFormat="1" ht="17.1" customHeight="1" spans="1:6">
      <c r="A98" s="120"/>
      <c r="B98" s="120"/>
      <c r="C98" s="121"/>
      <c r="D98" s="120">
        <v>2121899</v>
      </c>
      <c r="E98" s="120" t="s">
        <v>4107</v>
      </c>
      <c r="F98" s="121">
        <v>0</v>
      </c>
    </row>
    <row r="99" s="56" customFormat="1" ht="17.1" customHeight="1" spans="1:6">
      <c r="A99" s="120"/>
      <c r="B99" s="120"/>
      <c r="C99" s="121"/>
      <c r="D99" s="120">
        <v>21219</v>
      </c>
      <c r="E99" s="120" t="s">
        <v>4108</v>
      </c>
      <c r="F99" s="121">
        <v>0</v>
      </c>
    </row>
    <row r="100" s="56" customFormat="1" ht="17.1" customHeight="1" spans="1:6">
      <c r="A100" s="120"/>
      <c r="B100" s="120"/>
      <c r="C100" s="121"/>
      <c r="D100" s="120">
        <v>2121901</v>
      </c>
      <c r="E100" s="120" t="s">
        <v>4094</v>
      </c>
      <c r="F100" s="121">
        <v>0</v>
      </c>
    </row>
    <row r="101" s="56" customFormat="1" ht="17.1" customHeight="1" spans="1:6">
      <c r="A101" s="120"/>
      <c r="B101" s="120"/>
      <c r="C101" s="121"/>
      <c r="D101" s="120">
        <v>2121902</v>
      </c>
      <c r="E101" s="120" t="s">
        <v>4095</v>
      </c>
      <c r="F101" s="121">
        <v>0</v>
      </c>
    </row>
    <row r="102" s="56" customFormat="1" ht="17.1" customHeight="1" spans="1:6">
      <c r="A102" s="120"/>
      <c r="B102" s="120"/>
      <c r="C102" s="121"/>
      <c r="D102" s="120">
        <v>2121903</v>
      </c>
      <c r="E102" s="120" t="s">
        <v>4109</v>
      </c>
      <c r="F102" s="121">
        <v>0</v>
      </c>
    </row>
    <row r="103" s="56" customFormat="1" ht="17.1" customHeight="1" spans="1:6">
      <c r="A103" s="120"/>
      <c r="B103" s="120"/>
      <c r="C103" s="121"/>
      <c r="D103" s="120">
        <v>2121904</v>
      </c>
      <c r="E103" s="120" t="s">
        <v>4110</v>
      </c>
      <c r="F103" s="121">
        <v>0</v>
      </c>
    </row>
    <row r="104" s="56" customFormat="1" ht="17.1" customHeight="1" spans="1:6">
      <c r="A104" s="120"/>
      <c r="B104" s="120"/>
      <c r="C104" s="121"/>
      <c r="D104" s="120">
        <v>2121905</v>
      </c>
      <c r="E104" s="120" t="s">
        <v>4111</v>
      </c>
      <c r="F104" s="121">
        <v>0</v>
      </c>
    </row>
    <row r="105" s="56" customFormat="1" ht="17.1" customHeight="1" spans="1:6">
      <c r="A105" s="120"/>
      <c r="B105" s="120"/>
      <c r="C105" s="121"/>
      <c r="D105" s="120">
        <v>2121906</v>
      </c>
      <c r="E105" s="120" t="s">
        <v>4112</v>
      </c>
      <c r="F105" s="121">
        <v>0</v>
      </c>
    </row>
    <row r="106" s="56" customFormat="1" ht="17.1" customHeight="1" spans="1:6">
      <c r="A106" s="120"/>
      <c r="B106" s="120"/>
      <c r="C106" s="121"/>
      <c r="D106" s="120">
        <v>2121907</v>
      </c>
      <c r="E106" s="120" t="s">
        <v>4113</v>
      </c>
      <c r="F106" s="121">
        <v>0</v>
      </c>
    </row>
    <row r="107" s="56" customFormat="1" ht="17.1" customHeight="1" spans="1:6">
      <c r="A107" s="120"/>
      <c r="B107" s="120"/>
      <c r="C107" s="121"/>
      <c r="D107" s="120">
        <v>2121999</v>
      </c>
      <c r="E107" s="120" t="s">
        <v>4114</v>
      </c>
      <c r="F107" s="121">
        <v>0</v>
      </c>
    </row>
    <row r="108" s="56" customFormat="1" ht="17.1" customHeight="1" spans="1:6">
      <c r="A108" s="120"/>
      <c r="B108" s="120"/>
      <c r="C108" s="121"/>
      <c r="D108" s="120">
        <v>213</v>
      </c>
      <c r="E108" s="120" t="s">
        <v>1439</v>
      </c>
      <c r="F108" s="121">
        <v>0</v>
      </c>
    </row>
    <row r="109" s="56" customFormat="1" ht="17.1" customHeight="1" spans="1:6">
      <c r="A109" s="120"/>
      <c r="B109" s="120"/>
      <c r="C109" s="121"/>
      <c r="D109" s="120">
        <v>21366</v>
      </c>
      <c r="E109" s="120" t="s">
        <v>4115</v>
      </c>
      <c r="F109" s="121">
        <v>0</v>
      </c>
    </row>
    <row r="110" s="56" customFormat="1" ht="17.1" customHeight="1" spans="1:6">
      <c r="A110" s="120"/>
      <c r="B110" s="120"/>
      <c r="C110" s="121"/>
      <c r="D110" s="120">
        <v>2136601</v>
      </c>
      <c r="E110" s="120" t="s">
        <v>4052</v>
      </c>
      <c r="F110" s="121">
        <v>0</v>
      </c>
    </row>
    <row r="111" s="56" customFormat="1" ht="17.1" customHeight="1" spans="1:6">
      <c r="A111" s="120"/>
      <c r="B111" s="120"/>
      <c r="C111" s="121"/>
      <c r="D111" s="120">
        <v>2136602</v>
      </c>
      <c r="E111" s="120" t="s">
        <v>4116</v>
      </c>
      <c r="F111" s="121">
        <v>0</v>
      </c>
    </row>
    <row r="112" s="56" customFormat="1" ht="17.1" customHeight="1" spans="1:6">
      <c r="A112" s="120"/>
      <c r="B112" s="120"/>
      <c r="C112" s="121"/>
      <c r="D112" s="120">
        <v>2136603</v>
      </c>
      <c r="E112" s="120" t="s">
        <v>4117</v>
      </c>
      <c r="F112" s="121">
        <v>0</v>
      </c>
    </row>
    <row r="113" s="56" customFormat="1" ht="17.1" customHeight="1" spans="1:6">
      <c r="A113" s="120"/>
      <c r="B113" s="120"/>
      <c r="C113" s="121"/>
      <c r="D113" s="120">
        <v>2136699</v>
      </c>
      <c r="E113" s="120" t="s">
        <v>4118</v>
      </c>
      <c r="F113" s="121">
        <v>0</v>
      </c>
    </row>
    <row r="114" s="56" customFormat="1" ht="17.1" customHeight="1" spans="1:6">
      <c r="A114" s="120"/>
      <c r="B114" s="120"/>
      <c r="C114" s="121"/>
      <c r="D114" s="120">
        <v>21367</v>
      </c>
      <c r="E114" s="120" t="s">
        <v>4119</v>
      </c>
      <c r="F114" s="121">
        <v>0</v>
      </c>
    </row>
    <row r="115" s="56" customFormat="1" ht="17.1" customHeight="1" spans="1:6">
      <c r="A115" s="120"/>
      <c r="B115" s="120"/>
      <c r="C115" s="121"/>
      <c r="D115" s="120">
        <v>2136701</v>
      </c>
      <c r="E115" s="120" t="s">
        <v>4052</v>
      </c>
      <c r="F115" s="121">
        <v>0</v>
      </c>
    </row>
    <row r="116" s="56" customFormat="1" ht="17.1" customHeight="1" spans="1:6">
      <c r="A116" s="120"/>
      <c r="B116" s="120"/>
      <c r="C116" s="121"/>
      <c r="D116" s="120">
        <v>2136702</v>
      </c>
      <c r="E116" s="120" t="s">
        <v>4116</v>
      </c>
      <c r="F116" s="121">
        <v>0</v>
      </c>
    </row>
    <row r="117" s="56" customFormat="1" ht="17.1" customHeight="1" spans="1:6">
      <c r="A117" s="120"/>
      <c r="B117" s="120"/>
      <c r="C117" s="121"/>
      <c r="D117" s="120">
        <v>2136703</v>
      </c>
      <c r="E117" s="120" t="s">
        <v>4120</v>
      </c>
      <c r="F117" s="121">
        <v>0</v>
      </c>
    </row>
    <row r="118" s="56" customFormat="1" ht="17.1" customHeight="1" spans="1:6">
      <c r="A118" s="120"/>
      <c r="B118" s="120"/>
      <c r="C118" s="121"/>
      <c r="D118" s="120">
        <v>2136799</v>
      </c>
      <c r="E118" s="120" t="s">
        <v>4121</v>
      </c>
      <c r="F118" s="121">
        <v>0</v>
      </c>
    </row>
    <row r="119" s="56" customFormat="1" ht="17.1" customHeight="1" spans="1:6">
      <c r="A119" s="120"/>
      <c r="B119" s="120"/>
      <c r="C119" s="121"/>
      <c r="D119" s="120">
        <v>21369</v>
      </c>
      <c r="E119" s="120" t="s">
        <v>4122</v>
      </c>
      <c r="F119" s="121">
        <v>0</v>
      </c>
    </row>
    <row r="120" s="56" customFormat="1" ht="17.1" customHeight="1" spans="1:6">
      <c r="A120" s="120"/>
      <c r="B120" s="120"/>
      <c r="C120" s="121"/>
      <c r="D120" s="120">
        <v>2136901</v>
      </c>
      <c r="E120" s="120" t="s">
        <v>1504</v>
      </c>
      <c r="F120" s="121">
        <v>0</v>
      </c>
    </row>
    <row r="121" s="56" customFormat="1" ht="17.1" customHeight="1" spans="1:6">
      <c r="A121" s="120"/>
      <c r="B121" s="120"/>
      <c r="C121" s="121"/>
      <c r="D121" s="120">
        <v>2136902</v>
      </c>
      <c r="E121" s="120" t="s">
        <v>4123</v>
      </c>
      <c r="F121" s="121">
        <v>0</v>
      </c>
    </row>
    <row r="122" s="56" customFormat="1" ht="17.1" customHeight="1" spans="1:6">
      <c r="A122" s="120"/>
      <c r="B122" s="120"/>
      <c r="C122" s="121"/>
      <c r="D122" s="120">
        <v>2136903</v>
      </c>
      <c r="E122" s="120" t="s">
        <v>4124</v>
      </c>
      <c r="F122" s="121">
        <v>0</v>
      </c>
    </row>
    <row r="123" s="56" customFormat="1" ht="17.1" customHeight="1" spans="1:6">
      <c r="A123" s="120"/>
      <c r="B123" s="120"/>
      <c r="C123" s="121"/>
      <c r="D123" s="120">
        <v>2136999</v>
      </c>
      <c r="E123" s="120" t="s">
        <v>4125</v>
      </c>
      <c r="F123" s="121">
        <v>0</v>
      </c>
    </row>
    <row r="124" s="56" customFormat="1" ht="17.1" customHeight="1" spans="1:6">
      <c r="A124" s="120"/>
      <c r="B124" s="120"/>
      <c r="C124" s="121"/>
      <c r="D124" s="120">
        <v>21370</v>
      </c>
      <c r="E124" s="120" t="s">
        <v>4126</v>
      </c>
      <c r="F124" s="121">
        <v>0</v>
      </c>
    </row>
    <row r="125" s="56" customFormat="1" ht="17.1" customHeight="1" spans="1:6">
      <c r="A125" s="120"/>
      <c r="B125" s="120"/>
      <c r="C125" s="121"/>
      <c r="D125" s="120">
        <v>2137001</v>
      </c>
      <c r="E125" s="120" t="s">
        <v>4127</v>
      </c>
      <c r="F125" s="121">
        <v>0</v>
      </c>
    </row>
    <row r="126" s="56" customFormat="1" ht="17.1" customHeight="1" spans="1:6">
      <c r="A126" s="120"/>
      <c r="B126" s="120"/>
      <c r="C126" s="121"/>
      <c r="D126" s="120">
        <v>2137099</v>
      </c>
      <c r="E126" s="120" t="s">
        <v>4128</v>
      </c>
      <c r="F126" s="121">
        <v>0</v>
      </c>
    </row>
    <row r="127" s="56" customFormat="1" ht="17.1" customHeight="1" spans="1:6">
      <c r="A127" s="120"/>
      <c r="B127" s="120"/>
      <c r="C127" s="121"/>
      <c r="D127" s="120">
        <v>21371</v>
      </c>
      <c r="E127" s="120" t="s">
        <v>4129</v>
      </c>
      <c r="F127" s="121">
        <v>0</v>
      </c>
    </row>
    <row r="128" s="56" customFormat="1" ht="17.1" customHeight="1" spans="1:6">
      <c r="A128" s="120"/>
      <c r="B128" s="120"/>
      <c r="C128" s="121"/>
      <c r="D128" s="120">
        <v>2137101</v>
      </c>
      <c r="E128" s="120" t="s">
        <v>4130</v>
      </c>
      <c r="F128" s="121">
        <v>0</v>
      </c>
    </row>
    <row r="129" s="56" customFormat="1" ht="17.1" customHeight="1" spans="1:6">
      <c r="A129" s="120"/>
      <c r="B129" s="120"/>
      <c r="C129" s="121"/>
      <c r="D129" s="120">
        <v>2137102</v>
      </c>
      <c r="E129" s="120" t="s">
        <v>4131</v>
      </c>
      <c r="F129" s="121">
        <v>0</v>
      </c>
    </row>
    <row r="130" s="56" customFormat="1" ht="17.1" customHeight="1" spans="1:6">
      <c r="A130" s="120"/>
      <c r="B130" s="120"/>
      <c r="C130" s="121"/>
      <c r="D130" s="120">
        <v>2137103</v>
      </c>
      <c r="E130" s="120" t="s">
        <v>4132</v>
      </c>
      <c r="F130" s="121">
        <v>0</v>
      </c>
    </row>
    <row r="131" s="56" customFormat="1" ht="17.1" customHeight="1" spans="1:6">
      <c r="A131" s="120"/>
      <c r="B131" s="120"/>
      <c r="C131" s="121"/>
      <c r="D131" s="120">
        <v>2137199</v>
      </c>
      <c r="E131" s="120" t="s">
        <v>4133</v>
      </c>
      <c r="F131" s="121">
        <v>0</v>
      </c>
    </row>
    <row r="132" s="56" customFormat="1" ht="17.1" customHeight="1" spans="1:6">
      <c r="A132" s="120"/>
      <c r="B132" s="120"/>
      <c r="C132" s="121"/>
      <c r="D132" s="120">
        <v>214</v>
      </c>
      <c r="E132" s="120" t="s">
        <v>1535</v>
      </c>
      <c r="F132" s="121">
        <v>0</v>
      </c>
    </row>
    <row r="133" s="56" customFormat="1" ht="17.1" customHeight="1" spans="1:6">
      <c r="A133" s="120"/>
      <c r="B133" s="120"/>
      <c r="C133" s="121"/>
      <c r="D133" s="120">
        <v>21460</v>
      </c>
      <c r="E133" s="120" t="s">
        <v>4134</v>
      </c>
      <c r="F133" s="121">
        <v>0</v>
      </c>
    </row>
    <row r="134" s="56" customFormat="1" ht="17.1" customHeight="1" spans="1:6">
      <c r="A134" s="120"/>
      <c r="B134" s="120"/>
      <c r="C134" s="121"/>
      <c r="D134" s="120">
        <v>2146001</v>
      </c>
      <c r="E134" s="120" t="s">
        <v>1537</v>
      </c>
      <c r="F134" s="121">
        <v>0</v>
      </c>
    </row>
    <row r="135" s="56" customFormat="1" ht="17.1" customHeight="1" spans="1:6">
      <c r="A135" s="120"/>
      <c r="B135" s="120"/>
      <c r="C135" s="121"/>
      <c r="D135" s="120">
        <v>2146002</v>
      </c>
      <c r="E135" s="120" t="s">
        <v>1538</v>
      </c>
      <c r="F135" s="121">
        <v>0</v>
      </c>
    </row>
    <row r="136" s="56" customFormat="1" ht="17.1" customHeight="1" spans="1:6">
      <c r="A136" s="120"/>
      <c r="B136" s="120"/>
      <c r="C136" s="121"/>
      <c r="D136" s="120">
        <v>2146003</v>
      </c>
      <c r="E136" s="120" t="s">
        <v>4135</v>
      </c>
      <c r="F136" s="121">
        <v>0</v>
      </c>
    </row>
    <row r="137" s="56" customFormat="1" ht="17.1" customHeight="1" spans="1:6">
      <c r="A137" s="120"/>
      <c r="B137" s="120"/>
      <c r="C137" s="121"/>
      <c r="D137" s="120">
        <v>2146099</v>
      </c>
      <c r="E137" s="120" t="s">
        <v>4136</v>
      </c>
      <c r="F137" s="121">
        <v>0</v>
      </c>
    </row>
    <row r="138" s="56" customFormat="1" ht="17.1" customHeight="1" spans="1:6">
      <c r="A138" s="120"/>
      <c r="B138" s="120"/>
      <c r="C138" s="121"/>
      <c r="D138" s="120">
        <v>21462</v>
      </c>
      <c r="E138" s="120" t="s">
        <v>4137</v>
      </c>
      <c r="F138" s="121">
        <v>0</v>
      </c>
    </row>
    <row r="139" s="56" customFormat="1" ht="17.1" customHeight="1" spans="1:6">
      <c r="A139" s="120"/>
      <c r="B139" s="120"/>
      <c r="C139" s="121"/>
      <c r="D139" s="120">
        <v>2146201</v>
      </c>
      <c r="E139" s="120" t="s">
        <v>4135</v>
      </c>
      <c r="F139" s="121">
        <v>0</v>
      </c>
    </row>
    <row r="140" s="56" customFormat="1" ht="17.1" customHeight="1" spans="1:6">
      <c r="A140" s="120"/>
      <c r="B140" s="120"/>
      <c r="C140" s="121"/>
      <c r="D140" s="120">
        <v>2146202</v>
      </c>
      <c r="E140" s="120" t="s">
        <v>4138</v>
      </c>
      <c r="F140" s="121">
        <v>0</v>
      </c>
    </row>
    <row r="141" s="56" customFormat="1" ht="17.1" customHeight="1" spans="1:6">
      <c r="A141" s="120"/>
      <c r="B141" s="120"/>
      <c r="C141" s="121"/>
      <c r="D141" s="120">
        <v>2146203</v>
      </c>
      <c r="E141" s="120" t="s">
        <v>4139</v>
      </c>
      <c r="F141" s="121">
        <v>0</v>
      </c>
    </row>
    <row r="142" s="56" customFormat="1" ht="17.1" customHeight="1" spans="1:6">
      <c r="A142" s="120"/>
      <c r="B142" s="120"/>
      <c r="C142" s="121"/>
      <c r="D142" s="120">
        <v>2146299</v>
      </c>
      <c r="E142" s="120" t="s">
        <v>4140</v>
      </c>
      <c r="F142" s="121">
        <v>0</v>
      </c>
    </row>
    <row r="143" s="56" customFormat="1" ht="17.1" customHeight="1" spans="1:6">
      <c r="A143" s="120"/>
      <c r="B143" s="120"/>
      <c r="C143" s="121"/>
      <c r="D143" s="120">
        <v>21463</v>
      </c>
      <c r="E143" s="120" t="s">
        <v>4141</v>
      </c>
      <c r="F143" s="121">
        <v>0</v>
      </c>
    </row>
    <row r="144" s="56" customFormat="1" ht="17.1" customHeight="1" spans="1:6">
      <c r="A144" s="120"/>
      <c r="B144" s="120"/>
      <c r="C144" s="121"/>
      <c r="D144" s="120">
        <v>2146301</v>
      </c>
      <c r="E144" s="120" t="s">
        <v>1544</v>
      </c>
      <c r="F144" s="121">
        <v>0</v>
      </c>
    </row>
    <row r="145" s="56" customFormat="1" ht="17.1" customHeight="1" spans="1:6">
      <c r="A145" s="120"/>
      <c r="B145" s="120"/>
      <c r="C145" s="121"/>
      <c r="D145" s="120">
        <v>2146302</v>
      </c>
      <c r="E145" s="120" t="s">
        <v>4142</v>
      </c>
      <c r="F145" s="121">
        <v>0</v>
      </c>
    </row>
    <row r="146" s="56" customFormat="1" ht="17.1" customHeight="1" spans="1:6">
      <c r="A146" s="120"/>
      <c r="B146" s="120"/>
      <c r="C146" s="121"/>
      <c r="D146" s="120">
        <v>2146303</v>
      </c>
      <c r="E146" s="120" t="s">
        <v>4143</v>
      </c>
      <c r="F146" s="121">
        <v>0</v>
      </c>
    </row>
    <row r="147" s="56" customFormat="1" ht="17.1" customHeight="1" spans="1:6">
      <c r="A147" s="120"/>
      <c r="B147" s="120"/>
      <c r="C147" s="121"/>
      <c r="D147" s="120">
        <v>2146399</v>
      </c>
      <c r="E147" s="120" t="s">
        <v>4144</v>
      </c>
      <c r="F147" s="121">
        <v>0</v>
      </c>
    </row>
    <row r="148" s="56" customFormat="1" ht="17.1" customHeight="1" spans="1:6">
      <c r="A148" s="120"/>
      <c r="B148" s="120"/>
      <c r="C148" s="121"/>
      <c r="D148" s="120">
        <v>21464</v>
      </c>
      <c r="E148" s="120" t="s">
        <v>4145</v>
      </c>
      <c r="F148" s="121">
        <v>0</v>
      </c>
    </row>
    <row r="149" s="56" customFormat="1" ht="17.1" customHeight="1" spans="1:6">
      <c r="A149" s="120"/>
      <c r="B149" s="120"/>
      <c r="C149" s="121"/>
      <c r="D149" s="120">
        <v>2146401</v>
      </c>
      <c r="E149" s="120" t="s">
        <v>4146</v>
      </c>
      <c r="F149" s="121">
        <v>0</v>
      </c>
    </row>
    <row r="150" s="56" customFormat="1" ht="17.1" customHeight="1" spans="1:6">
      <c r="A150" s="120"/>
      <c r="B150" s="120"/>
      <c r="C150" s="121"/>
      <c r="D150" s="120">
        <v>2146402</v>
      </c>
      <c r="E150" s="120" t="s">
        <v>4147</v>
      </c>
      <c r="F150" s="121">
        <v>0</v>
      </c>
    </row>
    <row r="151" s="56" customFormat="1" ht="17.1" customHeight="1" spans="1:6">
      <c r="A151" s="120"/>
      <c r="B151" s="120"/>
      <c r="C151" s="121"/>
      <c r="D151" s="120">
        <v>2146403</v>
      </c>
      <c r="E151" s="120" t="s">
        <v>4148</v>
      </c>
      <c r="F151" s="121">
        <v>0</v>
      </c>
    </row>
    <row r="152" s="56" customFormat="1" ht="17.1" customHeight="1" spans="1:6">
      <c r="A152" s="120"/>
      <c r="B152" s="120"/>
      <c r="C152" s="121"/>
      <c r="D152" s="120">
        <v>2146404</v>
      </c>
      <c r="E152" s="120" t="s">
        <v>4149</v>
      </c>
      <c r="F152" s="121">
        <v>0</v>
      </c>
    </row>
    <row r="153" s="56" customFormat="1" ht="17.1" customHeight="1" spans="1:6">
      <c r="A153" s="120"/>
      <c r="B153" s="120"/>
      <c r="C153" s="121"/>
      <c r="D153" s="120">
        <v>2146405</v>
      </c>
      <c r="E153" s="120" t="s">
        <v>4150</v>
      </c>
      <c r="F153" s="121">
        <v>0</v>
      </c>
    </row>
    <row r="154" s="56" customFormat="1" ht="17.1" customHeight="1" spans="1:6">
      <c r="A154" s="120"/>
      <c r="B154" s="120"/>
      <c r="C154" s="121"/>
      <c r="D154" s="120">
        <v>2146406</v>
      </c>
      <c r="E154" s="120" t="s">
        <v>4151</v>
      </c>
      <c r="F154" s="121">
        <v>0</v>
      </c>
    </row>
    <row r="155" s="56" customFormat="1" ht="17.1" customHeight="1" spans="1:6">
      <c r="A155" s="120"/>
      <c r="B155" s="120"/>
      <c r="C155" s="121"/>
      <c r="D155" s="120">
        <v>2146407</v>
      </c>
      <c r="E155" s="120" t="s">
        <v>4152</v>
      </c>
      <c r="F155" s="121">
        <v>0</v>
      </c>
    </row>
    <row r="156" s="56" customFormat="1" ht="17.1" customHeight="1" spans="1:6">
      <c r="A156" s="120"/>
      <c r="B156" s="120"/>
      <c r="C156" s="121"/>
      <c r="D156" s="120">
        <v>2146499</v>
      </c>
      <c r="E156" s="120" t="s">
        <v>4153</v>
      </c>
      <c r="F156" s="121">
        <v>0</v>
      </c>
    </row>
    <row r="157" s="56" customFormat="1" ht="17.1" customHeight="1" spans="1:6">
      <c r="A157" s="120"/>
      <c r="B157" s="120"/>
      <c r="C157" s="121"/>
      <c r="D157" s="120">
        <v>21468</v>
      </c>
      <c r="E157" s="120" t="s">
        <v>4154</v>
      </c>
      <c r="F157" s="121">
        <v>0</v>
      </c>
    </row>
    <row r="158" s="56" customFormat="1" ht="17.1" customHeight="1" spans="1:6">
      <c r="A158" s="120"/>
      <c r="B158" s="120"/>
      <c r="C158" s="121"/>
      <c r="D158" s="120">
        <v>2146801</v>
      </c>
      <c r="E158" s="120" t="s">
        <v>4155</v>
      </c>
      <c r="F158" s="121">
        <v>0</v>
      </c>
    </row>
    <row r="159" s="56" customFormat="1" ht="17.1" customHeight="1" spans="1:6">
      <c r="A159" s="120"/>
      <c r="B159" s="120"/>
      <c r="C159" s="121"/>
      <c r="D159" s="120">
        <v>2146802</v>
      </c>
      <c r="E159" s="120" t="s">
        <v>4156</v>
      </c>
      <c r="F159" s="121">
        <v>0</v>
      </c>
    </row>
    <row r="160" s="56" customFormat="1" ht="17.1" customHeight="1" spans="1:6">
      <c r="A160" s="120"/>
      <c r="B160" s="120"/>
      <c r="C160" s="121"/>
      <c r="D160" s="120">
        <v>2146803</v>
      </c>
      <c r="E160" s="120" t="s">
        <v>4157</v>
      </c>
      <c r="F160" s="121">
        <v>0</v>
      </c>
    </row>
    <row r="161" s="56" customFormat="1" ht="17.1" customHeight="1" spans="1:6">
      <c r="A161" s="120"/>
      <c r="B161" s="120"/>
      <c r="C161" s="121"/>
      <c r="D161" s="120">
        <v>2146804</v>
      </c>
      <c r="E161" s="120" t="s">
        <v>4158</v>
      </c>
      <c r="F161" s="121">
        <v>0</v>
      </c>
    </row>
    <row r="162" s="56" customFormat="1" ht="17.1" customHeight="1" spans="1:6">
      <c r="A162" s="120"/>
      <c r="B162" s="120"/>
      <c r="C162" s="121"/>
      <c r="D162" s="120">
        <v>2146805</v>
      </c>
      <c r="E162" s="120" t="s">
        <v>4159</v>
      </c>
      <c r="F162" s="121">
        <v>0</v>
      </c>
    </row>
    <row r="163" s="56" customFormat="1" ht="17.1" customHeight="1" spans="1:6">
      <c r="A163" s="120"/>
      <c r="B163" s="120"/>
      <c r="C163" s="121"/>
      <c r="D163" s="120">
        <v>2146899</v>
      </c>
      <c r="E163" s="120" t="s">
        <v>4160</v>
      </c>
      <c r="F163" s="121">
        <v>0</v>
      </c>
    </row>
    <row r="164" s="56" customFormat="1" ht="17.1" customHeight="1" spans="1:6">
      <c r="A164" s="120"/>
      <c r="B164" s="120"/>
      <c r="C164" s="121"/>
      <c r="D164" s="120">
        <v>21469</v>
      </c>
      <c r="E164" s="120" t="s">
        <v>4161</v>
      </c>
      <c r="F164" s="121">
        <v>0</v>
      </c>
    </row>
    <row r="165" s="56" customFormat="1" ht="17.1" customHeight="1" spans="1:6">
      <c r="A165" s="120"/>
      <c r="B165" s="120"/>
      <c r="C165" s="121"/>
      <c r="D165" s="120">
        <v>2146901</v>
      </c>
      <c r="E165" s="120" t="s">
        <v>4162</v>
      </c>
      <c r="F165" s="121">
        <v>0</v>
      </c>
    </row>
    <row r="166" s="56" customFormat="1" ht="17.1" customHeight="1" spans="1:6">
      <c r="A166" s="120"/>
      <c r="B166" s="120"/>
      <c r="C166" s="121"/>
      <c r="D166" s="120">
        <v>2146902</v>
      </c>
      <c r="E166" s="120" t="s">
        <v>1565</v>
      </c>
      <c r="F166" s="121">
        <v>0</v>
      </c>
    </row>
    <row r="167" s="56" customFormat="1" ht="17.1" customHeight="1" spans="1:6">
      <c r="A167" s="120"/>
      <c r="B167" s="120"/>
      <c r="C167" s="121"/>
      <c r="D167" s="120">
        <v>2146903</v>
      </c>
      <c r="E167" s="120" t="s">
        <v>4163</v>
      </c>
      <c r="F167" s="121">
        <v>0</v>
      </c>
    </row>
    <row r="168" s="56" customFormat="1" ht="17.1" customHeight="1" spans="1:6">
      <c r="A168" s="120"/>
      <c r="B168" s="120"/>
      <c r="C168" s="121"/>
      <c r="D168" s="120">
        <v>2146904</v>
      </c>
      <c r="E168" s="120" t="s">
        <v>4164</v>
      </c>
      <c r="F168" s="121">
        <v>0</v>
      </c>
    </row>
    <row r="169" s="56" customFormat="1" ht="17.1" customHeight="1" spans="1:6">
      <c r="A169" s="120"/>
      <c r="B169" s="120"/>
      <c r="C169" s="121"/>
      <c r="D169" s="120">
        <v>2146906</v>
      </c>
      <c r="E169" s="120" t="s">
        <v>4165</v>
      </c>
      <c r="F169" s="121">
        <v>0</v>
      </c>
    </row>
    <row r="170" s="56" customFormat="1" ht="17.1" customHeight="1" spans="1:6">
      <c r="A170" s="120"/>
      <c r="B170" s="120"/>
      <c r="C170" s="121"/>
      <c r="D170" s="120">
        <v>2146907</v>
      </c>
      <c r="E170" s="120" t="s">
        <v>4166</v>
      </c>
      <c r="F170" s="121">
        <v>0</v>
      </c>
    </row>
    <row r="171" s="56" customFormat="1" ht="17.1" customHeight="1" spans="1:6">
      <c r="A171" s="120"/>
      <c r="B171" s="120"/>
      <c r="C171" s="121"/>
      <c r="D171" s="120">
        <v>2146908</v>
      </c>
      <c r="E171" s="120" t="s">
        <v>4167</v>
      </c>
      <c r="F171" s="121">
        <v>0</v>
      </c>
    </row>
    <row r="172" s="56" customFormat="1" ht="17.1" customHeight="1" spans="1:6">
      <c r="A172" s="120"/>
      <c r="B172" s="120"/>
      <c r="C172" s="121"/>
      <c r="D172" s="120">
        <v>2146999</v>
      </c>
      <c r="E172" s="120" t="s">
        <v>4168</v>
      </c>
      <c r="F172" s="121">
        <v>0</v>
      </c>
    </row>
    <row r="173" s="56" customFormat="1" ht="17.1" customHeight="1" spans="1:6">
      <c r="A173" s="120"/>
      <c r="B173" s="120"/>
      <c r="C173" s="121"/>
      <c r="D173" s="120">
        <v>21470</v>
      </c>
      <c r="E173" s="120" t="s">
        <v>4169</v>
      </c>
      <c r="F173" s="121">
        <v>0</v>
      </c>
    </row>
    <row r="174" s="56" customFormat="1" ht="17.1" customHeight="1" spans="1:6">
      <c r="A174" s="120"/>
      <c r="B174" s="120"/>
      <c r="C174" s="121"/>
      <c r="D174" s="120">
        <v>2147001</v>
      </c>
      <c r="E174" s="120" t="s">
        <v>4170</v>
      </c>
      <c r="F174" s="121">
        <v>0</v>
      </c>
    </row>
    <row r="175" s="56" customFormat="1" ht="17.1" customHeight="1" spans="1:6">
      <c r="A175" s="120"/>
      <c r="B175" s="120"/>
      <c r="C175" s="121"/>
      <c r="D175" s="120">
        <v>2147099</v>
      </c>
      <c r="E175" s="120" t="s">
        <v>4171</v>
      </c>
      <c r="F175" s="121">
        <v>0</v>
      </c>
    </row>
    <row r="176" s="56" customFormat="1" ht="17.1" customHeight="1" spans="1:6">
      <c r="A176" s="120"/>
      <c r="B176" s="120"/>
      <c r="C176" s="121"/>
      <c r="D176" s="120">
        <v>21471</v>
      </c>
      <c r="E176" s="120" t="s">
        <v>4172</v>
      </c>
      <c r="F176" s="121">
        <v>0</v>
      </c>
    </row>
    <row r="177" s="56" customFormat="1" ht="17.1" customHeight="1" spans="1:6">
      <c r="A177" s="120"/>
      <c r="B177" s="120"/>
      <c r="C177" s="121"/>
      <c r="D177" s="120">
        <v>2147101</v>
      </c>
      <c r="E177" s="120" t="s">
        <v>4170</v>
      </c>
      <c r="F177" s="121">
        <v>0</v>
      </c>
    </row>
    <row r="178" s="56" customFormat="1" ht="17.1" customHeight="1" spans="1:6">
      <c r="A178" s="120"/>
      <c r="B178" s="120"/>
      <c r="C178" s="121"/>
      <c r="D178" s="120">
        <v>2147199</v>
      </c>
      <c r="E178" s="120" t="s">
        <v>4173</v>
      </c>
      <c r="F178" s="121">
        <v>0</v>
      </c>
    </row>
    <row r="179" s="56" customFormat="1" ht="17.1" customHeight="1" spans="1:6">
      <c r="A179" s="120"/>
      <c r="B179" s="120"/>
      <c r="C179" s="121"/>
      <c r="D179" s="120">
        <v>21472</v>
      </c>
      <c r="E179" s="120" t="s">
        <v>4174</v>
      </c>
      <c r="F179" s="121">
        <v>0</v>
      </c>
    </row>
    <row r="180" s="56" customFormat="1" ht="17.1" customHeight="1" spans="1:6">
      <c r="A180" s="120"/>
      <c r="B180" s="120"/>
      <c r="C180" s="121"/>
      <c r="D180" s="120">
        <v>21473</v>
      </c>
      <c r="E180" s="120" t="s">
        <v>4175</v>
      </c>
      <c r="F180" s="121">
        <v>0</v>
      </c>
    </row>
    <row r="181" s="56" customFormat="1" ht="17.1" customHeight="1" spans="1:6">
      <c r="A181" s="120"/>
      <c r="B181" s="120"/>
      <c r="C181" s="121"/>
      <c r="D181" s="120">
        <v>2147301</v>
      </c>
      <c r="E181" s="120" t="s">
        <v>4176</v>
      </c>
      <c r="F181" s="121">
        <v>0</v>
      </c>
    </row>
    <row r="182" s="56" customFormat="1" ht="17.1" customHeight="1" spans="1:6">
      <c r="A182" s="120"/>
      <c r="B182" s="120"/>
      <c r="C182" s="121"/>
      <c r="D182" s="120">
        <v>2147303</v>
      </c>
      <c r="E182" s="120" t="s">
        <v>4177</v>
      </c>
      <c r="F182" s="121">
        <v>0</v>
      </c>
    </row>
    <row r="183" s="56" customFormat="1" ht="17.25" customHeight="1" spans="1:6">
      <c r="A183" s="120"/>
      <c r="B183" s="120"/>
      <c r="C183" s="121"/>
      <c r="D183" s="120">
        <v>2147399</v>
      </c>
      <c r="E183" s="120" t="s">
        <v>4178</v>
      </c>
      <c r="F183" s="121">
        <v>0</v>
      </c>
    </row>
    <row r="184" s="56" customFormat="1" ht="17.25" customHeight="1" spans="1:6">
      <c r="A184" s="120"/>
      <c r="B184" s="120"/>
      <c r="C184" s="121"/>
      <c r="D184" s="120">
        <v>215</v>
      </c>
      <c r="E184" s="120" t="s">
        <v>1586</v>
      </c>
      <c r="F184" s="121">
        <v>0</v>
      </c>
    </row>
    <row r="185" s="56" customFormat="1" ht="17.25" customHeight="1" spans="1:6">
      <c r="A185" s="120"/>
      <c r="B185" s="120"/>
      <c r="C185" s="121"/>
      <c r="D185" s="120">
        <v>21562</v>
      </c>
      <c r="E185" s="120" t="s">
        <v>4179</v>
      </c>
      <c r="F185" s="121">
        <v>0</v>
      </c>
    </row>
    <row r="186" s="56" customFormat="1" ht="17.25" customHeight="1" spans="1:6">
      <c r="A186" s="120"/>
      <c r="B186" s="120"/>
      <c r="C186" s="121"/>
      <c r="D186" s="120">
        <v>2156201</v>
      </c>
      <c r="E186" s="120" t="s">
        <v>4180</v>
      </c>
      <c r="F186" s="121">
        <v>0</v>
      </c>
    </row>
    <row r="187" s="56" customFormat="1" ht="17.25" customHeight="1" spans="1:6">
      <c r="A187" s="120"/>
      <c r="B187" s="120"/>
      <c r="C187" s="121"/>
      <c r="D187" s="120">
        <v>2156202</v>
      </c>
      <c r="E187" s="120" t="s">
        <v>4181</v>
      </c>
      <c r="F187" s="121">
        <v>0</v>
      </c>
    </row>
    <row r="188" s="56" customFormat="1" ht="17.25" customHeight="1" spans="1:6">
      <c r="A188" s="120"/>
      <c r="B188" s="120"/>
      <c r="C188" s="121"/>
      <c r="D188" s="120">
        <v>2156299</v>
      </c>
      <c r="E188" s="120" t="s">
        <v>4182</v>
      </c>
      <c r="F188" s="121">
        <v>0</v>
      </c>
    </row>
    <row r="189" s="56" customFormat="1" ht="17.25" customHeight="1" spans="1:6">
      <c r="A189" s="120"/>
      <c r="B189" s="120"/>
      <c r="C189" s="121"/>
      <c r="D189" s="120">
        <v>217</v>
      </c>
      <c r="E189" s="120" t="s">
        <v>1644</v>
      </c>
      <c r="F189" s="121">
        <v>0</v>
      </c>
    </row>
    <row r="190" s="56" customFormat="1" ht="17.25" customHeight="1" spans="1:6">
      <c r="A190" s="120"/>
      <c r="B190" s="120"/>
      <c r="C190" s="121"/>
      <c r="D190" s="120">
        <v>21704</v>
      </c>
      <c r="E190" s="120" t="s">
        <v>1664</v>
      </c>
      <c r="F190" s="121">
        <v>0</v>
      </c>
    </row>
    <row r="191" s="56" customFormat="1" ht="17.25" customHeight="1" spans="1:6">
      <c r="A191" s="120"/>
      <c r="B191" s="120"/>
      <c r="C191" s="121"/>
      <c r="D191" s="120">
        <v>2170402</v>
      </c>
      <c r="E191" s="120" t="s">
        <v>4183</v>
      </c>
      <c r="F191" s="121">
        <v>0</v>
      </c>
    </row>
    <row r="192" s="56" customFormat="1" ht="17.25" customHeight="1" spans="1:6">
      <c r="A192" s="120"/>
      <c r="B192" s="120"/>
      <c r="C192" s="121"/>
      <c r="D192" s="120">
        <v>2170403</v>
      </c>
      <c r="E192" s="120" t="s">
        <v>4184</v>
      </c>
      <c r="F192" s="121">
        <v>0</v>
      </c>
    </row>
    <row r="193" s="56" customFormat="1" ht="17.25" customHeight="1" spans="1:6">
      <c r="A193" s="120"/>
      <c r="B193" s="120"/>
      <c r="C193" s="121"/>
      <c r="D193" s="120">
        <v>229</v>
      </c>
      <c r="E193" s="120" t="s">
        <v>3210</v>
      </c>
      <c r="F193" s="121">
        <v>121618</v>
      </c>
    </row>
    <row r="194" s="56" customFormat="1" ht="17.25" customHeight="1" spans="1:6">
      <c r="A194" s="120"/>
      <c r="B194" s="120"/>
      <c r="C194" s="121"/>
      <c r="D194" s="120">
        <v>22904</v>
      </c>
      <c r="E194" s="120" t="s">
        <v>4185</v>
      </c>
      <c r="F194" s="121">
        <v>121400</v>
      </c>
    </row>
    <row r="195" s="56" customFormat="1" ht="17.25" customHeight="1" spans="1:6">
      <c r="A195" s="120"/>
      <c r="B195" s="120"/>
      <c r="C195" s="121"/>
      <c r="D195" s="120">
        <v>2290401</v>
      </c>
      <c r="E195" s="120" t="s">
        <v>4186</v>
      </c>
      <c r="F195" s="121">
        <v>0</v>
      </c>
    </row>
    <row r="196" s="56" customFormat="1" ht="17.25" customHeight="1" spans="1:6">
      <c r="A196" s="120"/>
      <c r="B196" s="120"/>
      <c r="C196" s="121"/>
      <c r="D196" s="120">
        <v>2290402</v>
      </c>
      <c r="E196" s="120" t="s">
        <v>4187</v>
      </c>
      <c r="F196" s="121">
        <v>121400</v>
      </c>
    </row>
    <row r="197" s="56" customFormat="1" ht="17.25" customHeight="1" spans="1:6">
      <c r="A197" s="120"/>
      <c r="B197" s="120"/>
      <c r="C197" s="121"/>
      <c r="D197" s="120">
        <v>2290403</v>
      </c>
      <c r="E197" s="120" t="s">
        <v>4188</v>
      </c>
      <c r="F197" s="121">
        <v>0</v>
      </c>
    </row>
    <row r="198" s="56" customFormat="1" ht="17.25" customHeight="1" spans="1:6">
      <c r="A198" s="120"/>
      <c r="B198" s="120"/>
      <c r="C198" s="121"/>
      <c r="D198" s="120">
        <v>22908</v>
      </c>
      <c r="E198" s="120" t="s">
        <v>4189</v>
      </c>
      <c r="F198" s="121">
        <v>0</v>
      </c>
    </row>
    <row r="199" s="56" customFormat="1" ht="17.25" customHeight="1" spans="1:6">
      <c r="A199" s="120"/>
      <c r="B199" s="120"/>
      <c r="C199" s="121"/>
      <c r="D199" s="120">
        <v>2290802</v>
      </c>
      <c r="E199" s="120" t="s">
        <v>4190</v>
      </c>
      <c r="F199" s="121">
        <v>0</v>
      </c>
    </row>
    <row r="200" s="56" customFormat="1" ht="17.25" customHeight="1" spans="1:6">
      <c r="A200" s="120"/>
      <c r="B200" s="120"/>
      <c r="C200" s="121"/>
      <c r="D200" s="120">
        <v>2290803</v>
      </c>
      <c r="E200" s="120" t="s">
        <v>4191</v>
      </c>
      <c r="F200" s="121">
        <v>0</v>
      </c>
    </row>
    <row r="201" s="56" customFormat="1" ht="17.25" customHeight="1" spans="1:6">
      <c r="A201" s="120"/>
      <c r="B201" s="120"/>
      <c r="C201" s="121"/>
      <c r="D201" s="120">
        <v>2290804</v>
      </c>
      <c r="E201" s="120" t="s">
        <v>4192</v>
      </c>
      <c r="F201" s="121">
        <v>0</v>
      </c>
    </row>
    <row r="202" s="56" customFormat="1" ht="17.25" customHeight="1" spans="1:6">
      <c r="A202" s="120"/>
      <c r="B202" s="120"/>
      <c r="C202" s="121"/>
      <c r="D202" s="120">
        <v>2290805</v>
      </c>
      <c r="E202" s="120" t="s">
        <v>4193</v>
      </c>
      <c r="F202" s="121">
        <v>0</v>
      </c>
    </row>
    <row r="203" s="56" customFormat="1" ht="17.25" customHeight="1" spans="1:6">
      <c r="A203" s="120"/>
      <c r="B203" s="120"/>
      <c r="C203" s="121"/>
      <c r="D203" s="120">
        <v>2290806</v>
      </c>
      <c r="E203" s="120" t="s">
        <v>4194</v>
      </c>
      <c r="F203" s="121">
        <v>0</v>
      </c>
    </row>
    <row r="204" s="56" customFormat="1" ht="17.25" customHeight="1" spans="1:6">
      <c r="A204" s="120"/>
      <c r="B204" s="120"/>
      <c r="C204" s="121"/>
      <c r="D204" s="120">
        <v>2290807</v>
      </c>
      <c r="E204" s="120" t="s">
        <v>4195</v>
      </c>
      <c r="F204" s="121">
        <v>0</v>
      </c>
    </row>
    <row r="205" s="56" customFormat="1" ht="17.25" customHeight="1" spans="1:6">
      <c r="A205" s="120"/>
      <c r="B205" s="120"/>
      <c r="C205" s="121"/>
      <c r="D205" s="120">
        <v>2290808</v>
      </c>
      <c r="E205" s="120" t="s">
        <v>4196</v>
      </c>
      <c r="F205" s="121">
        <v>0</v>
      </c>
    </row>
    <row r="206" s="56" customFormat="1" ht="17.25" customHeight="1" spans="1:6">
      <c r="A206" s="120"/>
      <c r="B206" s="120"/>
      <c r="C206" s="121"/>
      <c r="D206" s="120">
        <v>2290899</v>
      </c>
      <c r="E206" s="120" t="s">
        <v>4197</v>
      </c>
      <c r="F206" s="121">
        <v>0</v>
      </c>
    </row>
    <row r="207" s="56" customFormat="1" ht="17.25" customHeight="1" spans="1:6">
      <c r="A207" s="120"/>
      <c r="B207" s="120"/>
      <c r="C207" s="121"/>
      <c r="D207" s="120">
        <v>22909</v>
      </c>
      <c r="E207" s="120" t="s">
        <v>4198</v>
      </c>
      <c r="F207" s="121">
        <v>0</v>
      </c>
    </row>
    <row r="208" s="56" customFormat="1" ht="17.25" customHeight="1" spans="1:6">
      <c r="A208" s="120"/>
      <c r="B208" s="120"/>
      <c r="C208" s="121"/>
      <c r="D208" s="120">
        <v>22960</v>
      </c>
      <c r="E208" s="120" t="s">
        <v>4199</v>
      </c>
      <c r="F208" s="121">
        <v>218</v>
      </c>
    </row>
    <row r="209" s="56" customFormat="1" ht="17.25" customHeight="1" spans="1:6">
      <c r="A209" s="120"/>
      <c r="B209" s="120"/>
      <c r="C209" s="121"/>
      <c r="D209" s="120">
        <v>2296001</v>
      </c>
      <c r="E209" s="120" t="s">
        <v>4200</v>
      </c>
      <c r="F209" s="121">
        <v>0</v>
      </c>
    </row>
    <row r="210" s="56" customFormat="1" ht="17.25" customHeight="1" spans="1:6">
      <c r="A210" s="120"/>
      <c r="B210" s="120"/>
      <c r="C210" s="121"/>
      <c r="D210" s="120">
        <v>2296002</v>
      </c>
      <c r="E210" s="120" t="s">
        <v>4201</v>
      </c>
      <c r="F210" s="121">
        <v>94</v>
      </c>
    </row>
    <row r="211" s="56" customFormat="1" ht="17.25" customHeight="1" spans="1:6">
      <c r="A211" s="120"/>
      <c r="B211" s="120"/>
      <c r="C211" s="121"/>
      <c r="D211" s="120">
        <v>2296003</v>
      </c>
      <c r="E211" s="120" t="s">
        <v>4202</v>
      </c>
      <c r="F211" s="121">
        <v>9</v>
      </c>
    </row>
    <row r="212" s="56" customFormat="1" ht="17.25" customHeight="1" spans="1:6">
      <c r="A212" s="120"/>
      <c r="B212" s="120"/>
      <c r="C212" s="121"/>
      <c r="D212" s="120">
        <v>2296004</v>
      </c>
      <c r="E212" s="120" t="s">
        <v>4203</v>
      </c>
      <c r="F212" s="121">
        <v>0</v>
      </c>
    </row>
    <row r="213" s="56" customFormat="1" ht="17.25" customHeight="1" spans="1:6">
      <c r="A213" s="120"/>
      <c r="B213" s="120"/>
      <c r="C213" s="121"/>
      <c r="D213" s="120">
        <v>2296005</v>
      </c>
      <c r="E213" s="120" t="s">
        <v>4204</v>
      </c>
      <c r="F213" s="121">
        <v>0</v>
      </c>
    </row>
    <row r="214" s="56" customFormat="1" ht="17.25" customHeight="1" spans="1:6">
      <c r="A214" s="120"/>
      <c r="B214" s="120"/>
      <c r="C214" s="121"/>
      <c r="D214" s="120">
        <v>2296006</v>
      </c>
      <c r="E214" s="120" t="s">
        <v>4205</v>
      </c>
      <c r="F214" s="121">
        <v>82</v>
      </c>
    </row>
    <row r="215" s="56" customFormat="1" ht="17.25" customHeight="1" spans="1:6">
      <c r="A215" s="120"/>
      <c r="B215" s="120"/>
      <c r="C215" s="121"/>
      <c r="D215" s="120">
        <v>2296010</v>
      </c>
      <c r="E215" s="120" t="s">
        <v>4206</v>
      </c>
      <c r="F215" s="121">
        <v>0</v>
      </c>
    </row>
    <row r="216" s="56" customFormat="1" ht="17.25" customHeight="1" spans="1:6">
      <c r="A216" s="120"/>
      <c r="B216" s="120"/>
      <c r="C216" s="121"/>
      <c r="D216" s="120">
        <v>2296011</v>
      </c>
      <c r="E216" s="120" t="s">
        <v>4207</v>
      </c>
      <c r="F216" s="121">
        <v>0</v>
      </c>
    </row>
    <row r="217" s="56" customFormat="1" ht="17.25" customHeight="1" spans="1:6">
      <c r="A217" s="120"/>
      <c r="B217" s="120"/>
      <c r="C217" s="121"/>
      <c r="D217" s="120">
        <v>2296012</v>
      </c>
      <c r="E217" s="120" t="s">
        <v>4208</v>
      </c>
      <c r="F217" s="121">
        <v>0</v>
      </c>
    </row>
    <row r="218" s="56" customFormat="1" ht="17.25" customHeight="1" spans="1:6">
      <c r="A218" s="120"/>
      <c r="B218" s="120"/>
      <c r="C218" s="121"/>
      <c r="D218" s="120">
        <v>2296013</v>
      </c>
      <c r="E218" s="120" t="s">
        <v>4209</v>
      </c>
      <c r="F218" s="121">
        <v>33</v>
      </c>
    </row>
    <row r="219" s="56" customFormat="1" ht="17.25" customHeight="1" spans="1:6">
      <c r="A219" s="120"/>
      <c r="B219" s="120"/>
      <c r="C219" s="121"/>
      <c r="D219" s="120">
        <v>2296099</v>
      </c>
      <c r="E219" s="120" t="s">
        <v>4210</v>
      </c>
      <c r="F219" s="121">
        <v>0</v>
      </c>
    </row>
    <row r="220" s="56" customFormat="1" ht="17.25" customHeight="1" spans="1:6">
      <c r="A220" s="120"/>
      <c r="B220" s="120"/>
      <c r="C220" s="121"/>
      <c r="D220" s="120">
        <v>232</v>
      </c>
      <c r="E220" s="120" t="s">
        <v>1820</v>
      </c>
      <c r="F220" s="121">
        <v>2990</v>
      </c>
    </row>
    <row r="221" s="56" customFormat="1" ht="17.25" customHeight="1" spans="1:6">
      <c r="A221" s="120"/>
      <c r="B221" s="120"/>
      <c r="C221" s="121"/>
      <c r="D221" s="120">
        <v>23204</v>
      </c>
      <c r="E221" s="120" t="s">
        <v>4211</v>
      </c>
      <c r="F221" s="121">
        <v>2990</v>
      </c>
    </row>
    <row r="222" s="56" customFormat="1" ht="17.25" customHeight="1" spans="1:6">
      <c r="A222" s="120"/>
      <c r="B222" s="120"/>
      <c r="C222" s="121"/>
      <c r="D222" s="120">
        <v>2320401</v>
      </c>
      <c r="E222" s="120" t="s">
        <v>4212</v>
      </c>
      <c r="F222" s="121">
        <v>0</v>
      </c>
    </row>
    <row r="223" s="56" customFormat="1" ht="17.25" customHeight="1" spans="1:6">
      <c r="A223" s="120"/>
      <c r="B223" s="120"/>
      <c r="C223" s="121"/>
      <c r="D223" s="120">
        <v>2320402</v>
      </c>
      <c r="E223" s="120" t="s">
        <v>4213</v>
      </c>
      <c r="F223" s="121">
        <v>0</v>
      </c>
    </row>
    <row r="224" s="56" customFormat="1" ht="17.25" customHeight="1" spans="1:6">
      <c r="A224" s="120"/>
      <c r="B224" s="120"/>
      <c r="C224" s="121"/>
      <c r="D224" s="120">
        <v>2320405</v>
      </c>
      <c r="E224" s="120" t="s">
        <v>4214</v>
      </c>
      <c r="F224" s="121">
        <v>0</v>
      </c>
    </row>
    <row r="225" spans="1:6">
      <c r="A225" s="120"/>
      <c r="B225" s="120"/>
      <c r="C225" s="122"/>
      <c r="D225" s="120">
        <v>2320411</v>
      </c>
      <c r="E225" s="120" t="s">
        <v>4215</v>
      </c>
      <c r="F225" s="122">
        <v>2623</v>
      </c>
    </row>
    <row r="226" spans="1:6">
      <c r="A226" s="120"/>
      <c r="B226" s="120"/>
      <c r="C226" s="122"/>
      <c r="D226" s="120">
        <v>2320413</v>
      </c>
      <c r="E226" s="120" t="s">
        <v>4216</v>
      </c>
      <c r="F226" s="122">
        <v>0</v>
      </c>
    </row>
    <row r="227" spans="1:6">
      <c r="A227" s="120"/>
      <c r="B227" s="120"/>
      <c r="C227" s="122"/>
      <c r="D227" s="120">
        <v>2320414</v>
      </c>
      <c r="E227" s="120" t="s">
        <v>4217</v>
      </c>
      <c r="F227" s="122">
        <v>0</v>
      </c>
    </row>
    <row r="228" spans="1:6">
      <c r="A228" s="120"/>
      <c r="B228" s="120"/>
      <c r="C228" s="122"/>
      <c r="D228" s="120">
        <v>2320416</v>
      </c>
      <c r="E228" s="120" t="s">
        <v>4218</v>
      </c>
      <c r="F228" s="122">
        <v>0</v>
      </c>
    </row>
    <row r="229" spans="1:6">
      <c r="A229" s="120"/>
      <c r="B229" s="120"/>
      <c r="C229" s="122"/>
      <c r="D229" s="120">
        <v>2320417</v>
      </c>
      <c r="E229" s="120" t="s">
        <v>4219</v>
      </c>
      <c r="F229" s="122">
        <v>0</v>
      </c>
    </row>
    <row r="230" spans="1:6">
      <c r="A230" s="120"/>
      <c r="B230" s="120"/>
      <c r="C230" s="122"/>
      <c r="D230" s="120">
        <v>2320418</v>
      </c>
      <c r="E230" s="120" t="s">
        <v>4220</v>
      </c>
      <c r="F230" s="122">
        <v>0</v>
      </c>
    </row>
    <row r="231" spans="1:6">
      <c r="A231" s="120"/>
      <c r="B231" s="120"/>
      <c r="C231" s="122"/>
      <c r="D231" s="120">
        <v>2320419</v>
      </c>
      <c r="E231" s="120" t="s">
        <v>4221</v>
      </c>
      <c r="F231" s="122">
        <v>0</v>
      </c>
    </row>
    <row r="232" spans="1:6">
      <c r="A232" s="120"/>
      <c r="B232" s="120"/>
      <c r="C232" s="122"/>
      <c r="D232" s="120">
        <v>2320420</v>
      </c>
      <c r="E232" s="120" t="s">
        <v>4222</v>
      </c>
      <c r="F232" s="122">
        <v>0</v>
      </c>
    </row>
    <row r="233" spans="1:6">
      <c r="A233" s="120"/>
      <c r="B233" s="120"/>
      <c r="C233" s="122"/>
      <c r="D233" s="120">
        <v>2320431</v>
      </c>
      <c r="E233" s="120" t="s">
        <v>4223</v>
      </c>
      <c r="F233" s="122">
        <v>0</v>
      </c>
    </row>
    <row r="234" spans="1:6">
      <c r="A234" s="120"/>
      <c r="B234" s="120"/>
      <c r="C234" s="122"/>
      <c r="D234" s="120">
        <v>2320432</v>
      </c>
      <c r="E234" s="120" t="s">
        <v>4224</v>
      </c>
      <c r="F234" s="122">
        <v>0</v>
      </c>
    </row>
    <row r="235" spans="1:6">
      <c r="A235" s="120"/>
      <c r="B235" s="120"/>
      <c r="C235" s="122"/>
      <c r="D235" s="120">
        <v>2320433</v>
      </c>
      <c r="E235" s="120" t="s">
        <v>4225</v>
      </c>
      <c r="F235" s="122">
        <v>367</v>
      </c>
    </row>
    <row r="236" spans="1:6">
      <c r="A236" s="120"/>
      <c r="B236" s="120"/>
      <c r="C236" s="122"/>
      <c r="D236" s="120">
        <v>2320498</v>
      </c>
      <c r="E236" s="120" t="s">
        <v>4226</v>
      </c>
      <c r="F236" s="122">
        <v>0</v>
      </c>
    </row>
    <row r="237" spans="1:6">
      <c r="A237" s="120"/>
      <c r="B237" s="120"/>
      <c r="C237" s="122"/>
      <c r="D237" s="120">
        <v>2320499</v>
      </c>
      <c r="E237" s="120" t="s">
        <v>4227</v>
      </c>
      <c r="F237" s="122">
        <v>0</v>
      </c>
    </row>
    <row r="238" spans="1:6">
      <c r="A238" s="120"/>
      <c r="B238" s="120"/>
      <c r="C238" s="122"/>
      <c r="D238" s="120">
        <v>233</v>
      </c>
      <c r="E238" s="120" t="s">
        <v>1828</v>
      </c>
      <c r="F238" s="122">
        <v>0</v>
      </c>
    </row>
    <row r="239" spans="1:6">
      <c r="A239" s="120"/>
      <c r="B239" s="120"/>
      <c r="C239" s="122"/>
      <c r="D239" s="120">
        <v>23304</v>
      </c>
      <c r="E239" s="120" t="s">
        <v>4228</v>
      </c>
      <c r="F239" s="122">
        <v>0</v>
      </c>
    </row>
    <row r="240" spans="1:6">
      <c r="A240" s="120"/>
      <c r="B240" s="120"/>
      <c r="C240" s="122"/>
      <c r="D240" s="120">
        <v>2330401</v>
      </c>
      <c r="E240" s="120" t="s">
        <v>4229</v>
      </c>
      <c r="F240" s="122">
        <v>0</v>
      </c>
    </row>
    <row r="241" spans="1:6">
      <c r="A241" s="120"/>
      <c r="B241" s="120"/>
      <c r="C241" s="122"/>
      <c r="D241" s="120">
        <v>2330402</v>
      </c>
      <c r="E241" s="120" t="s">
        <v>4230</v>
      </c>
      <c r="F241" s="122">
        <v>0</v>
      </c>
    </row>
    <row r="242" spans="1:6">
      <c r="A242" s="120"/>
      <c r="B242" s="120"/>
      <c r="C242" s="122"/>
      <c r="D242" s="120">
        <v>2330405</v>
      </c>
      <c r="E242" s="120" t="s">
        <v>4231</v>
      </c>
      <c r="F242" s="122">
        <v>0</v>
      </c>
    </row>
    <row r="243" spans="1:6">
      <c r="A243" s="120"/>
      <c r="B243" s="120"/>
      <c r="C243" s="122"/>
      <c r="D243" s="120">
        <v>2330411</v>
      </c>
      <c r="E243" s="120" t="s">
        <v>4232</v>
      </c>
      <c r="F243" s="122">
        <v>0</v>
      </c>
    </row>
    <row r="244" spans="1:6">
      <c r="A244" s="120"/>
      <c r="B244" s="120"/>
      <c r="C244" s="122"/>
      <c r="D244" s="120">
        <v>2330413</v>
      </c>
      <c r="E244" s="120" t="s">
        <v>4233</v>
      </c>
      <c r="F244" s="122">
        <v>0</v>
      </c>
    </row>
    <row r="245" spans="1:6">
      <c r="A245" s="120"/>
      <c r="B245" s="120"/>
      <c r="C245" s="122"/>
      <c r="D245" s="120">
        <v>2330414</v>
      </c>
      <c r="E245" s="120" t="s">
        <v>4234</v>
      </c>
      <c r="F245" s="122">
        <v>0</v>
      </c>
    </row>
    <row r="246" spans="1:6">
      <c r="A246" s="120"/>
      <c r="B246" s="120"/>
      <c r="C246" s="122"/>
      <c r="D246" s="120">
        <v>2330416</v>
      </c>
      <c r="E246" s="120" t="s">
        <v>4235</v>
      </c>
      <c r="F246" s="122">
        <v>0</v>
      </c>
    </row>
    <row r="247" spans="1:6">
      <c r="A247" s="120"/>
      <c r="B247" s="120"/>
      <c r="C247" s="122"/>
      <c r="D247" s="120">
        <v>2330417</v>
      </c>
      <c r="E247" s="120" t="s">
        <v>4236</v>
      </c>
      <c r="F247" s="122">
        <v>0</v>
      </c>
    </row>
    <row r="248" spans="1:6">
      <c r="A248" s="120"/>
      <c r="B248" s="120"/>
      <c r="C248" s="122"/>
      <c r="D248" s="120">
        <v>2330418</v>
      </c>
      <c r="E248" s="120" t="s">
        <v>4237</v>
      </c>
      <c r="F248" s="122">
        <v>0</v>
      </c>
    </row>
    <row r="249" spans="1:6">
      <c r="A249" s="120"/>
      <c r="B249" s="120"/>
      <c r="C249" s="122"/>
      <c r="D249" s="120">
        <v>2330419</v>
      </c>
      <c r="E249" s="120" t="s">
        <v>4238</v>
      </c>
      <c r="F249" s="122">
        <v>0</v>
      </c>
    </row>
    <row r="250" spans="1:6">
      <c r="A250" s="120"/>
      <c r="B250" s="120"/>
      <c r="C250" s="122"/>
      <c r="D250" s="120">
        <v>2330420</v>
      </c>
      <c r="E250" s="120" t="s">
        <v>4239</v>
      </c>
      <c r="F250" s="122">
        <v>0</v>
      </c>
    </row>
    <row r="251" spans="1:6">
      <c r="A251" s="120"/>
      <c r="B251" s="120"/>
      <c r="C251" s="122"/>
      <c r="D251" s="120">
        <v>2330431</v>
      </c>
      <c r="E251" s="120" t="s">
        <v>4240</v>
      </c>
      <c r="F251" s="122">
        <v>0</v>
      </c>
    </row>
    <row r="252" spans="1:6">
      <c r="A252" s="120"/>
      <c r="B252" s="120"/>
      <c r="C252" s="122"/>
      <c r="D252" s="120">
        <v>2330432</v>
      </c>
      <c r="E252" s="120" t="s">
        <v>4241</v>
      </c>
      <c r="F252" s="122">
        <v>0</v>
      </c>
    </row>
    <row r="253" spans="1:6">
      <c r="A253" s="120"/>
      <c r="B253" s="120"/>
      <c r="C253" s="122"/>
      <c r="D253" s="120">
        <v>2330433</v>
      </c>
      <c r="E253" s="120" t="s">
        <v>4242</v>
      </c>
      <c r="F253" s="122">
        <v>0</v>
      </c>
    </row>
    <row r="254" spans="1:6">
      <c r="A254" s="120"/>
      <c r="B254" s="120"/>
      <c r="C254" s="122"/>
      <c r="D254" s="120">
        <v>2330498</v>
      </c>
      <c r="E254" s="120" t="s">
        <v>4243</v>
      </c>
      <c r="F254" s="122">
        <v>0</v>
      </c>
    </row>
    <row r="255" spans="1:6">
      <c r="A255" s="120"/>
      <c r="B255" s="120"/>
      <c r="C255" s="122"/>
      <c r="D255" s="120">
        <v>2330499</v>
      </c>
      <c r="E255" s="120" t="s">
        <v>4244</v>
      </c>
      <c r="F255" s="122">
        <v>0</v>
      </c>
    </row>
    <row r="256" spans="1:6">
      <c r="A256" s="120"/>
      <c r="B256" s="120"/>
      <c r="C256" s="122"/>
      <c r="D256" s="120">
        <v>234</v>
      </c>
      <c r="E256" s="120" t="s">
        <v>3946</v>
      </c>
      <c r="F256" s="122">
        <v>0</v>
      </c>
    </row>
    <row r="257" spans="1:6">
      <c r="A257" s="120"/>
      <c r="B257" s="120"/>
      <c r="C257" s="122"/>
      <c r="D257" s="120">
        <v>23401</v>
      </c>
      <c r="E257" s="120" t="s">
        <v>3175</v>
      </c>
      <c r="F257" s="122">
        <v>0</v>
      </c>
    </row>
    <row r="258" spans="1:6">
      <c r="A258" s="120"/>
      <c r="B258" s="120"/>
      <c r="C258" s="122"/>
      <c r="D258" s="120">
        <v>2340101</v>
      </c>
      <c r="E258" s="120" t="s">
        <v>4245</v>
      </c>
      <c r="F258" s="122">
        <v>0</v>
      </c>
    </row>
    <row r="259" spans="1:6">
      <c r="A259" s="120"/>
      <c r="B259" s="120"/>
      <c r="C259" s="122"/>
      <c r="D259" s="120">
        <v>2340102</v>
      </c>
      <c r="E259" s="120" t="s">
        <v>4246</v>
      </c>
      <c r="F259" s="122">
        <v>0</v>
      </c>
    </row>
    <row r="260" spans="1:6">
      <c r="A260" s="120"/>
      <c r="B260" s="120"/>
      <c r="C260" s="122"/>
      <c r="D260" s="120">
        <v>2340103</v>
      </c>
      <c r="E260" s="120" t="s">
        <v>4247</v>
      </c>
      <c r="F260" s="122">
        <v>0</v>
      </c>
    </row>
    <row r="261" spans="1:6">
      <c r="A261" s="120"/>
      <c r="B261" s="120"/>
      <c r="C261" s="122"/>
      <c r="D261" s="120">
        <v>2340104</v>
      </c>
      <c r="E261" s="120" t="s">
        <v>4248</v>
      </c>
      <c r="F261" s="122">
        <v>0</v>
      </c>
    </row>
    <row r="262" spans="1:6">
      <c r="A262" s="120"/>
      <c r="B262" s="120"/>
      <c r="C262" s="122"/>
      <c r="D262" s="120">
        <v>2340105</v>
      </c>
      <c r="E262" s="120" t="s">
        <v>4249</v>
      </c>
      <c r="F262" s="122">
        <v>0</v>
      </c>
    </row>
    <row r="263" spans="1:6">
      <c r="A263" s="120"/>
      <c r="B263" s="120"/>
      <c r="C263" s="122"/>
      <c r="D263" s="120">
        <v>2340106</v>
      </c>
      <c r="E263" s="120" t="s">
        <v>4250</v>
      </c>
      <c r="F263" s="122">
        <v>0</v>
      </c>
    </row>
    <row r="264" spans="1:6">
      <c r="A264" s="120"/>
      <c r="B264" s="120"/>
      <c r="C264" s="122"/>
      <c r="D264" s="120">
        <v>2340107</v>
      </c>
      <c r="E264" s="120" t="s">
        <v>4251</v>
      </c>
      <c r="F264" s="122">
        <v>0</v>
      </c>
    </row>
    <row r="265" spans="1:6">
      <c r="A265" s="120"/>
      <c r="B265" s="120"/>
      <c r="C265" s="122"/>
      <c r="D265" s="120">
        <v>2340108</v>
      </c>
      <c r="E265" s="120" t="s">
        <v>4252</v>
      </c>
      <c r="F265" s="122">
        <v>0</v>
      </c>
    </row>
    <row r="266" spans="1:6">
      <c r="A266" s="120"/>
      <c r="B266" s="120"/>
      <c r="C266" s="122"/>
      <c r="D266" s="120">
        <v>2340109</v>
      </c>
      <c r="E266" s="120" t="s">
        <v>4253</v>
      </c>
      <c r="F266" s="122">
        <v>0</v>
      </c>
    </row>
    <row r="267" spans="1:6">
      <c r="A267" s="120"/>
      <c r="B267" s="120"/>
      <c r="C267" s="122"/>
      <c r="D267" s="120">
        <v>2340110</v>
      </c>
      <c r="E267" s="120" t="s">
        <v>4254</v>
      </c>
      <c r="F267" s="122">
        <v>0</v>
      </c>
    </row>
    <row r="268" spans="1:6">
      <c r="A268" s="120"/>
      <c r="B268" s="120"/>
      <c r="C268" s="122"/>
      <c r="D268" s="120">
        <v>2340111</v>
      </c>
      <c r="E268" s="120" t="s">
        <v>4255</v>
      </c>
      <c r="F268" s="122">
        <v>0</v>
      </c>
    </row>
    <row r="269" spans="1:6">
      <c r="A269" s="120"/>
      <c r="B269" s="120"/>
      <c r="C269" s="122"/>
      <c r="D269" s="120">
        <v>2340199</v>
      </c>
      <c r="E269" s="120" t="s">
        <v>4256</v>
      </c>
      <c r="F269" s="122">
        <v>0</v>
      </c>
    </row>
    <row r="270" spans="1:6">
      <c r="A270" s="120"/>
      <c r="B270" s="120"/>
      <c r="C270" s="122"/>
      <c r="D270" s="120">
        <v>23402</v>
      </c>
      <c r="E270" s="120" t="s">
        <v>4257</v>
      </c>
      <c r="F270" s="122">
        <v>0</v>
      </c>
    </row>
    <row r="271" spans="1:6">
      <c r="A271" s="120"/>
      <c r="B271" s="120"/>
      <c r="C271" s="122"/>
      <c r="D271" s="120">
        <v>2340201</v>
      </c>
      <c r="E271" s="120" t="s">
        <v>1623</v>
      </c>
      <c r="F271" s="122">
        <v>0</v>
      </c>
    </row>
    <row r="272" spans="1:6">
      <c r="A272" s="120"/>
      <c r="B272" s="120"/>
      <c r="C272" s="122"/>
      <c r="D272" s="120">
        <v>2340202</v>
      </c>
      <c r="E272" s="120" t="s">
        <v>1668</v>
      </c>
      <c r="F272" s="122">
        <v>0</v>
      </c>
    </row>
    <row r="273" spans="1:6">
      <c r="A273" s="120"/>
      <c r="B273" s="120"/>
      <c r="C273" s="122"/>
      <c r="D273" s="120">
        <v>2340203</v>
      </c>
      <c r="E273" s="120" t="s">
        <v>1526</v>
      </c>
      <c r="F273" s="122">
        <v>0</v>
      </c>
    </row>
    <row r="274" spans="1:6">
      <c r="A274" s="120"/>
      <c r="B274" s="120"/>
      <c r="C274" s="122"/>
      <c r="D274" s="120">
        <v>2340204</v>
      </c>
      <c r="E274" s="120" t="s">
        <v>4258</v>
      </c>
      <c r="F274" s="122">
        <v>0</v>
      </c>
    </row>
    <row r="275" spans="1:6">
      <c r="A275" s="120"/>
      <c r="B275" s="120"/>
      <c r="C275" s="122"/>
      <c r="D275" s="120">
        <v>2340205</v>
      </c>
      <c r="E275" s="120" t="s">
        <v>4259</v>
      </c>
      <c r="F275" s="122">
        <v>0</v>
      </c>
    </row>
    <row r="276" spans="1:6">
      <c r="A276" s="120"/>
      <c r="B276" s="120"/>
      <c r="C276" s="122"/>
      <c r="D276" s="120">
        <v>2340299</v>
      </c>
      <c r="E276" s="120" t="s">
        <v>4260</v>
      </c>
      <c r="F276" s="122">
        <v>0</v>
      </c>
    </row>
    <row r="277" spans="1:6">
      <c r="A277" s="123" t="s">
        <v>4268</v>
      </c>
      <c r="B277" s="124"/>
      <c r="C277" s="125">
        <v>5559</v>
      </c>
      <c r="D277" s="123" t="s">
        <v>4269</v>
      </c>
      <c r="E277" s="124"/>
      <c r="F277" s="126">
        <v>162230</v>
      </c>
    </row>
  </sheetData>
  <mergeCells count="11">
    <mergeCell ref="A1:F1"/>
    <mergeCell ref="B2:F2"/>
    <mergeCell ref="B3:F3"/>
    <mergeCell ref="A277:B277"/>
    <mergeCell ref="D277:E277"/>
    <mergeCell ref="A4:A5"/>
    <mergeCell ref="B4:B5"/>
    <mergeCell ref="C4:C5"/>
    <mergeCell ref="D4:D5"/>
    <mergeCell ref="E4:E5"/>
    <mergeCell ref="F4:F5"/>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Zeros="0" workbookViewId="0">
      <selection activeCell="G29" sqref="G29"/>
    </sheetView>
  </sheetViews>
  <sheetFormatPr defaultColWidth="12.1833333333333" defaultRowHeight="15.55" customHeight="1" outlineLevelCol="4"/>
  <cols>
    <col min="1" max="1" width="9.15833333333333" style="66" customWidth="1"/>
    <col min="2" max="2" width="47.875" style="66" customWidth="1"/>
    <col min="3" max="4" width="17.3833333333333" style="66" customWidth="1"/>
    <col min="5" max="5" width="17.375" style="66" customWidth="1"/>
    <col min="6" max="256" width="12.1833333333333" style="66" customWidth="1"/>
    <col min="257" max="16384" width="12.1833333333333" style="66"/>
  </cols>
  <sheetData>
    <row r="1" s="66" customFormat="1" ht="34" customHeight="1" spans="1:5">
      <c r="A1" s="67" t="s">
        <v>4270</v>
      </c>
      <c r="B1" s="67"/>
      <c r="C1" s="67"/>
      <c r="D1" s="67"/>
      <c r="E1" s="67"/>
    </row>
    <row r="2" s="66" customFormat="1" ht="17" customHeight="1" spans="1:5">
      <c r="A2" s="26" t="s">
        <v>4271</v>
      </c>
      <c r="B2" s="26"/>
      <c r="C2" s="26"/>
      <c r="D2" s="26"/>
      <c r="E2" s="26"/>
    </row>
    <row r="3" s="66" customFormat="1" ht="17" customHeight="1" spans="1:5">
      <c r="A3" s="26" t="s">
        <v>804</v>
      </c>
      <c r="B3" s="26"/>
      <c r="C3" s="26"/>
      <c r="D3" s="26"/>
      <c r="E3" s="26"/>
    </row>
    <row r="4" s="66" customFormat="1" ht="26.9" customHeight="1" spans="1:5">
      <c r="A4" s="68" t="s">
        <v>145</v>
      </c>
      <c r="B4" s="68" t="s">
        <v>81</v>
      </c>
      <c r="C4" s="68" t="s">
        <v>82</v>
      </c>
      <c r="D4" s="68" t="s">
        <v>4272</v>
      </c>
      <c r="E4" s="68" t="s">
        <v>83</v>
      </c>
    </row>
    <row r="5" s="66" customFormat="1" ht="17" customHeight="1" spans="1:5">
      <c r="A5" s="28"/>
      <c r="B5" s="68" t="s">
        <v>3953</v>
      </c>
      <c r="C5" s="30">
        <f>SUM(C6:C45)</f>
        <v>90000</v>
      </c>
      <c r="D5" s="30">
        <f>SUM(D6:D45)</f>
        <v>0</v>
      </c>
      <c r="E5" s="30">
        <f>SUM(E6:E45)</f>
        <v>90000</v>
      </c>
    </row>
    <row r="6" s="66" customFormat="1" ht="17" customHeight="1" spans="1:5">
      <c r="A6" s="28">
        <v>1030102</v>
      </c>
      <c r="B6" s="28" t="s">
        <v>4273</v>
      </c>
      <c r="C6" s="70">
        <v>0</v>
      </c>
      <c r="D6" s="70">
        <v>0</v>
      </c>
      <c r="E6" s="30">
        <f t="shared" ref="E6:E45" si="0">SUM(C6:D6)</f>
        <v>0</v>
      </c>
    </row>
    <row r="7" s="66" customFormat="1" ht="17" customHeight="1" spans="1:5">
      <c r="A7" s="28">
        <v>1030106</v>
      </c>
      <c r="B7" s="28" t="s">
        <v>4274</v>
      </c>
      <c r="C7" s="70">
        <v>0</v>
      </c>
      <c r="D7" s="70">
        <v>0</v>
      </c>
      <c r="E7" s="30">
        <f t="shared" si="0"/>
        <v>0</v>
      </c>
    </row>
    <row r="8" s="66" customFormat="1" ht="17" customHeight="1" spans="1:5">
      <c r="A8" s="28">
        <v>1030110</v>
      </c>
      <c r="B8" s="28" t="s">
        <v>4275</v>
      </c>
      <c r="C8" s="70">
        <v>0</v>
      </c>
      <c r="D8" s="70">
        <v>0</v>
      </c>
      <c r="E8" s="30">
        <f t="shared" si="0"/>
        <v>0</v>
      </c>
    </row>
    <row r="9" s="66" customFormat="1" ht="17" customHeight="1" spans="1:5">
      <c r="A9" s="28">
        <v>1030112</v>
      </c>
      <c r="B9" s="28" t="s">
        <v>4276</v>
      </c>
      <c r="C9" s="70">
        <v>0</v>
      </c>
      <c r="D9" s="70">
        <v>0</v>
      </c>
      <c r="E9" s="30">
        <f t="shared" si="0"/>
        <v>0</v>
      </c>
    </row>
    <row r="10" s="66" customFormat="1" ht="17" customHeight="1" spans="1:5">
      <c r="A10" s="28">
        <v>1030115</v>
      </c>
      <c r="B10" s="28" t="s">
        <v>4277</v>
      </c>
      <c r="C10" s="70">
        <v>0</v>
      </c>
      <c r="D10" s="70">
        <v>0</v>
      </c>
      <c r="E10" s="30">
        <f t="shared" si="0"/>
        <v>0</v>
      </c>
    </row>
    <row r="11" s="66" customFormat="1" ht="17" customHeight="1" spans="1:5">
      <c r="A11" s="28">
        <v>1030121</v>
      </c>
      <c r="B11" s="28" t="s">
        <v>4278</v>
      </c>
      <c r="C11" s="70">
        <v>0</v>
      </c>
      <c r="D11" s="70">
        <v>0</v>
      </c>
      <c r="E11" s="30">
        <f t="shared" si="0"/>
        <v>0</v>
      </c>
    </row>
    <row r="12" s="66" customFormat="1" ht="17" customHeight="1" spans="1:5">
      <c r="A12" s="28">
        <v>1030129</v>
      </c>
      <c r="B12" s="28" t="s">
        <v>4279</v>
      </c>
      <c r="C12" s="70">
        <v>0</v>
      </c>
      <c r="D12" s="70">
        <v>0</v>
      </c>
      <c r="E12" s="30">
        <f t="shared" si="0"/>
        <v>0</v>
      </c>
    </row>
    <row r="13" s="66" customFormat="1" ht="17" customHeight="1" spans="1:5">
      <c r="A13" s="28">
        <v>1030146</v>
      </c>
      <c r="B13" s="28" t="s">
        <v>4280</v>
      </c>
      <c r="C13" s="70">
        <v>700</v>
      </c>
      <c r="D13" s="70">
        <v>0</v>
      </c>
      <c r="E13" s="30">
        <f t="shared" si="0"/>
        <v>700</v>
      </c>
    </row>
    <row r="14" s="66" customFormat="1" ht="17" customHeight="1" spans="1:5">
      <c r="A14" s="28">
        <v>1030147</v>
      </c>
      <c r="B14" s="28" t="s">
        <v>4281</v>
      </c>
      <c r="C14" s="70">
        <v>500</v>
      </c>
      <c r="D14" s="70">
        <v>0</v>
      </c>
      <c r="E14" s="30">
        <f t="shared" si="0"/>
        <v>500</v>
      </c>
    </row>
    <row r="15" s="66" customFormat="1" ht="17" customHeight="1" spans="1:5">
      <c r="A15" s="28">
        <v>1030148</v>
      </c>
      <c r="B15" s="28" t="s">
        <v>4282</v>
      </c>
      <c r="C15" s="70">
        <v>88800</v>
      </c>
      <c r="D15" s="70">
        <v>0</v>
      </c>
      <c r="E15" s="30">
        <f t="shared" si="0"/>
        <v>88800</v>
      </c>
    </row>
    <row r="16" s="66" customFormat="1" ht="17" customHeight="1" spans="1:5">
      <c r="A16" s="28">
        <v>1030149</v>
      </c>
      <c r="B16" s="28" t="s">
        <v>4283</v>
      </c>
      <c r="C16" s="70">
        <v>0</v>
      </c>
      <c r="D16" s="70">
        <v>0</v>
      </c>
      <c r="E16" s="30">
        <f t="shared" si="0"/>
        <v>0</v>
      </c>
    </row>
    <row r="17" s="66" customFormat="1" ht="17" customHeight="1" spans="1:5">
      <c r="A17" s="28">
        <v>1030150</v>
      </c>
      <c r="B17" s="28" t="s">
        <v>4284</v>
      </c>
      <c r="C17" s="70">
        <v>0</v>
      </c>
      <c r="D17" s="70">
        <v>0</v>
      </c>
      <c r="E17" s="30">
        <f t="shared" si="0"/>
        <v>0</v>
      </c>
    </row>
    <row r="18" s="66" customFormat="1" ht="17" customHeight="1" spans="1:5">
      <c r="A18" s="28">
        <v>1030152</v>
      </c>
      <c r="B18" s="28" t="s">
        <v>4285</v>
      </c>
      <c r="C18" s="70">
        <v>0</v>
      </c>
      <c r="D18" s="70">
        <v>0</v>
      </c>
      <c r="E18" s="30">
        <f t="shared" si="0"/>
        <v>0</v>
      </c>
    </row>
    <row r="19" s="66" customFormat="1" ht="17" customHeight="1" spans="1:5">
      <c r="A19" s="28">
        <v>1030153</v>
      </c>
      <c r="B19" s="28" t="s">
        <v>4286</v>
      </c>
      <c r="C19" s="70">
        <v>0</v>
      </c>
      <c r="D19" s="70">
        <v>0</v>
      </c>
      <c r="E19" s="30">
        <f t="shared" si="0"/>
        <v>0</v>
      </c>
    </row>
    <row r="20" s="66" customFormat="1" ht="17" customHeight="1" spans="1:5">
      <c r="A20" s="28">
        <v>1030154</v>
      </c>
      <c r="B20" s="28" t="s">
        <v>4287</v>
      </c>
      <c r="C20" s="70">
        <v>0</v>
      </c>
      <c r="D20" s="70">
        <v>0</v>
      </c>
      <c r="E20" s="30">
        <f t="shared" si="0"/>
        <v>0</v>
      </c>
    </row>
    <row r="21" s="66" customFormat="1" ht="17" customHeight="1" spans="1:5">
      <c r="A21" s="28">
        <v>1030155</v>
      </c>
      <c r="B21" s="28" t="s">
        <v>4288</v>
      </c>
      <c r="C21" s="70">
        <v>0</v>
      </c>
      <c r="D21" s="70">
        <v>0</v>
      </c>
      <c r="E21" s="30">
        <f t="shared" si="0"/>
        <v>0</v>
      </c>
    </row>
    <row r="22" s="66" customFormat="1" ht="17" customHeight="1" spans="1:5">
      <c r="A22" s="28">
        <v>1030156</v>
      </c>
      <c r="B22" s="28" t="s">
        <v>4289</v>
      </c>
      <c r="C22" s="70">
        <v>0</v>
      </c>
      <c r="D22" s="70">
        <v>0</v>
      </c>
      <c r="E22" s="30">
        <f t="shared" si="0"/>
        <v>0</v>
      </c>
    </row>
    <row r="23" s="66" customFormat="1" ht="17" customHeight="1" spans="1:5">
      <c r="A23" s="28">
        <v>1030157</v>
      </c>
      <c r="B23" s="28" t="s">
        <v>4290</v>
      </c>
      <c r="C23" s="70">
        <v>0</v>
      </c>
      <c r="D23" s="70">
        <v>0</v>
      </c>
      <c r="E23" s="30">
        <f t="shared" si="0"/>
        <v>0</v>
      </c>
    </row>
    <row r="24" s="66" customFormat="1" ht="17" customHeight="1" spans="1:5">
      <c r="A24" s="28">
        <v>1030158</v>
      </c>
      <c r="B24" s="28" t="s">
        <v>4291</v>
      </c>
      <c r="C24" s="70">
        <v>0</v>
      </c>
      <c r="D24" s="70">
        <v>0</v>
      </c>
      <c r="E24" s="30">
        <f t="shared" si="0"/>
        <v>0</v>
      </c>
    </row>
    <row r="25" s="66" customFormat="1" ht="17" customHeight="1" spans="1:5">
      <c r="A25" s="28">
        <v>1030159</v>
      </c>
      <c r="B25" s="28" t="s">
        <v>4292</v>
      </c>
      <c r="C25" s="70">
        <v>0</v>
      </c>
      <c r="D25" s="70">
        <v>0</v>
      </c>
      <c r="E25" s="30">
        <f t="shared" si="0"/>
        <v>0</v>
      </c>
    </row>
    <row r="26" s="66" customFormat="1" ht="17" customHeight="1" spans="1:5">
      <c r="A26" s="28">
        <v>1030166</v>
      </c>
      <c r="B26" s="28" t="s">
        <v>4293</v>
      </c>
      <c r="C26" s="70">
        <v>0</v>
      </c>
      <c r="D26" s="70">
        <v>0</v>
      </c>
      <c r="E26" s="30">
        <f t="shared" si="0"/>
        <v>0</v>
      </c>
    </row>
    <row r="27" s="66" customFormat="1" ht="17" customHeight="1" spans="1:5">
      <c r="A27" s="28">
        <v>1030168</v>
      </c>
      <c r="B27" s="28" t="s">
        <v>4294</v>
      </c>
      <c r="C27" s="70">
        <v>0</v>
      </c>
      <c r="D27" s="70">
        <v>0</v>
      </c>
      <c r="E27" s="30">
        <f t="shared" si="0"/>
        <v>0</v>
      </c>
    </row>
    <row r="28" s="66" customFormat="1" ht="17" customHeight="1" spans="1:5">
      <c r="A28" s="28">
        <v>1030171</v>
      </c>
      <c r="B28" s="28" t="s">
        <v>4295</v>
      </c>
      <c r="C28" s="70">
        <v>0</v>
      </c>
      <c r="D28" s="70">
        <v>0</v>
      </c>
      <c r="E28" s="30">
        <f t="shared" si="0"/>
        <v>0</v>
      </c>
    </row>
    <row r="29" s="66" customFormat="1" ht="17.25" customHeight="1" spans="1:5">
      <c r="A29" s="28">
        <v>1030175</v>
      </c>
      <c r="B29" s="28" t="s">
        <v>4296</v>
      </c>
      <c r="C29" s="70">
        <v>0</v>
      </c>
      <c r="D29" s="70">
        <v>0</v>
      </c>
      <c r="E29" s="30">
        <f t="shared" si="0"/>
        <v>0</v>
      </c>
    </row>
    <row r="30" s="66" customFormat="1" ht="17.25" customHeight="1" spans="1:5">
      <c r="A30" s="28">
        <v>1030178</v>
      </c>
      <c r="B30" s="28" t="s">
        <v>4297</v>
      </c>
      <c r="C30" s="70">
        <v>0</v>
      </c>
      <c r="D30" s="70">
        <v>0</v>
      </c>
      <c r="E30" s="30">
        <f t="shared" si="0"/>
        <v>0</v>
      </c>
    </row>
    <row r="31" s="66" customFormat="1" ht="17.25" customHeight="1" spans="1:5">
      <c r="A31" s="28">
        <v>1030180</v>
      </c>
      <c r="B31" s="28" t="s">
        <v>4298</v>
      </c>
      <c r="C31" s="107">
        <v>0</v>
      </c>
      <c r="D31" s="70">
        <v>0</v>
      </c>
      <c r="E31" s="30">
        <f t="shared" si="0"/>
        <v>0</v>
      </c>
    </row>
    <row r="32" s="66" customFormat="1" customHeight="1" spans="1:5">
      <c r="A32" s="28">
        <v>1030181</v>
      </c>
      <c r="B32" s="100" t="s">
        <v>4299</v>
      </c>
      <c r="C32" s="70">
        <v>0</v>
      </c>
      <c r="D32" s="108">
        <v>0</v>
      </c>
      <c r="E32" s="30">
        <f t="shared" si="0"/>
        <v>0</v>
      </c>
    </row>
    <row r="33" s="66" customFormat="1" ht="17.25" customHeight="1" spans="1:5">
      <c r="A33" s="28">
        <v>1030199</v>
      </c>
      <c r="B33" s="28" t="s">
        <v>4300</v>
      </c>
      <c r="C33" s="106">
        <v>0</v>
      </c>
      <c r="D33" s="70">
        <v>0</v>
      </c>
      <c r="E33" s="30">
        <f t="shared" si="0"/>
        <v>0</v>
      </c>
    </row>
    <row r="34" s="66" customFormat="1" ht="17.25" customHeight="1" spans="1:5">
      <c r="A34" s="28">
        <v>1031003</v>
      </c>
      <c r="B34" s="28" t="s">
        <v>4301</v>
      </c>
      <c r="C34" s="70">
        <v>0</v>
      </c>
      <c r="D34" s="70">
        <v>0</v>
      </c>
      <c r="E34" s="30">
        <f t="shared" si="0"/>
        <v>0</v>
      </c>
    </row>
    <row r="35" s="66" customFormat="1" ht="17.25" customHeight="1" spans="1:5">
      <c r="A35" s="28">
        <v>1031004</v>
      </c>
      <c r="B35" s="28" t="s">
        <v>4302</v>
      </c>
      <c r="C35" s="70">
        <v>0</v>
      </c>
      <c r="D35" s="70">
        <v>0</v>
      </c>
      <c r="E35" s="30">
        <f t="shared" si="0"/>
        <v>0</v>
      </c>
    </row>
    <row r="36" s="66" customFormat="1" ht="17.25" customHeight="1" spans="1:5">
      <c r="A36" s="28">
        <v>1031005</v>
      </c>
      <c r="B36" s="28" t="s">
        <v>4303</v>
      </c>
      <c r="C36" s="70">
        <v>0</v>
      </c>
      <c r="D36" s="70">
        <v>0</v>
      </c>
      <c r="E36" s="30">
        <f t="shared" si="0"/>
        <v>0</v>
      </c>
    </row>
    <row r="37" s="66" customFormat="1" ht="17.25" customHeight="1" spans="1:5">
      <c r="A37" s="28">
        <v>1031006</v>
      </c>
      <c r="B37" s="28" t="s">
        <v>4304</v>
      </c>
      <c r="C37" s="70">
        <v>0</v>
      </c>
      <c r="D37" s="70">
        <v>0</v>
      </c>
      <c r="E37" s="30">
        <f t="shared" si="0"/>
        <v>0</v>
      </c>
    </row>
    <row r="38" s="66" customFormat="1" ht="17.25" customHeight="1" spans="1:5">
      <c r="A38" s="28">
        <v>1031008</v>
      </c>
      <c r="B38" s="28" t="s">
        <v>4305</v>
      </c>
      <c r="C38" s="70">
        <v>0</v>
      </c>
      <c r="D38" s="70">
        <v>0</v>
      </c>
      <c r="E38" s="30">
        <f t="shared" si="0"/>
        <v>0</v>
      </c>
    </row>
    <row r="39" s="66" customFormat="1" ht="17.25" customHeight="1" spans="1:5">
      <c r="A39" s="28">
        <v>1031009</v>
      </c>
      <c r="B39" s="28" t="s">
        <v>4306</v>
      </c>
      <c r="C39" s="70">
        <v>0</v>
      </c>
      <c r="D39" s="70">
        <v>0</v>
      </c>
      <c r="E39" s="30">
        <f t="shared" si="0"/>
        <v>0</v>
      </c>
    </row>
    <row r="40" s="66" customFormat="1" ht="17.25" customHeight="1" spans="1:5">
      <c r="A40" s="28">
        <v>1031010</v>
      </c>
      <c r="B40" s="28" t="s">
        <v>4307</v>
      </c>
      <c r="C40" s="70">
        <v>0</v>
      </c>
      <c r="D40" s="70">
        <v>0</v>
      </c>
      <c r="E40" s="30">
        <f t="shared" si="0"/>
        <v>0</v>
      </c>
    </row>
    <row r="41" s="66" customFormat="1" ht="17.25" customHeight="1" spans="1:5">
      <c r="A41" s="28">
        <v>1031011</v>
      </c>
      <c r="B41" s="28" t="s">
        <v>4308</v>
      </c>
      <c r="C41" s="70">
        <v>0</v>
      </c>
      <c r="D41" s="70">
        <v>0</v>
      </c>
      <c r="E41" s="30">
        <f t="shared" si="0"/>
        <v>0</v>
      </c>
    </row>
    <row r="42" s="66" customFormat="1" ht="17.25" customHeight="1" spans="1:5">
      <c r="A42" s="28">
        <v>1031012</v>
      </c>
      <c r="B42" s="28" t="s">
        <v>4309</v>
      </c>
      <c r="C42" s="70">
        <v>0</v>
      </c>
      <c r="D42" s="70">
        <v>0</v>
      </c>
      <c r="E42" s="30">
        <f t="shared" si="0"/>
        <v>0</v>
      </c>
    </row>
    <row r="43" s="66" customFormat="1" ht="17.25" customHeight="1" spans="1:5">
      <c r="A43" s="28">
        <v>1031013</v>
      </c>
      <c r="B43" s="28" t="s">
        <v>4310</v>
      </c>
      <c r="C43" s="70">
        <v>0</v>
      </c>
      <c r="D43" s="70">
        <v>0</v>
      </c>
      <c r="E43" s="30">
        <f t="shared" si="0"/>
        <v>0</v>
      </c>
    </row>
    <row r="44" s="66" customFormat="1" ht="17.25" customHeight="1" spans="1:5">
      <c r="A44" s="28">
        <v>1031014</v>
      </c>
      <c r="B44" s="28" t="s">
        <v>4311</v>
      </c>
      <c r="C44" s="70">
        <v>0</v>
      </c>
      <c r="D44" s="70">
        <v>0</v>
      </c>
      <c r="E44" s="30">
        <f t="shared" si="0"/>
        <v>0</v>
      </c>
    </row>
    <row r="45" s="66" customFormat="1" ht="17.25" customHeight="1" spans="1:5">
      <c r="A45" s="28">
        <v>1031099</v>
      </c>
      <c r="B45" s="28" t="s">
        <v>4312</v>
      </c>
      <c r="C45" s="70">
        <v>0</v>
      </c>
      <c r="D45" s="70">
        <v>0</v>
      </c>
      <c r="E45" s="30">
        <f t="shared" si="0"/>
        <v>0</v>
      </c>
    </row>
  </sheetData>
  <mergeCells count="3">
    <mergeCell ref="A1:E1"/>
    <mergeCell ref="A2:E2"/>
    <mergeCell ref="A3:E3"/>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showZeros="0" topLeftCell="B1" workbookViewId="0">
      <selection activeCell="L6" sqref="L6"/>
    </sheetView>
  </sheetViews>
  <sheetFormatPr defaultColWidth="9" defaultRowHeight="13.5"/>
  <cols>
    <col min="1" max="1" width="8.75" customWidth="1"/>
    <col min="2" max="2" width="34.625" customWidth="1"/>
    <col min="3" max="3" width="12.125" customWidth="1"/>
    <col min="4" max="4" width="12.1833333333333" customWidth="1"/>
    <col min="5" max="5" width="13.875" customWidth="1"/>
    <col min="6" max="6" width="12.1833333333333" customWidth="1"/>
    <col min="7" max="7" width="10.0083333333333" customWidth="1"/>
    <col min="8" max="8" width="36.1416666666667" customWidth="1"/>
    <col min="9" max="13" width="9.10833333333333" customWidth="1"/>
    <col min="14" max="14" width="36.25" customWidth="1"/>
    <col min="15" max="224" width="9.10833333333333" customWidth="1"/>
    <col min="225" max="225" width="41.1083333333333" customWidth="1"/>
    <col min="226" max="228" width="16.6666666666667" customWidth="1"/>
    <col min="229" max="229" width="15.1083333333333" customWidth="1"/>
    <col min="230" max="231" width="16.6666666666667" customWidth="1"/>
    <col min="232" max="232" width="15.775" customWidth="1"/>
    <col min="233" max="233" width="14.2166666666667" customWidth="1"/>
    <col min="234" max="234" width="46.3333333333333" customWidth="1"/>
    <col min="235" max="240" width="10.775" customWidth="1"/>
    <col min="241" max="241" width="29" customWidth="1"/>
    <col min="242" max="242" width="10.4416666666667" customWidth="1"/>
    <col min="243" max="243" width="10.8833333333333" customWidth="1"/>
    <col min="244" max="244" width="10.4416666666667" customWidth="1"/>
    <col min="245" max="480" width="9.10833333333333" customWidth="1"/>
    <col min="481" max="481" width="41.1083333333333" customWidth="1"/>
    <col min="482" max="484" width="16.6666666666667" customWidth="1"/>
    <col min="485" max="485" width="15.1083333333333" customWidth="1"/>
    <col min="486" max="487" width="16.6666666666667" customWidth="1"/>
    <col min="488" max="488" width="15.775" customWidth="1"/>
    <col min="489" max="489" width="14.2166666666667" customWidth="1"/>
    <col min="490" max="490" width="46.3333333333333" customWidth="1"/>
    <col min="491" max="496" width="10.775" customWidth="1"/>
    <col min="497" max="497" width="29" customWidth="1"/>
    <col min="498" max="498" width="10.4416666666667" customWidth="1"/>
    <col min="499" max="499" width="10.8833333333333" customWidth="1"/>
    <col min="500" max="500" width="10.4416666666667" customWidth="1"/>
    <col min="501" max="736" width="9.10833333333333" customWidth="1"/>
    <col min="737" max="737" width="41.1083333333333" customWidth="1"/>
    <col min="738" max="740" width="16.6666666666667" customWidth="1"/>
    <col min="741" max="741" width="15.1083333333333" customWidth="1"/>
    <col min="742" max="743" width="16.6666666666667" customWidth="1"/>
    <col min="744" max="744" width="15.775" customWidth="1"/>
    <col min="745" max="745" width="14.2166666666667" customWidth="1"/>
    <col min="746" max="746" width="46.3333333333333" customWidth="1"/>
    <col min="747" max="752" width="10.775" customWidth="1"/>
    <col min="753" max="753" width="29" customWidth="1"/>
    <col min="754" max="754" width="10.4416666666667" customWidth="1"/>
    <col min="755" max="755" width="10.8833333333333" customWidth="1"/>
    <col min="756" max="756" width="10.4416666666667" customWidth="1"/>
    <col min="757" max="992" width="9.10833333333333" customWidth="1"/>
    <col min="993" max="993" width="41.1083333333333" customWidth="1"/>
    <col min="994" max="996" width="16.6666666666667" customWidth="1"/>
    <col min="997" max="997" width="15.1083333333333" customWidth="1"/>
    <col min="998" max="999" width="16.6666666666667" customWidth="1"/>
    <col min="1000" max="1000" width="15.775" customWidth="1"/>
    <col min="1001" max="1001" width="14.2166666666667" customWidth="1"/>
    <col min="1002" max="1002" width="46.3333333333333" customWidth="1"/>
    <col min="1003" max="1008" width="10.775" customWidth="1"/>
    <col min="1009" max="1009" width="29" customWidth="1"/>
    <col min="1010" max="1010" width="10.4416666666667" customWidth="1"/>
    <col min="1011" max="1011" width="10.8833333333333" customWidth="1"/>
    <col min="1012" max="1012" width="10.4416666666667" customWidth="1"/>
    <col min="1013" max="1248" width="9.10833333333333" customWidth="1"/>
    <col min="1249" max="1249" width="41.1083333333333" customWidth="1"/>
    <col min="1250" max="1252" width="16.6666666666667" customWidth="1"/>
    <col min="1253" max="1253" width="15.1083333333333" customWidth="1"/>
    <col min="1254" max="1255" width="16.6666666666667" customWidth="1"/>
    <col min="1256" max="1256" width="15.775" customWidth="1"/>
    <col min="1257" max="1257" width="14.2166666666667" customWidth="1"/>
    <col min="1258" max="1258" width="46.3333333333333" customWidth="1"/>
    <col min="1259" max="1264" width="10.775" customWidth="1"/>
    <col min="1265" max="1265" width="29" customWidth="1"/>
    <col min="1266" max="1266" width="10.4416666666667" customWidth="1"/>
    <col min="1267" max="1267" width="10.8833333333333" customWidth="1"/>
    <col min="1268" max="1268" width="10.4416666666667" customWidth="1"/>
    <col min="1269" max="1504" width="9.10833333333333" customWidth="1"/>
    <col min="1505" max="1505" width="41.1083333333333" customWidth="1"/>
    <col min="1506" max="1508" width="16.6666666666667" customWidth="1"/>
    <col min="1509" max="1509" width="15.1083333333333" customWidth="1"/>
    <col min="1510" max="1511" width="16.6666666666667" customWidth="1"/>
    <col min="1512" max="1512" width="15.775" customWidth="1"/>
    <col min="1513" max="1513" width="14.2166666666667" customWidth="1"/>
    <col min="1514" max="1514" width="46.3333333333333" customWidth="1"/>
    <col min="1515" max="1520" width="10.775" customWidth="1"/>
    <col min="1521" max="1521" width="29" customWidth="1"/>
    <col min="1522" max="1522" width="10.4416666666667" customWidth="1"/>
    <col min="1523" max="1523" width="10.8833333333333" customWidth="1"/>
    <col min="1524" max="1524" width="10.4416666666667" customWidth="1"/>
    <col min="1525" max="1760" width="9.10833333333333" customWidth="1"/>
    <col min="1761" max="1761" width="41.1083333333333" customWidth="1"/>
    <col min="1762" max="1764" width="16.6666666666667" customWidth="1"/>
    <col min="1765" max="1765" width="15.1083333333333" customWidth="1"/>
    <col min="1766" max="1767" width="16.6666666666667" customWidth="1"/>
    <col min="1768" max="1768" width="15.775" customWidth="1"/>
    <col min="1769" max="1769" width="14.2166666666667" customWidth="1"/>
    <col min="1770" max="1770" width="46.3333333333333" customWidth="1"/>
    <col min="1771" max="1776" width="10.775" customWidth="1"/>
    <col min="1777" max="1777" width="29" customWidth="1"/>
    <col min="1778" max="1778" width="10.4416666666667" customWidth="1"/>
    <col min="1779" max="1779" width="10.8833333333333" customWidth="1"/>
    <col min="1780" max="1780" width="10.4416666666667" customWidth="1"/>
    <col min="1781" max="2016" width="9.10833333333333" customWidth="1"/>
    <col min="2017" max="2017" width="41.1083333333333" customWidth="1"/>
    <col min="2018" max="2020" width="16.6666666666667" customWidth="1"/>
    <col min="2021" max="2021" width="15.1083333333333" customWidth="1"/>
    <col min="2022" max="2023" width="16.6666666666667" customWidth="1"/>
    <col min="2024" max="2024" width="15.775" customWidth="1"/>
    <col min="2025" max="2025" width="14.2166666666667" customWidth="1"/>
    <col min="2026" max="2026" width="46.3333333333333" customWidth="1"/>
    <col min="2027" max="2032" width="10.775" customWidth="1"/>
    <col min="2033" max="2033" width="29" customWidth="1"/>
    <col min="2034" max="2034" width="10.4416666666667" customWidth="1"/>
    <col min="2035" max="2035" width="10.8833333333333" customWidth="1"/>
    <col min="2036" max="2036" width="10.4416666666667" customWidth="1"/>
    <col min="2037" max="2272" width="9.10833333333333" customWidth="1"/>
    <col min="2273" max="2273" width="41.1083333333333" customWidth="1"/>
    <col min="2274" max="2276" width="16.6666666666667" customWidth="1"/>
    <col min="2277" max="2277" width="15.1083333333333" customWidth="1"/>
    <col min="2278" max="2279" width="16.6666666666667" customWidth="1"/>
    <col min="2280" max="2280" width="15.775" customWidth="1"/>
    <col min="2281" max="2281" width="14.2166666666667" customWidth="1"/>
    <col min="2282" max="2282" width="46.3333333333333" customWidth="1"/>
    <col min="2283" max="2288" width="10.775" customWidth="1"/>
    <col min="2289" max="2289" width="29" customWidth="1"/>
    <col min="2290" max="2290" width="10.4416666666667" customWidth="1"/>
    <col min="2291" max="2291" width="10.8833333333333" customWidth="1"/>
    <col min="2292" max="2292" width="10.4416666666667" customWidth="1"/>
    <col min="2293" max="2528" width="9.10833333333333" customWidth="1"/>
    <col min="2529" max="2529" width="41.1083333333333" customWidth="1"/>
    <col min="2530" max="2532" width="16.6666666666667" customWidth="1"/>
    <col min="2533" max="2533" width="15.1083333333333" customWidth="1"/>
    <col min="2534" max="2535" width="16.6666666666667" customWidth="1"/>
    <col min="2536" max="2536" width="15.775" customWidth="1"/>
    <col min="2537" max="2537" width="14.2166666666667" customWidth="1"/>
    <col min="2538" max="2538" width="46.3333333333333" customWidth="1"/>
    <col min="2539" max="2544" width="10.775" customWidth="1"/>
    <col min="2545" max="2545" width="29" customWidth="1"/>
    <col min="2546" max="2546" width="10.4416666666667" customWidth="1"/>
    <col min="2547" max="2547" width="10.8833333333333" customWidth="1"/>
    <col min="2548" max="2548" width="10.4416666666667" customWidth="1"/>
    <col min="2549" max="2784" width="9.10833333333333" customWidth="1"/>
    <col min="2785" max="2785" width="41.1083333333333" customWidth="1"/>
    <col min="2786" max="2788" width="16.6666666666667" customWidth="1"/>
    <col min="2789" max="2789" width="15.1083333333333" customWidth="1"/>
    <col min="2790" max="2791" width="16.6666666666667" customWidth="1"/>
    <col min="2792" max="2792" width="15.775" customWidth="1"/>
    <col min="2793" max="2793" width="14.2166666666667" customWidth="1"/>
    <col min="2794" max="2794" width="46.3333333333333" customWidth="1"/>
    <col min="2795" max="2800" width="10.775" customWidth="1"/>
    <col min="2801" max="2801" width="29" customWidth="1"/>
    <col min="2802" max="2802" width="10.4416666666667" customWidth="1"/>
    <col min="2803" max="2803" width="10.8833333333333" customWidth="1"/>
    <col min="2804" max="2804" width="10.4416666666667" customWidth="1"/>
    <col min="2805" max="3040" width="9.10833333333333" customWidth="1"/>
    <col min="3041" max="3041" width="41.1083333333333" customWidth="1"/>
    <col min="3042" max="3044" width="16.6666666666667" customWidth="1"/>
    <col min="3045" max="3045" width="15.1083333333333" customWidth="1"/>
    <col min="3046" max="3047" width="16.6666666666667" customWidth="1"/>
    <col min="3048" max="3048" width="15.775" customWidth="1"/>
    <col min="3049" max="3049" width="14.2166666666667" customWidth="1"/>
    <col min="3050" max="3050" width="46.3333333333333" customWidth="1"/>
    <col min="3051" max="3056" width="10.775" customWidth="1"/>
    <col min="3057" max="3057" width="29" customWidth="1"/>
    <col min="3058" max="3058" width="10.4416666666667" customWidth="1"/>
    <col min="3059" max="3059" width="10.8833333333333" customWidth="1"/>
    <col min="3060" max="3060" width="10.4416666666667" customWidth="1"/>
    <col min="3061" max="3296" width="9.10833333333333" customWidth="1"/>
    <col min="3297" max="3297" width="41.1083333333333" customWidth="1"/>
    <col min="3298" max="3300" width="16.6666666666667" customWidth="1"/>
    <col min="3301" max="3301" width="15.1083333333333" customWidth="1"/>
    <col min="3302" max="3303" width="16.6666666666667" customWidth="1"/>
    <col min="3304" max="3304" width="15.775" customWidth="1"/>
    <col min="3305" max="3305" width="14.2166666666667" customWidth="1"/>
    <col min="3306" max="3306" width="46.3333333333333" customWidth="1"/>
    <col min="3307" max="3312" width="10.775" customWidth="1"/>
    <col min="3313" max="3313" width="29" customWidth="1"/>
    <col min="3314" max="3314" width="10.4416666666667" customWidth="1"/>
    <col min="3315" max="3315" width="10.8833333333333" customWidth="1"/>
    <col min="3316" max="3316" width="10.4416666666667" customWidth="1"/>
    <col min="3317" max="3552" width="9.10833333333333" customWidth="1"/>
    <col min="3553" max="3553" width="41.1083333333333" customWidth="1"/>
    <col min="3554" max="3556" width="16.6666666666667" customWidth="1"/>
    <col min="3557" max="3557" width="15.1083333333333" customWidth="1"/>
    <col min="3558" max="3559" width="16.6666666666667" customWidth="1"/>
    <col min="3560" max="3560" width="15.775" customWidth="1"/>
    <col min="3561" max="3561" width="14.2166666666667" customWidth="1"/>
    <col min="3562" max="3562" width="46.3333333333333" customWidth="1"/>
    <col min="3563" max="3568" width="10.775" customWidth="1"/>
    <col min="3569" max="3569" width="29" customWidth="1"/>
    <col min="3570" max="3570" width="10.4416666666667" customWidth="1"/>
    <col min="3571" max="3571" width="10.8833333333333" customWidth="1"/>
    <col min="3572" max="3572" width="10.4416666666667" customWidth="1"/>
    <col min="3573" max="3808" width="9.10833333333333" customWidth="1"/>
    <col min="3809" max="3809" width="41.1083333333333" customWidth="1"/>
    <col min="3810" max="3812" width="16.6666666666667" customWidth="1"/>
    <col min="3813" max="3813" width="15.1083333333333" customWidth="1"/>
    <col min="3814" max="3815" width="16.6666666666667" customWidth="1"/>
    <col min="3816" max="3816" width="15.775" customWidth="1"/>
    <col min="3817" max="3817" width="14.2166666666667" customWidth="1"/>
    <col min="3818" max="3818" width="46.3333333333333" customWidth="1"/>
    <col min="3819" max="3824" width="10.775" customWidth="1"/>
    <col min="3825" max="3825" width="29" customWidth="1"/>
    <col min="3826" max="3826" width="10.4416666666667" customWidth="1"/>
    <col min="3827" max="3827" width="10.8833333333333" customWidth="1"/>
    <col min="3828" max="3828" width="10.4416666666667" customWidth="1"/>
    <col min="3829" max="4064" width="9.10833333333333" customWidth="1"/>
    <col min="4065" max="4065" width="41.1083333333333" customWidth="1"/>
    <col min="4066" max="4068" width="16.6666666666667" customWidth="1"/>
    <col min="4069" max="4069" width="15.1083333333333" customWidth="1"/>
    <col min="4070" max="4071" width="16.6666666666667" customWidth="1"/>
    <col min="4072" max="4072" width="15.775" customWidth="1"/>
    <col min="4073" max="4073" width="14.2166666666667" customWidth="1"/>
    <col min="4074" max="4074" width="46.3333333333333" customWidth="1"/>
    <col min="4075" max="4080" width="10.775" customWidth="1"/>
    <col min="4081" max="4081" width="29" customWidth="1"/>
    <col min="4082" max="4082" width="10.4416666666667" customWidth="1"/>
    <col min="4083" max="4083" width="10.8833333333333" customWidth="1"/>
    <col min="4084" max="4084" width="10.4416666666667" customWidth="1"/>
    <col min="4085" max="4320" width="9.10833333333333" customWidth="1"/>
    <col min="4321" max="4321" width="41.1083333333333" customWidth="1"/>
    <col min="4322" max="4324" width="16.6666666666667" customWidth="1"/>
    <col min="4325" max="4325" width="15.1083333333333" customWidth="1"/>
    <col min="4326" max="4327" width="16.6666666666667" customWidth="1"/>
    <col min="4328" max="4328" width="15.775" customWidth="1"/>
    <col min="4329" max="4329" width="14.2166666666667" customWidth="1"/>
    <col min="4330" max="4330" width="46.3333333333333" customWidth="1"/>
    <col min="4331" max="4336" width="10.775" customWidth="1"/>
    <col min="4337" max="4337" width="29" customWidth="1"/>
    <col min="4338" max="4338" width="10.4416666666667" customWidth="1"/>
    <col min="4339" max="4339" width="10.8833333333333" customWidth="1"/>
    <col min="4340" max="4340" width="10.4416666666667" customWidth="1"/>
    <col min="4341" max="4576" width="9.10833333333333" customWidth="1"/>
    <col min="4577" max="4577" width="41.1083333333333" customWidth="1"/>
    <col min="4578" max="4580" width="16.6666666666667" customWidth="1"/>
    <col min="4581" max="4581" width="15.1083333333333" customWidth="1"/>
    <col min="4582" max="4583" width="16.6666666666667" customWidth="1"/>
    <col min="4584" max="4584" width="15.775" customWidth="1"/>
    <col min="4585" max="4585" width="14.2166666666667" customWidth="1"/>
    <col min="4586" max="4586" width="46.3333333333333" customWidth="1"/>
    <col min="4587" max="4592" width="10.775" customWidth="1"/>
    <col min="4593" max="4593" width="29" customWidth="1"/>
    <col min="4594" max="4594" width="10.4416666666667" customWidth="1"/>
    <col min="4595" max="4595" width="10.8833333333333" customWidth="1"/>
    <col min="4596" max="4596" width="10.4416666666667" customWidth="1"/>
    <col min="4597" max="4832" width="9.10833333333333" customWidth="1"/>
    <col min="4833" max="4833" width="41.1083333333333" customWidth="1"/>
    <col min="4834" max="4836" width="16.6666666666667" customWidth="1"/>
    <col min="4837" max="4837" width="15.1083333333333" customWidth="1"/>
    <col min="4838" max="4839" width="16.6666666666667" customWidth="1"/>
    <col min="4840" max="4840" width="15.775" customWidth="1"/>
    <col min="4841" max="4841" width="14.2166666666667" customWidth="1"/>
    <col min="4842" max="4842" width="46.3333333333333" customWidth="1"/>
    <col min="4843" max="4848" width="10.775" customWidth="1"/>
    <col min="4849" max="4849" width="29" customWidth="1"/>
    <col min="4850" max="4850" width="10.4416666666667" customWidth="1"/>
    <col min="4851" max="4851" width="10.8833333333333" customWidth="1"/>
    <col min="4852" max="4852" width="10.4416666666667" customWidth="1"/>
    <col min="4853" max="5088" width="9.10833333333333" customWidth="1"/>
    <col min="5089" max="5089" width="41.1083333333333" customWidth="1"/>
    <col min="5090" max="5092" width="16.6666666666667" customWidth="1"/>
    <col min="5093" max="5093" width="15.1083333333333" customWidth="1"/>
    <col min="5094" max="5095" width="16.6666666666667" customWidth="1"/>
    <col min="5096" max="5096" width="15.775" customWidth="1"/>
    <col min="5097" max="5097" width="14.2166666666667" customWidth="1"/>
    <col min="5098" max="5098" width="46.3333333333333" customWidth="1"/>
    <col min="5099" max="5104" width="10.775" customWidth="1"/>
    <col min="5105" max="5105" width="29" customWidth="1"/>
    <col min="5106" max="5106" width="10.4416666666667" customWidth="1"/>
    <col min="5107" max="5107" width="10.8833333333333" customWidth="1"/>
    <col min="5108" max="5108" width="10.4416666666667" customWidth="1"/>
    <col min="5109" max="5344" width="9.10833333333333" customWidth="1"/>
    <col min="5345" max="5345" width="41.1083333333333" customWidth="1"/>
    <col min="5346" max="5348" width="16.6666666666667" customWidth="1"/>
    <col min="5349" max="5349" width="15.1083333333333" customWidth="1"/>
    <col min="5350" max="5351" width="16.6666666666667" customWidth="1"/>
    <col min="5352" max="5352" width="15.775" customWidth="1"/>
    <col min="5353" max="5353" width="14.2166666666667" customWidth="1"/>
    <col min="5354" max="5354" width="46.3333333333333" customWidth="1"/>
    <col min="5355" max="5360" width="10.775" customWidth="1"/>
    <col min="5361" max="5361" width="29" customWidth="1"/>
    <col min="5362" max="5362" width="10.4416666666667" customWidth="1"/>
    <col min="5363" max="5363" width="10.8833333333333" customWidth="1"/>
    <col min="5364" max="5364" width="10.4416666666667" customWidth="1"/>
    <col min="5365" max="5600" width="9.10833333333333" customWidth="1"/>
    <col min="5601" max="5601" width="41.1083333333333" customWidth="1"/>
    <col min="5602" max="5604" width="16.6666666666667" customWidth="1"/>
    <col min="5605" max="5605" width="15.1083333333333" customWidth="1"/>
    <col min="5606" max="5607" width="16.6666666666667" customWidth="1"/>
    <col min="5608" max="5608" width="15.775" customWidth="1"/>
    <col min="5609" max="5609" width="14.2166666666667" customWidth="1"/>
    <col min="5610" max="5610" width="46.3333333333333" customWidth="1"/>
    <col min="5611" max="5616" width="10.775" customWidth="1"/>
    <col min="5617" max="5617" width="29" customWidth="1"/>
    <col min="5618" max="5618" width="10.4416666666667" customWidth="1"/>
    <col min="5619" max="5619" width="10.8833333333333" customWidth="1"/>
    <col min="5620" max="5620" width="10.4416666666667" customWidth="1"/>
    <col min="5621" max="5856" width="9.10833333333333" customWidth="1"/>
    <col min="5857" max="5857" width="41.1083333333333" customWidth="1"/>
    <col min="5858" max="5860" width="16.6666666666667" customWidth="1"/>
    <col min="5861" max="5861" width="15.1083333333333" customWidth="1"/>
    <col min="5862" max="5863" width="16.6666666666667" customWidth="1"/>
    <col min="5864" max="5864" width="15.775" customWidth="1"/>
    <col min="5865" max="5865" width="14.2166666666667" customWidth="1"/>
    <col min="5866" max="5866" width="46.3333333333333" customWidth="1"/>
    <col min="5867" max="5872" width="10.775" customWidth="1"/>
    <col min="5873" max="5873" width="29" customWidth="1"/>
    <col min="5874" max="5874" width="10.4416666666667" customWidth="1"/>
    <col min="5875" max="5875" width="10.8833333333333" customWidth="1"/>
    <col min="5876" max="5876" width="10.4416666666667" customWidth="1"/>
    <col min="5877" max="6112" width="9.10833333333333" customWidth="1"/>
    <col min="6113" max="6113" width="41.1083333333333" customWidth="1"/>
    <col min="6114" max="6116" width="16.6666666666667" customWidth="1"/>
    <col min="6117" max="6117" width="15.1083333333333" customWidth="1"/>
    <col min="6118" max="6119" width="16.6666666666667" customWidth="1"/>
    <col min="6120" max="6120" width="15.775" customWidth="1"/>
    <col min="6121" max="6121" width="14.2166666666667" customWidth="1"/>
    <col min="6122" max="6122" width="46.3333333333333" customWidth="1"/>
    <col min="6123" max="6128" width="10.775" customWidth="1"/>
    <col min="6129" max="6129" width="29" customWidth="1"/>
    <col min="6130" max="6130" width="10.4416666666667" customWidth="1"/>
    <col min="6131" max="6131" width="10.8833333333333" customWidth="1"/>
    <col min="6132" max="6132" width="10.4416666666667" customWidth="1"/>
    <col min="6133" max="6368" width="9.10833333333333" customWidth="1"/>
    <col min="6369" max="6369" width="41.1083333333333" customWidth="1"/>
    <col min="6370" max="6372" width="16.6666666666667" customWidth="1"/>
    <col min="6373" max="6373" width="15.1083333333333" customWidth="1"/>
    <col min="6374" max="6375" width="16.6666666666667" customWidth="1"/>
    <col min="6376" max="6376" width="15.775" customWidth="1"/>
    <col min="6377" max="6377" width="14.2166666666667" customWidth="1"/>
    <col min="6378" max="6378" width="46.3333333333333" customWidth="1"/>
    <col min="6379" max="6384" width="10.775" customWidth="1"/>
    <col min="6385" max="6385" width="29" customWidth="1"/>
    <col min="6386" max="6386" width="10.4416666666667" customWidth="1"/>
    <col min="6387" max="6387" width="10.8833333333333" customWidth="1"/>
    <col min="6388" max="6388" width="10.4416666666667" customWidth="1"/>
    <col min="6389" max="6624" width="9.10833333333333" customWidth="1"/>
    <col min="6625" max="6625" width="41.1083333333333" customWidth="1"/>
    <col min="6626" max="6628" width="16.6666666666667" customWidth="1"/>
    <col min="6629" max="6629" width="15.1083333333333" customWidth="1"/>
    <col min="6630" max="6631" width="16.6666666666667" customWidth="1"/>
    <col min="6632" max="6632" width="15.775" customWidth="1"/>
    <col min="6633" max="6633" width="14.2166666666667" customWidth="1"/>
    <col min="6634" max="6634" width="46.3333333333333" customWidth="1"/>
    <col min="6635" max="6640" width="10.775" customWidth="1"/>
    <col min="6641" max="6641" width="29" customWidth="1"/>
    <col min="6642" max="6642" width="10.4416666666667" customWidth="1"/>
    <col min="6643" max="6643" width="10.8833333333333" customWidth="1"/>
    <col min="6644" max="6644" width="10.4416666666667" customWidth="1"/>
    <col min="6645" max="6880" width="9.10833333333333" customWidth="1"/>
    <col min="6881" max="6881" width="41.1083333333333" customWidth="1"/>
    <col min="6882" max="6884" width="16.6666666666667" customWidth="1"/>
    <col min="6885" max="6885" width="15.1083333333333" customWidth="1"/>
    <col min="6886" max="6887" width="16.6666666666667" customWidth="1"/>
    <col min="6888" max="6888" width="15.775" customWidth="1"/>
    <col min="6889" max="6889" width="14.2166666666667" customWidth="1"/>
    <col min="6890" max="6890" width="46.3333333333333" customWidth="1"/>
    <col min="6891" max="6896" width="10.775" customWidth="1"/>
    <col min="6897" max="6897" width="29" customWidth="1"/>
    <col min="6898" max="6898" width="10.4416666666667" customWidth="1"/>
    <col min="6899" max="6899" width="10.8833333333333" customWidth="1"/>
    <col min="6900" max="6900" width="10.4416666666667" customWidth="1"/>
    <col min="6901" max="7136" width="9.10833333333333" customWidth="1"/>
    <col min="7137" max="7137" width="41.1083333333333" customWidth="1"/>
    <col min="7138" max="7140" width="16.6666666666667" customWidth="1"/>
    <col min="7141" max="7141" width="15.1083333333333" customWidth="1"/>
    <col min="7142" max="7143" width="16.6666666666667" customWidth="1"/>
    <col min="7144" max="7144" width="15.775" customWidth="1"/>
    <col min="7145" max="7145" width="14.2166666666667" customWidth="1"/>
    <col min="7146" max="7146" width="46.3333333333333" customWidth="1"/>
    <col min="7147" max="7152" width="10.775" customWidth="1"/>
    <col min="7153" max="7153" width="29" customWidth="1"/>
    <col min="7154" max="7154" width="10.4416666666667" customWidth="1"/>
    <col min="7155" max="7155" width="10.8833333333333" customWidth="1"/>
    <col min="7156" max="7156" width="10.4416666666667" customWidth="1"/>
    <col min="7157" max="7392" width="9.10833333333333" customWidth="1"/>
    <col min="7393" max="7393" width="41.1083333333333" customWidth="1"/>
    <col min="7394" max="7396" width="16.6666666666667" customWidth="1"/>
    <col min="7397" max="7397" width="15.1083333333333" customWidth="1"/>
    <col min="7398" max="7399" width="16.6666666666667" customWidth="1"/>
    <col min="7400" max="7400" width="15.775" customWidth="1"/>
    <col min="7401" max="7401" width="14.2166666666667" customWidth="1"/>
    <col min="7402" max="7402" width="46.3333333333333" customWidth="1"/>
    <col min="7403" max="7408" width="10.775" customWidth="1"/>
    <col min="7409" max="7409" width="29" customWidth="1"/>
    <col min="7410" max="7410" width="10.4416666666667" customWidth="1"/>
    <col min="7411" max="7411" width="10.8833333333333" customWidth="1"/>
    <col min="7412" max="7412" width="10.4416666666667" customWidth="1"/>
    <col min="7413" max="7648" width="9.10833333333333" customWidth="1"/>
    <col min="7649" max="7649" width="41.1083333333333" customWidth="1"/>
    <col min="7650" max="7652" width="16.6666666666667" customWidth="1"/>
    <col min="7653" max="7653" width="15.1083333333333" customWidth="1"/>
    <col min="7654" max="7655" width="16.6666666666667" customWidth="1"/>
    <col min="7656" max="7656" width="15.775" customWidth="1"/>
    <col min="7657" max="7657" width="14.2166666666667" customWidth="1"/>
    <col min="7658" max="7658" width="46.3333333333333" customWidth="1"/>
    <col min="7659" max="7664" width="10.775" customWidth="1"/>
    <col min="7665" max="7665" width="29" customWidth="1"/>
    <col min="7666" max="7666" width="10.4416666666667" customWidth="1"/>
    <col min="7667" max="7667" width="10.8833333333333" customWidth="1"/>
    <col min="7668" max="7668" width="10.4416666666667" customWidth="1"/>
    <col min="7669" max="7904" width="9.10833333333333" customWidth="1"/>
    <col min="7905" max="7905" width="41.1083333333333" customWidth="1"/>
    <col min="7906" max="7908" width="16.6666666666667" customWidth="1"/>
    <col min="7909" max="7909" width="15.1083333333333" customWidth="1"/>
    <col min="7910" max="7911" width="16.6666666666667" customWidth="1"/>
    <col min="7912" max="7912" width="15.775" customWidth="1"/>
    <col min="7913" max="7913" width="14.2166666666667" customWidth="1"/>
    <col min="7914" max="7914" width="46.3333333333333" customWidth="1"/>
    <col min="7915" max="7920" width="10.775" customWidth="1"/>
    <col min="7921" max="7921" width="29" customWidth="1"/>
    <col min="7922" max="7922" width="10.4416666666667" customWidth="1"/>
    <col min="7923" max="7923" width="10.8833333333333" customWidth="1"/>
    <col min="7924" max="7924" width="10.4416666666667" customWidth="1"/>
    <col min="7925" max="8160" width="9.10833333333333" customWidth="1"/>
    <col min="8161" max="8161" width="41.1083333333333" customWidth="1"/>
    <col min="8162" max="8164" width="16.6666666666667" customWidth="1"/>
    <col min="8165" max="8165" width="15.1083333333333" customWidth="1"/>
    <col min="8166" max="8167" width="16.6666666666667" customWidth="1"/>
    <col min="8168" max="8168" width="15.775" customWidth="1"/>
    <col min="8169" max="8169" width="14.2166666666667" customWidth="1"/>
    <col min="8170" max="8170" width="46.3333333333333" customWidth="1"/>
    <col min="8171" max="8176" width="10.775" customWidth="1"/>
    <col min="8177" max="8177" width="29" customWidth="1"/>
    <col min="8178" max="8178" width="10.4416666666667" customWidth="1"/>
    <col min="8179" max="8179" width="10.8833333333333" customWidth="1"/>
    <col min="8180" max="8180" width="10.4416666666667" customWidth="1"/>
    <col min="8181" max="8416" width="9.10833333333333" customWidth="1"/>
    <col min="8417" max="8417" width="41.1083333333333" customWidth="1"/>
    <col min="8418" max="8420" width="16.6666666666667" customWidth="1"/>
    <col min="8421" max="8421" width="15.1083333333333" customWidth="1"/>
    <col min="8422" max="8423" width="16.6666666666667" customWidth="1"/>
    <col min="8424" max="8424" width="15.775" customWidth="1"/>
    <col min="8425" max="8425" width="14.2166666666667" customWidth="1"/>
    <col min="8426" max="8426" width="46.3333333333333" customWidth="1"/>
    <col min="8427" max="8432" width="10.775" customWidth="1"/>
    <col min="8433" max="8433" width="29" customWidth="1"/>
    <col min="8434" max="8434" width="10.4416666666667" customWidth="1"/>
    <col min="8435" max="8435" width="10.8833333333333" customWidth="1"/>
    <col min="8436" max="8436" width="10.4416666666667" customWidth="1"/>
    <col min="8437" max="8672" width="9.10833333333333" customWidth="1"/>
    <col min="8673" max="8673" width="41.1083333333333" customWidth="1"/>
    <col min="8674" max="8676" width="16.6666666666667" customWidth="1"/>
    <col min="8677" max="8677" width="15.1083333333333" customWidth="1"/>
    <col min="8678" max="8679" width="16.6666666666667" customWidth="1"/>
    <col min="8680" max="8680" width="15.775" customWidth="1"/>
    <col min="8681" max="8681" width="14.2166666666667" customWidth="1"/>
    <col min="8682" max="8682" width="46.3333333333333" customWidth="1"/>
    <col min="8683" max="8688" width="10.775" customWidth="1"/>
    <col min="8689" max="8689" width="29" customWidth="1"/>
    <col min="8690" max="8690" width="10.4416666666667" customWidth="1"/>
    <col min="8691" max="8691" width="10.8833333333333" customWidth="1"/>
    <col min="8692" max="8692" width="10.4416666666667" customWidth="1"/>
    <col min="8693" max="8928" width="9.10833333333333" customWidth="1"/>
    <col min="8929" max="8929" width="41.1083333333333" customWidth="1"/>
    <col min="8930" max="8932" width="16.6666666666667" customWidth="1"/>
    <col min="8933" max="8933" width="15.1083333333333" customWidth="1"/>
    <col min="8934" max="8935" width="16.6666666666667" customWidth="1"/>
    <col min="8936" max="8936" width="15.775" customWidth="1"/>
    <col min="8937" max="8937" width="14.2166666666667" customWidth="1"/>
    <col min="8938" max="8938" width="46.3333333333333" customWidth="1"/>
    <col min="8939" max="8944" width="10.775" customWidth="1"/>
    <col min="8945" max="8945" width="29" customWidth="1"/>
    <col min="8946" max="8946" width="10.4416666666667" customWidth="1"/>
    <col min="8947" max="8947" width="10.8833333333333" customWidth="1"/>
    <col min="8948" max="8948" width="10.4416666666667" customWidth="1"/>
    <col min="8949" max="9184" width="9.10833333333333" customWidth="1"/>
    <col min="9185" max="9185" width="41.1083333333333" customWidth="1"/>
    <col min="9186" max="9188" width="16.6666666666667" customWidth="1"/>
    <col min="9189" max="9189" width="15.1083333333333" customWidth="1"/>
    <col min="9190" max="9191" width="16.6666666666667" customWidth="1"/>
    <col min="9192" max="9192" width="15.775" customWidth="1"/>
    <col min="9193" max="9193" width="14.2166666666667" customWidth="1"/>
    <col min="9194" max="9194" width="46.3333333333333" customWidth="1"/>
    <col min="9195" max="9200" width="10.775" customWidth="1"/>
    <col min="9201" max="9201" width="29" customWidth="1"/>
    <col min="9202" max="9202" width="10.4416666666667" customWidth="1"/>
    <col min="9203" max="9203" width="10.8833333333333" customWidth="1"/>
    <col min="9204" max="9204" width="10.4416666666667" customWidth="1"/>
    <col min="9205" max="9440" width="9.10833333333333" customWidth="1"/>
    <col min="9441" max="9441" width="41.1083333333333" customWidth="1"/>
    <col min="9442" max="9444" width="16.6666666666667" customWidth="1"/>
    <col min="9445" max="9445" width="15.1083333333333" customWidth="1"/>
    <col min="9446" max="9447" width="16.6666666666667" customWidth="1"/>
    <col min="9448" max="9448" width="15.775" customWidth="1"/>
    <col min="9449" max="9449" width="14.2166666666667" customWidth="1"/>
    <col min="9450" max="9450" width="46.3333333333333" customWidth="1"/>
    <col min="9451" max="9456" width="10.775" customWidth="1"/>
    <col min="9457" max="9457" width="29" customWidth="1"/>
    <col min="9458" max="9458" width="10.4416666666667" customWidth="1"/>
    <col min="9459" max="9459" width="10.8833333333333" customWidth="1"/>
    <col min="9460" max="9460" width="10.4416666666667" customWidth="1"/>
    <col min="9461" max="9696" width="9.10833333333333" customWidth="1"/>
    <col min="9697" max="9697" width="41.1083333333333" customWidth="1"/>
    <col min="9698" max="9700" width="16.6666666666667" customWidth="1"/>
    <col min="9701" max="9701" width="15.1083333333333" customWidth="1"/>
    <col min="9702" max="9703" width="16.6666666666667" customWidth="1"/>
    <col min="9704" max="9704" width="15.775" customWidth="1"/>
    <col min="9705" max="9705" width="14.2166666666667" customWidth="1"/>
    <col min="9706" max="9706" width="46.3333333333333" customWidth="1"/>
    <col min="9707" max="9712" width="10.775" customWidth="1"/>
    <col min="9713" max="9713" width="29" customWidth="1"/>
    <col min="9714" max="9714" width="10.4416666666667" customWidth="1"/>
    <col min="9715" max="9715" width="10.8833333333333" customWidth="1"/>
    <col min="9716" max="9716" width="10.4416666666667" customWidth="1"/>
    <col min="9717" max="9952" width="9.10833333333333" customWidth="1"/>
    <col min="9953" max="9953" width="41.1083333333333" customWidth="1"/>
    <col min="9954" max="9956" width="16.6666666666667" customWidth="1"/>
    <col min="9957" max="9957" width="15.1083333333333" customWidth="1"/>
    <col min="9958" max="9959" width="16.6666666666667" customWidth="1"/>
    <col min="9960" max="9960" width="15.775" customWidth="1"/>
    <col min="9961" max="9961" width="14.2166666666667" customWidth="1"/>
    <col min="9962" max="9962" width="46.3333333333333" customWidth="1"/>
    <col min="9963" max="9968" width="10.775" customWidth="1"/>
    <col min="9969" max="9969" width="29" customWidth="1"/>
    <col min="9970" max="9970" width="10.4416666666667" customWidth="1"/>
    <col min="9971" max="9971" width="10.8833333333333" customWidth="1"/>
    <col min="9972" max="9972" width="10.4416666666667" customWidth="1"/>
    <col min="9973" max="10208" width="9.10833333333333" customWidth="1"/>
    <col min="10209" max="10209" width="41.1083333333333" customWidth="1"/>
    <col min="10210" max="10212" width="16.6666666666667" customWidth="1"/>
    <col min="10213" max="10213" width="15.1083333333333" customWidth="1"/>
    <col min="10214" max="10215" width="16.6666666666667" customWidth="1"/>
    <col min="10216" max="10216" width="15.775" customWidth="1"/>
    <col min="10217" max="10217" width="14.2166666666667" customWidth="1"/>
    <col min="10218" max="10218" width="46.3333333333333" customWidth="1"/>
    <col min="10219" max="10224" width="10.775" customWidth="1"/>
    <col min="10225" max="10225" width="29" customWidth="1"/>
    <col min="10226" max="10226" width="10.4416666666667" customWidth="1"/>
    <col min="10227" max="10227" width="10.8833333333333" customWidth="1"/>
    <col min="10228" max="10228" width="10.4416666666667" customWidth="1"/>
    <col min="10229" max="10464" width="9.10833333333333" customWidth="1"/>
    <col min="10465" max="10465" width="41.1083333333333" customWidth="1"/>
    <col min="10466" max="10468" width="16.6666666666667" customWidth="1"/>
    <col min="10469" max="10469" width="15.1083333333333" customWidth="1"/>
    <col min="10470" max="10471" width="16.6666666666667" customWidth="1"/>
    <col min="10472" max="10472" width="15.775" customWidth="1"/>
    <col min="10473" max="10473" width="14.2166666666667" customWidth="1"/>
    <col min="10474" max="10474" width="46.3333333333333" customWidth="1"/>
    <col min="10475" max="10480" width="10.775" customWidth="1"/>
    <col min="10481" max="10481" width="29" customWidth="1"/>
    <col min="10482" max="10482" width="10.4416666666667" customWidth="1"/>
    <col min="10483" max="10483" width="10.8833333333333" customWidth="1"/>
    <col min="10484" max="10484" width="10.4416666666667" customWidth="1"/>
    <col min="10485" max="10720" width="9.10833333333333" customWidth="1"/>
    <col min="10721" max="10721" width="41.1083333333333" customWidth="1"/>
    <col min="10722" max="10724" width="16.6666666666667" customWidth="1"/>
    <col min="10725" max="10725" width="15.1083333333333" customWidth="1"/>
    <col min="10726" max="10727" width="16.6666666666667" customWidth="1"/>
    <col min="10728" max="10728" width="15.775" customWidth="1"/>
    <col min="10729" max="10729" width="14.2166666666667" customWidth="1"/>
    <col min="10730" max="10730" width="46.3333333333333" customWidth="1"/>
    <col min="10731" max="10736" width="10.775" customWidth="1"/>
    <col min="10737" max="10737" width="29" customWidth="1"/>
    <col min="10738" max="10738" width="10.4416666666667" customWidth="1"/>
    <col min="10739" max="10739" width="10.8833333333333" customWidth="1"/>
    <col min="10740" max="10740" width="10.4416666666667" customWidth="1"/>
    <col min="10741" max="10976" width="9.10833333333333" customWidth="1"/>
    <col min="10977" max="10977" width="41.1083333333333" customWidth="1"/>
    <col min="10978" max="10980" width="16.6666666666667" customWidth="1"/>
    <col min="10981" max="10981" width="15.1083333333333" customWidth="1"/>
    <col min="10982" max="10983" width="16.6666666666667" customWidth="1"/>
    <col min="10984" max="10984" width="15.775" customWidth="1"/>
    <col min="10985" max="10985" width="14.2166666666667" customWidth="1"/>
    <col min="10986" max="10986" width="46.3333333333333" customWidth="1"/>
    <col min="10987" max="10992" width="10.775" customWidth="1"/>
    <col min="10993" max="10993" width="29" customWidth="1"/>
    <col min="10994" max="10994" width="10.4416666666667" customWidth="1"/>
    <col min="10995" max="10995" width="10.8833333333333" customWidth="1"/>
    <col min="10996" max="10996" width="10.4416666666667" customWidth="1"/>
    <col min="10997" max="11232" width="9.10833333333333" customWidth="1"/>
    <col min="11233" max="11233" width="41.1083333333333" customWidth="1"/>
    <col min="11234" max="11236" width="16.6666666666667" customWidth="1"/>
    <col min="11237" max="11237" width="15.1083333333333" customWidth="1"/>
    <col min="11238" max="11239" width="16.6666666666667" customWidth="1"/>
    <col min="11240" max="11240" width="15.775" customWidth="1"/>
    <col min="11241" max="11241" width="14.2166666666667" customWidth="1"/>
    <col min="11242" max="11242" width="46.3333333333333" customWidth="1"/>
    <col min="11243" max="11248" width="10.775" customWidth="1"/>
    <col min="11249" max="11249" width="29" customWidth="1"/>
    <col min="11250" max="11250" width="10.4416666666667" customWidth="1"/>
    <col min="11251" max="11251" width="10.8833333333333" customWidth="1"/>
    <col min="11252" max="11252" width="10.4416666666667" customWidth="1"/>
    <col min="11253" max="11488" width="9.10833333333333" customWidth="1"/>
    <col min="11489" max="11489" width="41.1083333333333" customWidth="1"/>
    <col min="11490" max="11492" width="16.6666666666667" customWidth="1"/>
    <col min="11493" max="11493" width="15.1083333333333" customWidth="1"/>
    <col min="11494" max="11495" width="16.6666666666667" customWidth="1"/>
    <col min="11496" max="11496" width="15.775" customWidth="1"/>
    <col min="11497" max="11497" width="14.2166666666667" customWidth="1"/>
    <col min="11498" max="11498" width="46.3333333333333" customWidth="1"/>
    <col min="11499" max="11504" width="10.775" customWidth="1"/>
    <col min="11505" max="11505" width="29" customWidth="1"/>
    <col min="11506" max="11506" width="10.4416666666667" customWidth="1"/>
    <col min="11507" max="11507" width="10.8833333333333" customWidth="1"/>
    <col min="11508" max="11508" width="10.4416666666667" customWidth="1"/>
    <col min="11509" max="11744" width="9.10833333333333" customWidth="1"/>
    <col min="11745" max="11745" width="41.1083333333333" customWidth="1"/>
    <col min="11746" max="11748" width="16.6666666666667" customWidth="1"/>
    <col min="11749" max="11749" width="15.1083333333333" customWidth="1"/>
    <col min="11750" max="11751" width="16.6666666666667" customWidth="1"/>
    <col min="11752" max="11752" width="15.775" customWidth="1"/>
    <col min="11753" max="11753" width="14.2166666666667" customWidth="1"/>
    <col min="11754" max="11754" width="46.3333333333333" customWidth="1"/>
    <col min="11755" max="11760" width="10.775" customWidth="1"/>
    <col min="11761" max="11761" width="29" customWidth="1"/>
    <col min="11762" max="11762" width="10.4416666666667" customWidth="1"/>
    <col min="11763" max="11763" width="10.8833333333333" customWidth="1"/>
    <col min="11764" max="11764" width="10.4416666666667" customWidth="1"/>
    <col min="11765" max="12000" width="9.10833333333333" customWidth="1"/>
    <col min="12001" max="12001" width="41.1083333333333" customWidth="1"/>
    <col min="12002" max="12004" width="16.6666666666667" customWidth="1"/>
    <col min="12005" max="12005" width="15.1083333333333" customWidth="1"/>
    <col min="12006" max="12007" width="16.6666666666667" customWidth="1"/>
    <col min="12008" max="12008" width="15.775" customWidth="1"/>
    <col min="12009" max="12009" width="14.2166666666667" customWidth="1"/>
    <col min="12010" max="12010" width="46.3333333333333" customWidth="1"/>
    <col min="12011" max="12016" width="10.775" customWidth="1"/>
    <col min="12017" max="12017" width="29" customWidth="1"/>
    <col min="12018" max="12018" width="10.4416666666667" customWidth="1"/>
    <col min="12019" max="12019" width="10.8833333333333" customWidth="1"/>
    <col min="12020" max="12020" width="10.4416666666667" customWidth="1"/>
    <col min="12021" max="12256" width="9.10833333333333" customWidth="1"/>
    <col min="12257" max="12257" width="41.1083333333333" customWidth="1"/>
    <col min="12258" max="12260" width="16.6666666666667" customWidth="1"/>
    <col min="12261" max="12261" width="15.1083333333333" customWidth="1"/>
    <col min="12262" max="12263" width="16.6666666666667" customWidth="1"/>
    <col min="12264" max="12264" width="15.775" customWidth="1"/>
    <col min="12265" max="12265" width="14.2166666666667" customWidth="1"/>
    <col min="12266" max="12266" width="46.3333333333333" customWidth="1"/>
    <col min="12267" max="12272" width="10.775" customWidth="1"/>
    <col min="12273" max="12273" width="29" customWidth="1"/>
    <col min="12274" max="12274" width="10.4416666666667" customWidth="1"/>
    <col min="12275" max="12275" width="10.8833333333333" customWidth="1"/>
    <col min="12276" max="12276" width="10.4416666666667" customWidth="1"/>
    <col min="12277" max="12512" width="9.10833333333333" customWidth="1"/>
    <col min="12513" max="12513" width="41.1083333333333" customWidth="1"/>
    <col min="12514" max="12516" width="16.6666666666667" customWidth="1"/>
    <col min="12517" max="12517" width="15.1083333333333" customWidth="1"/>
    <col min="12518" max="12519" width="16.6666666666667" customWidth="1"/>
    <col min="12520" max="12520" width="15.775" customWidth="1"/>
    <col min="12521" max="12521" width="14.2166666666667" customWidth="1"/>
    <col min="12522" max="12522" width="46.3333333333333" customWidth="1"/>
    <col min="12523" max="12528" width="10.775" customWidth="1"/>
    <col min="12529" max="12529" width="29" customWidth="1"/>
    <col min="12530" max="12530" width="10.4416666666667" customWidth="1"/>
    <col min="12531" max="12531" width="10.8833333333333" customWidth="1"/>
    <col min="12532" max="12532" width="10.4416666666667" customWidth="1"/>
    <col min="12533" max="12768" width="9.10833333333333" customWidth="1"/>
    <col min="12769" max="12769" width="41.1083333333333" customWidth="1"/>
    <col min="12770" max="12772" width="16.6666666666667" customWidth="1"/>
    <col min="12773" max="12773" width="15.1083333333333" customWidth="1"/>
    <col min="12774" max="12775" width="16.6666666666667" customWidth="1"/>
    <col min="12776" max="12776" width="15.775" customWidth="1"/>
    <col min="12777" max="12777" width="14.2166666666667" customWidth="1"/>
    <col min="12778" max="12778" width="46.3333333333333" customWidth="1"/>
    <col min="12779" max="12784" width="10.775" customWidth="1"/>
    <col min="12785" max="12785" width="29" customWidth="1"/>
    <col min="12786" max="12786" width="10.4416666666667" customWidth="1"/>
    <col min="12787" max="12787" width="10.8833333333333" customWidth="1"/>
    <col min="12788" max="12788" width="10.4416666666667" customWidth="1"/>
    <col min="12789" max="13024" width="9.10833333333333" customWidth="1"/>
    <col min="13025" max="13025" width="41.1083333333333" customWidth="1"/>
    <col min="13026" max="13028" width="16.6666666666667" customWidth="1"/>
    <col min="13029" max="13029" width="15.1083333333333" customWidth="1"/>
    <col min="13030" max="13031" width="16.6666666666667" customWidth="1"/>
    <col min="13032" max="13032" width="15.775" customWidth="1"/>
    <col min="13033" max="13033" width="14.2166666666667" customWidth="1"/>
    <col min="13034" max="13034" width="46.3333333333333" customWidth="1"/>
    <col min="13035" max="13040" width="10.775" customWidth="1"/>
    <col min="13041" max="13041" width="29" customWidth="1"/>
    <col min="13042" max="13042" width="10.4416666666667" customWidth="1"/>
    <col min="13043" max="13043" width="10.8833333333333" customWidth="1"/>
    <col min="13044" max="13044" width="10.4416666666667" customWidth="1"/>
    <col min="13045" max="13280" width="9.10833333333333" customWidth="1"/>
    <col min="13281" max="13281" width="41.1083333333333" customWidth="1"/>
    <col min="13282" max="13284" width="16.6666666666667" customWidth="1"/>
    <col min="13285" max="13285" width="15.1083333333333" customWidth="1"/>
    <col min="13286" max="13287" width="16.6666666666667" customWidth="1"/>
    <col min="13288" max="13288" width="15.775" customWidth="1"/>
    <col min="13289" max="13289" width="14.2166666666667" customWidth="1"/>
    <col min="13290" max="13290" width="46.3333333333333" customWidth="1"/>
    <col min="13291" max="13296" width="10.775" customWidth="1"/>
    <col min="13297" max="13297" width="29" customWidth="1"/>
    <col min="13298" max="13298" width="10.4416666666667" customWidth="1"/>
    <col min="13299" max="13299" width="10.8833333333333" customWidth="1"/>
    <col min="13300" max="13300" width="10.4416666666667" customWidth="1"/>
    <col min="13301" max="13536" width="9.10833333333333" customWidth="1"/>
    <col min="13537" max="13537" width="41.1083333333333" customWidth="1"/>
    <col min="13538" max="13540" width="16.6666666666667" customWidth="1"/>
    <col min="13541" max="13541" width="15.1083333333333" customWidth="1"/>
    <col min="13542" max="13543" width="16.6666666666667" customWidth="1"/>
    <col min="13544" max="13544" width="15.775" customWidth="1"/>
    <col min="13545" max="13545" width="14.2166666666667" customWidth="1"/>
    <col min="13546" max="13546" width="46.3333333333333" customWidth="1"/>
    <col min="13547" max="13552" width="10.775" customWidth="1"/>
    <col min="13553" max="13553" width="29" customWidth="1"/>
    <col min="13554" max="13554" width="10.4416666666667" customWidth="1"/>
    <col min="13555" max="13555" width="10.8833333333333" customWidth="1"/>
    <col min="13556" max="13556" width="10.4416666666667" customWidth="1"/>
    <col min="13557" max="13792" width="9.10833333333333" customWidth="1"/>
    <col min="13793" max="13793" width="41.1083333333333" customWidth="1"/>
    <col min="13794" max="13796" width="16.6666666666667" customWidth="1"/>
    <col min="13797" max="13797" width="15.1083333333333" customWidth="1"/>
    <col min="13798" max="13799" width="16.6666666666667" customWidth="1"/>
    <col min="13800" max="13800" width="15.775" customWidth="1"/>
    <col min="13801" max="13801" width="14.2166666666667" customWidth="1"/>
    <col min="13802" max="13802" width="46.3333333333333" customWidth="1"/>
    <col min="13803" max="13808" width="10.775" customWidth="1"/>
    <col min="13809" max="13809" width="29" customWidth="1"/>
    <col min="13810" max="13810" width="10.4416666666667" customWidth="1"/>
    <col min="13811" max="13811" width="10.8833333333333" customWidth="1"/>
    <col min="13812" max="13812" width="10.4416666666667" customWidth="1"/>
    <col min="13813" max="14048" width="9.10833333333333" customWidth="1"/>
    <col min="14049" max="14049" width="41.1083333333333" customWidth="1"/>
    <col min="14050" max="14052" width="16.6666666666667" customWidth="1"/>
    <col min="14053" max="14053" width="15.1083333333333" customWidth="1"/>
    <col min="14054" max="14055" width="16.6666666666667" customWidth="1"/>
    <col min="14056" max="14056" width="15.775" customWidth="1"/>
    <col min="14057" max="14057" width="14.2166666666667" customWidth="1"/>
    <col min="14058" max="14058" width="46.3333333333333" customWidth="1"/>
    <col min="14059" max="14064" width="10.775" customWidth="1"/>
    <col min="14065" max="14065" width="29" customWidth="1"/>
    <col min="14066" max="14066" width="10.4416666666667" customWidth="1"/>
    <col min="14067" max="14067" width="10.8833333333333" customWidth="1"/>
    <col min="14068" max="14068" width="10.4416666666667" customWidth="1"/>
    <col min="14069" max="14304" width="9.10833333333333" customWidth="1"/>
    <col min="14305" max="14305" width="41.1083333333333" customWidth="1"/>
    <col min="14306" max="14308" width="16.6666666666667" customWidth="1"/>
    <col min="14309" max="14309" width="15.1083333333333" customWidth="1"/>
    <col min="14310" max="14311" width="16.6666666666667" customWidth="1"/>
    <col min="14312" max="14312" width="15.775" customWidth="1"/>
    <col min="14313" max="14313" width="14.2166666666667" customWidth="1"/>
    <col min="14314" max="14314" width="46.3333333333333" customWidth="1"/>
    <col min="14315" max="14320" width="10.775" customWidth="1"/>
    <col min="14321" max="14321" width="29" customWidth="1"/>
    <col min="14322" max="14322" width="10.4416666666667" customWidth="1"/>
    <col min="14323" max="14323" width="10.8833333333333" customWidth="1"/>
    <col min="14324" max="14324" width="10.4416666666667" customWidth="1"/>
    <col min="14325" max="14560" width="9.10833333333333" customWidth="1"/>
    <col min="14561" max="14561" width="41.1083333333333" customWidth="1"/>
    <col min="14562" max="14564" width="16.6666666666667" customWidth="1"/>
    <col min="14565" max="14565" width="15.1083333333333" customWidth="1"/>
    <col min="14566" max="14567" width="16.6666666666667" customWidth="1"/>
    <col min="14568" max="14568" width="15.775" customWidth="1"/>
    <col min="14569" max="14569" width="14.2166666666667" customWidth="1"/>
    <col min="14570" max="14570" width="46.3333333333333" customWidth="1"/>
    <col min="14571" max="14576" width="10.775" customWidth="1"/>
    <col min="14577" max="14577" width="29" customWidth="1"/>
    <col min="14578" max="14578" width="10.4416666666667" customWidth="1"/>
    <col min="14579" max="14579" width="10.8833333333333" customWidth="1"/>
    <col min="14580" max="14580" width="10.4416666666667" customWidth="1"/>
    <col min="14581" max="14816" width="9.10833333333333" customWidth="1"/>
    <col min="14817" max="14817" width="41.1083333333333" customWidth="1"/>
    <col min="14818" max="14820" width="16.6666666666667" customWidth="1"/>
    <col min="14821" max="14821" width="15.1083333333333" customWidth="1"/>
    <col min="14822" max="14823" width="16.6666666666667" customWidth="1"/>
    <col min="14824" max="14824" width="15.775" customWidth="1"/>
    <col min="14825" max="14825" width="14.2166666666667" customWidth="1"/>
    <col min="14826" max="14826" width="46.3333333333333" customWidth="1"/>
    <col min="14827" max="14832" width="10.775" customWidth="1"/>
    <col min="14833" max="14833" width="29" customWidth="1"/>
    <col min="14834" max="14834" width="10.4416666666667" customWidth="1"/>
    <col min="14835" max="14835" width="10.8833333333333" customWidth="1"/>
    <col min="14836" max="14836" width="10.4416666666667" customWidth="1"/>
    <col min="14837" max="15072" width="9.10833333333333" customWidth="1"/>
    <col min="15073" max="15073" width="41.1083333333333" customWidth="1"/>
    <col min="15074" max="15076" width="16.6666666666667" customWidth="1"/>
    <col min="15077" max="15077" width="15.1083333333333" customWidth="1"/>
    <col min="15078" max="15079" width="16.6666666666667" customWidth="1"/>
    <col min="15080" max="15080" width="15.775" customWidth="1"/>
    <col min="15081" max="15081" width="14.2166666666667" customWidth="1"/>
    <col min="15082" max="15082" width="46.3333333333333" customWidth="1"/>
    <col min="15083" max="15088" width="10.775" customWidth="1"/>
    <col min="15089" max="15089" width="29" customWidth="1"/>
    <col min="15090" max="15090" width="10.4416666666667" customWidth="1"/>
    <col min="15091" max="15091" width="10.8833333333333" customWidth="1"/>
    <col min="15092" max="15092" width="10.4416666666667" customWidth="1"/>
    <col min="15093" max="15328" width="9.10833333333333" customWidth="1"/>
    <col min="15329" max="15329" width="41.1083333333333" customWidth="1"/>
    <col min="15330" max="15332" width="16.6666666666667" customWidth="1"/>
    <col min="15333" max="15333" width="15.1083333333333" customWidth="1"/>
    <col min="15334" max="15335" width="16.6666666666667" customWidth="1"/>
    <col min="15336" max="15336" width="15.775" customWidth="1"/>
    <col min="15337" max="15337" width="14.2166666666667" customWidth="1"/>
    <col min="15338" max="15338" width="46.3333333333333" customWidth="1"/>
    <col min="15339" max="15344" width="10.775" customWidth="1"/>
    <col min="15345" max="15345" width="29" customWidth="1"/>
    <col min="15346" max="15346" width="10.4416666666667" customWidth="1"/>
    <col min="15347" max="15347" width="10.8833333333333" customWidth="1"/>
    <col min="15348" max="15348" width="10.4416666666667" customWidth="1"/>
    <col min="15349" max="15584" width="9.10833333333333" customWidth="1"/>
    <col min="15585" max="15585" width="41.1083333333333" customWidth="1"/>
    <col min="15586" max="15588" width="16.6666666666667" customWidth="1"/>
    <col min="15589" max="15589" width="15.1083333333333" customWidth="1"/>
    <col min="15590" max="15591" width="16.6666666666667" customWidth="1"/>
    <col min="15592" max="15592" width="15.775" customWidth="1"/>
    <col min="15593" max="15593" width="14.2166666666667" customWidth="1"/>
    <col min="15594" max="15594" width="46.3333333333333" customWidth="1"/>
    <col min="15595" max="15600" width="10.775" customWidth="1"/>
    <col min="15601" max="15601" width="29" customWidth="1"/>
    <col min="15602" max="15602" width="10.4416666666667" customWidth="1"/>
    <col min="15603" max="15603" width="10.8833333333333" customWidth="1"/>
    <col min="15604" max="15604" width="10.4416666666667" customWidth="1"/>
    <col min="15605" max="15840" width="9.10833333333333" customWidth="1"/>
    <col min="15841" max="15841" width="41.1083333333333" customWidth="1"/>
    <col min="15842" max="15844" width="16.6666666666667" customWidth="1"/>
    <col min="15845" max="15845" width="15.1083333333333" customWidth="1"/>
    <col min="15846" max="15847" width="16.6666666666667" customWidth="1"/>
    <col min="15848" max="15848" width="15.775" customWidth="1"/>
    <col min="15849" max="15849" width="14.2166666666667" customWidth="1"/>
    <col min="15850" max="15850" width="46.3333333333333" customWidth="1"/>
    <col min="15851" max="15856" width="10.775" customWidth="1"/>
    <col min="15857" max="15857" width="29" customWidth="1"/>
    <col min="15858" max="15858" width="10.4416666666667" customWidth="1"/>
    <col min="15859" max="15859" width="10.8833333333333" customWidth="1"/>
    <col min="15860" max="15860" width="10.4416666666667" customWidth="1"/>
    <col min="15861" max="16096" width="9.10833333333333" customWidth="1"/>
    <col min="16097" max="16097" width="41.1083333333333" customWidth="1"/>
    <col min="16098" max="16100" width="16.6666666666667" customWidth="1"/>
    <col min="16101" max="16101" width="15.1083333333333" customWidth="1"/>
    <col min="16102" max="16103" width="16.6666666666667" customWidth="1"/>
    <col min="16104" max="16104" width="15.775" customWidth="1"/>
    <col min="16105" max="16105" width="14.2166666666667" customWidth="1"/>
    <col min="16106" max="16106" width="46.3333333333333" customWidth="1"/>
    <col min="16107" max="16112" width="10.775" customWidth="1"/>
    <col min="16113" max="16113" width="29" customWidth="1"/>
    <col min="16114" max="16114" width="10.4416666666667" customWidth="1"/>
    <col min="16115" max="16115" width="10.8833333333333" customWidth="1"/>
    <col min="16116" max="16116" width="10.4416666666667" customWidth="1"/>
    <col min="16117" max="16352" width="9.10833333333333" customWidth="1"/>
  </cols>
  <sheetData>
    <row r="1" s="56" customFormat="1" ht="38.7" customHeight="1" spans="1:15">
      <c r="A1" s="58" t="s">
        <v>52</v>
      </c>
      <c r="B1" s="58"/>
      <c r="C1" s="58"/>
      <c r="D1" s="58"/>
      <c r="E1" s="58"/>
      <c r="F1" s="58"/>
      <c r="G1" s="58"/>
      <c r="H1" s="58"/>
      <c r="I1" s="58"/>
      <c r="J1" s="58"/>
      <c r="K1" s="58"/>
      <c r="L1" s="58"/>
      <c r="M1" s="58"/>
      <c r="N1" s="58"/>
      <c r="O1" s="58"/>
    </row>
    <row r="2" s="56" customFormat="1" ht="17.1" customHeight="1" spans="1:15">
      <c r="A2" s="65" t="s">
        <v>4313</v>
      </c>
      <c r="B2" s="65"/>
      <c r="C2" s="65"/>
      <c r="D2" s="65"/>
      <c r="E2" s="65"/>
      <c r="F2" s="65"/>
      <c r="G2" s="65"/>
      <c r="H2" s="65"/>
      <c r="I2" s="65"/>
      <c r="J2" s="65"/>
      <c r="K2" s="65"/>
      <c r="L2" s="65"/>
      <c r="M2" s="65"/>
      <c r="N2" s="65"/>
      <c r="O2" s="65"/>
    </row>
    <row r="3" s="56" customFormat="1" ht="17.1" customHeight="1" spans="1:15">
      <c r="A3" s="65" t="s">
        <v>80</v>
      </c>
      <c r="B3" s="65"/>
      <c r="C3" s="65"/>
      <c r="D3" s="65"/>
      <c r="E3" s="65"/>
      <c r="F3" s="65"/>
      <c r="G3" s="65"/>
      <c r="H3" s="65"/>
      <c r="I3" s="65"/>
      <c r="J3" s="65"/>
      <c r="K3" s="65"/>
      <c r="L3" s="65"/>
      <c r="M3" s="65"/>
      <c r="N3" s="65"/>
      <c r="O3" s="65"/>
    </row>
    <row r="4" s="97" customFormat="1" ht="16.95" customHeight="1" spans="1:15">
      <c r="A4" s="98" t="s">
        <v>145</v>
      </c>
      <c r="B4" s="98" t="s">
        <v>4314</v>
      </c>
      <c r="C4" s="98" t="s">
        <v>3221</v>
      </c>
      <c r="D4" s="98" t="s">
        <v>4315</v>
      </c>
      <c r="E4" s="98" t="s">
        <v>3228</v>
      </c>
      <c r="F4" s="98" t="s">
        <v>4316</v>
      </c>
      <c r="G4" s="98" t="s">
        <v>145</v>
      </c>
      <c r="H4" s="98" t="s">
        <v>4317</v>
      </c>
      <c r="I4" s="98" t="s">
        <v>4318</v>
      </c>
      <c r="J4" s="98" t="s">
        <v>3222</v>
      </c>
      <c r="K4" s="98" t="s">
        <v>3229</v>
      </c>
      <c r="L4" s="98" t="s">
        <v>3231</v>
      </c>
      <c r="M4" s="98" t="s">
        <v>145</v>
      </c>
      <c r="N4" s="98" t="s">
        <v>4319</v>
      </c>
      <c r="O4" s="98" t="s">
        <v>3241</v>
      </c>
    </row>
    <row r="5" s="97" customFormat="1" ht="16.95" customHeight="1" spans="1:15">
      <c r="A5" s="98"/>
      <c r="B5" s="98"/>
      <c r="C5" s="98"/>
      <c r="D5" s="98"/>
      <c r="E5" s="98"/>
      <c r="F5" s="98"/>
      <c r="G5" s="98"/>
      <c r="H5" s="98"/>
      <c r="I5" s="98"/>
      <c r="J5" s="98"/>
      <c r="K5" s="98"/>
      <c r="L5" s="98"/>
      <c r="M5" s="98"/>
      <c r="N5" s="98"/>
      <c r="O5" s="98"/>
    </row>
    <row r="6" s="66" customFormat="1" ht="17.25" customHeight="1" spans="1:15">
      <c r="A6" s="28"/>
      <c r="B6" s="68" t="s">
        <v>3953</v>
      </c>
      <c r="C6" s="30">
        <f>SUM(C7:C33)</f>
        <v>2928</v>
      </c>
      <c r="D6" s="30">
        <f>SUM(D7:D33)</f>
        <v>0</v>
      </c>
      <c r="E6" s="30">
        <f>SUM(E7:E33)</f>
        <v>0</v>
      </c>
      <c r="F6" s="30">
        <f>SUM(F7:F33)</f>
        <v>198900</v>
      </c>
      <c r="G6" s="28"/>
      <c r="H6" s="68" t="s">
        <v>4027</v>
      </c>
      <c r="I6" s="30">
        <f>SUM(I7:I33)</f>
        <v>0</v>
      </c>
      <c r="J6" s="30">
        <f>SUM(J7:J33)</f>
        <v>602</v>
      </c>
      <c r="K6" s="30">
        <f>SUM(K7:K33)</f>
        <v>355</v>
      </c>
      <c r="L6" s="30">
        <f>SUM(L7:L33)</f>
        <v>5309</v>
      </c>
      <c r="M6" s="28"/>
      <c r="N6" s="68" t="s">
        <v>4320</v>
      </c>
      <c r="O6" s="30">
        <v>38891</v>
      </c>
    </row>
    <row r="7" s="66" customFormat="1" ht="17.25" customHeight="1" spans="1:15">
      <c r="A7" s="28">
        <v>1030166</v>
      </c>
      <c r="B7" s="28" t="s">
        <v>4293</v>
      </c>
      <c r="C7" s="76">
        <v>0</v>
      </c>
      <c r="D7" s="76">
        <v>0</v>
      </c>
      <c r="E7" s="76">
        <v>0</v>
      </c>
      <c r="F7" s="76">
        <v>0</v>
      </c>
      <c r="G7" s="28">
        <v>20610</v>
      </c>
      <c r="H7" s="28" t="s">
        <v>4321</v>
      </c>
      <c r="I7" s="76">
        <v>0</v>
      </c>
      <c r="J7" s="76">
        <v>0</v>
      </c>
      <c r="K7" s="76">
        <v>0</v>
      </c>
      <c r="L7" s="76">
        <v>0</v>
      </c>
      <c r="M7" s="28">
        <v>1030166</v>
      </c>
      <c r="N7" s="28" t="s">
        <v>4322</v>
      </c>
      <c r="O7" s="30">
        <v>0</v>
      </c>
    </row>
    <row r="8" s="66" customFormat="1" ht="17.25" customHeight="1" spans="1:15">
      <c r="A8" s="28"/>
      <c r="B8" s="28" t="s">
        <v>4323</v>
      </c>
      <c r="C8" s="76">
        <v>0</v>
      </c>
      <c r="D8" s="76">
        <v>0</v>
      </c>
      <c r="E8" s="76">
        <v>0</v>
      </c>
      <c r="F8" s="76">
        <v>0</v>
      </c>
      <c r="G8" s="28"/>
      <c r="H8" s="28" t="s">
        <v>4324</v>
      </c>
      <c r="I8" s="76">
        <v>0</v>
      </c>
      <c r="J8" s="76">
        <v>0</v>
      </c>
      <c r="K8" s="76">
        <v>0</v>
      </c>
      <c r="L8" s="76">
        <v>0</v>
      </c>
      <c r="M8" s="28"/>
      <c r="N8" s="28" t="s">
        <v>4325</v>
      </c>
      <c r="O8" s="30">
        <v>0</v>
      </c>
    </row>
    <row r="9" s="66" customFormat="1" ht="17.25" customHeight="1" spans="1:15">
      <c r="A9" s="28">
        <v>1030121</v>
      </c>
      <c r="B9" s="28" t="s">
        <v>4278</v>
      </c>
      <c r="C9" s="76">
        <v>0</v>
      </c>
      <c r="D9" s="76">
        <v>0</v>
      </c>
      <c r="E9" s="76">
        <v>0</v>
      </c>
      <c r="F9" s="76">
        <v>0</v>
      </c>
      <c r="G9" s="28">
        <v>20709</v>
      </c>
      <c r="H9" s="28" t="s">
        <v>4326</v>
      </c>
      <c r="I9" s="76">
        <v>0</v>
      </c>
      <c r="J9" s="76">
        <v>0</v>
      </c>
      <c r="K9" s="76">
        <v>0</v>
      </c>
      <c r="L9" s="76">
        <v>0</v>
      </c>
      <c r="M9" s="28">
        <v>1030121</v>
      </c>
      <c r="N9" s="28" t="s">
        <v>4327</v>
      </c>
      <c r="O9" s="30">
        <v>0</v>
      </c>
    </row>
    <row r="10" s="66" customFormat="1" ht="17.25" customHeight="1" spans="1:15">
      <c r="A10" s="28">
        <v>1030149</v>
      </c>
      <c r="B10" s="28" t="s">
        <v>4283</v>
      </c>
      <c r="C10" s="76">
        <v>7</v>
      </c>
      <c r="D10" s="76">
        <v>0</v>
      </c>
      <c r="E10" s="76">
        <v>0</v>
      </c>
      <c r="F10" s="76">
        <v>0</v>
      </c>
      <c r="G10" s="28">
        <v>20822</v>
      </c>
      <c r="H10" s="28" t="s">
        <v>4328</v>
      </c>
      <c r="I10" s="76">
        <v>0</v>
      </c>
      <c r="J10" s="76">
        <v>0</v>
      </c>
      <c r="K10" s="76">
        <v>0</v>
      </c>
      <c r="L10" s="76">
        <v>0</v>
      </c>
      <c r="M10" s="28">
        <v>1030149</v>
      </c>
      <c r="N10" s="28" t="s">
        <v>4329</v>
      </c>
      <c r="O10" s="30">
        <v>0</v>
      </c>
    </row>
    <row r="11" s="66" customFormat="1" ht="17.25" customHeight="1" spans="1:15">
      <c r="A11" s="28"/>
      <c r="B11" s="28" t="s">
        <v>4330</v>
      </c>
      <c r="C11" s="76">
        <v>0</v>
      </c>
      <c r="D11" s="76">
        <v>0</v>
      </c>
      <c r="E11" s="76">
        <v>0</v>
      </c>
      <c r="F11" s="76">
        <v>0</v>
      </c>
      <c r="G11" s="28"/>
      <c r="H11" s="28" t="s">
        <v>4331</v>
      </c>
      <c r="I11" s="76">
        <v>0</v>
      </c>
      <c r="J11" s="76">
        <v>0</v>
      </c>
      <c r="K11" s="76">
        <v>0</v>
      </c>
      <c r="L11" s="76">
        <v>0</v>
      </c>
      <c r="M11" s="28"/>
      <c r="N11" s="28" t="s">
        <v>4332</v>
      </c>
      <c r="O11" s="30">
        <v>0</v>
      </c>
    </row>
    <row r="12" s="66" customFormat="1" ht="17.25" customHeight="1" spans="1:15">
      <c r="A12" s="28">
        <v>1030168</v>
      </c>
      <c r="B12" s="28" t="s">
        <v>4294</v>
      </c>
      <c r="C12" s="76">
        <v>0</v>
      </c>
      <c r="D12" s="76">
        <v>0</v>
      </c>
      <c r="E12" s="76">
        <v>0</v>
      </c>
      <c r="F12" s="76">
        <v>0</v>
      </c>
      <c r="G12" s="28">
        <v>21160</v>
      </c>
      <c r="H12" s="28" t="s">
        <v>4333</v>
      </c>
      <c r="I12" s="76">
        <v>0</v>
      </c>
      <c r="J12" s="76">
        <v>0</v>
      </c>
      <c r="K12" s="76">
        <v>0</v>
      </c>
      <c r="L12" s="76">
        <v>0</v>
      </c>
      <c r="M12" s="28">
        <v>1030168</v>
      </c>
      <c r="N12" s="28" t="s">
        <v>4334</v>
      </c>
      <c r="O12" s="30">
        <v>0</v>
      </c>
    </row>
    <row r="13" s="66" customFormat="1" ht="17.25" customHeight="1" spans="1:15">
      <c r="A13" s="28">
        <v>1030175</v>
      </c>
      <c r="B13" s="28" t="s">
        <v>4296</v>
      </c>
      <c r="C13" s="76">
        <v>0</v>
      </c>
      <c r="D13" s="76">
        <v>0</v>
      </c>
      <c r="E13" s="76">
        <v>0</v>
      </c>
      <c r="F13" s="76">
        <v>0</v>
      </c>
      <c r="G13" s="28">
        <v>21161</v>
      </c>
      <c r="H13" s="28" t="s">
        <v>4335</v>
      </c>
      <c r="I13" s="76">
        <v>0</v>
      </c>
      <c r="J13" s="76">
        <v>0</v>
      </c>
      <c r="K13" s="76">
        <v>0</v>
      </c>
      <c r="L13" s="76">
        <v>0</v>
      </c>
      <c r="M13" s="28">
        <v>1030175</v>
      </c>
      <c r="N13" s="28" t="s">
        <v>4336</v>
      </c>
      <c r="O13" s="30">
        <v>0</v>
      </c>
    </row>
    <row r="14" s="66" customFormat="1" ht="17.25" customHeight="1" spans="1:15">
      <c r="A14" s="28"/>
      <c r="B14" s="28" t="s">
        <v>4337</v>
      </c>
      <c r="C14" s="76">
        <v>2138</v>
      </c>
      <c r="D14" s="76">
        <v>0</v>
      </c>
      <c r="E14" s="76">
        <v>0</v>
      </c>
      <c r="F14" s="76">
        <v>77400</v>
      </c>
      <c r="G14" s="28"/>
      <c r="H14" s="28" t="s">
        <v>4338</v>
      </c>
      <c r="I14" s="76">
        <v>0</v>
      </c>
      <c r="J14" s="76">
        <v>602</v>
      </c>
      <c r="K14" s="76">
        <v>68</v>
      </c>
      <c r="L14" s="76">
        <v>5309</v>
      </c>
      <c r="M14" s="28"/>
      <c r="N14" s="28" t="s">
        <v>4339</v>
      </c>
      <c r="O14" s="30">
        <v>38226</v>
      </c>
    </row>
    <row r="15" s="66" customFormat="1" ht="17.25" customHeight="1" spans="1:15">
      <c r="A15" s="28"/>
      <c r="B15" s="28" t="s">
        <v>4340</v>
      </c>
      <c r="C15" s="76">
        <v>0</v>
      </c>
      <c r="D15" s="76">
        <v>0</v>
      </c>
      <c r="E15" s="76">
        <v>0</v>
      </c>
      <c r="F15" s="76">
        <v>0</v>
      </c>
      <c r="G15" s="28"/>
      <c r="H15" s="28" t="s">
        <v>4341</v>
      </c>
      <c r="I15" s="76">
        <v>0</v>
      </c>
      <c r="J15" s="76">
        <v>0</v>
      </c>
      <c r="K15" s="76">
        <v>60</v>
      </c>
      <c r="L15" s="76">
        <v>0</v>
      </c>
      <c r="M15" s="28"/>
      <c r="N15" s="28" t="s">
        <v>4342</v>
      </c>
      <c r="O15" s="30">
        <v>0</v>
      </c>
    </row>
    <row r="16" s="66" customFormat="1" ht="17.25" customHeight="1" spans="1:15">
      <c r="A16" s="28"/>
      <c r="B16" s="28" t="s">
        <v>4343</v>
      </c>
      <c r="C16" s="76">
        <v>0</v>
      </c>
      <c r="D16" s="76">
        <v>0</v>
      </c>
      <c r="E16" s="76">
        <v>0</v>
      </c>
      <c r="F16" s="76">
        <v>0</v>
      </c>
      <c r="G16" s="28"/>
      <c r="H16" s="28" t="s">
        <v>4344</v>
      </c>
      <c r="I16" s="76">
        <v>0</v>
      </c>
      <c r="J16" s="76">
        <v>0</v>
      </c>
      <c r="K16" s="76">
        <v>227</v>
      </c>
      <c r="L16" s="76">
        <v>0</v>
      </c>
      <c r="M16" s="28"/>
      <c r="N16" s="28" t="s">
        <v>4345</v>
      </c>
      <c r="O16" s="30">
        <v>0</v>
      </c>
    </row>
    <row r="17" s="66" customFormat="1" ht="17.25" customHeight="1" spans="1:15">
      <c r="A17" s="28"/>
      <c r="B17" s="28" t="s">
        <v>4346</v>
      </c>
      <c r="C17" s="76">
        <v>0</v>
      </c>
      <c r="D17" s="76">
        <v>0</v>
      </c>
      <c r="E17" s="76">
        <v>0</v>
      </c>
      <c r="F17" s="76">
        <v>0</v>
      </c>
      <c r="G17" s="28"/>
      <c r="H17" s="28" t="s">
        <v>4347</v>
      </c>
      <c r="I17" s="76">
        <v>0</v>
      </c>
      <c r="J17" s="76">
        <v>0</v>
      </c>
      <c r="K17" s="76">
        <v>0</v>
      </c>
      <c r="L17" s="76">
        <v>0</v>
      </c>
      <c r="M17" s="28"/>
      <c r="N17" s="28" t="s">
        <v>4348</v>
      </c>
      <c r="O17" s="30">
        <v>0</v>
      </c>
    </row>
    <row r="18" s="66" customFormat="1" ht="17.25" customHeight="1" spans="1:15">
      <c r="A18" s="28"/>
      <c r="B18" s="28" t="s">
        <v>4349</v>
      </c>
      <c r="C18" s="76">
        <v>0</v>
      </c>
      <c r="D18" s="76">
        <v>0</v>
      </c>
      <c r="E18" s="76">
        <v>0</v>
      </c>
      <c r="F18" s="76">
        <v>0</v>
      </c>
      <c r="G18" s="28"/>
      <c r="H18" s="28" t="s">
        <v>4350</v>
      </c>
      <c r="I18" s="76">
        <v>0</v>
      </c>
      <c r="J18" s="76">
        <v>0</v>
      </c>
      <c r="K18" s="76">
        <v>0</v>
      </c>
      <c r="L18" s="76">
        <v>0</v>
      </c>
      <c r="M18" s="28"/>
      <c r="N18" s="28" t="s">
        <v>4351</v>
      </c>
      <c r="O18" s="30">
        <v>0</v>
      </c>
    </row>
    <row r="19" s="66" customFormat="1" ht="17.25" customHeight="1" spans="1:15">
      <c r="A19" s="28"/>
      <c r="B19" s="28" t="s">
        <v>4352</v>
      </c>
      <c r="C19" s="76">
        <v>0</v>
      </c>
      <c r="D19" s="76">
        <v>0</v>
      </c>
      <c r="E19" s="76">
        <v>0</v>
      </c>
      <c r="F19" s="76">
        <v>0</v>
      </c>
      <c r="G19" s="28"/>
      <c r="H19" s="28" t="s">
        <v>4353</v>
      </c>
      <c r="I19" s="76">
        <v>0</v>
      </c>
      <c r="J19" s="76">
        <v>0</v>
      </c>
      <c r="K19" s="76">
        <v>0</v>
      </c>
      <c r="L19" s="76">
        <v>0</v>
      </c>
      <c r="M19" s="28"/>
      <c r="N19" s="28" t="s">
        <v>4354</v>
      </c>
      <c r="O19" s="30">
        <v>0</v>
      </c>
    </row>
    <row r="20" s="66" customFormat="1" ht="17.25" customHeight="1" spans="1:15">
      <c r="A20" s="28">
        <v>1030152</v>
      </c>
      <c r="B20" s="28" t="s">
        <v>4285</v>
      </c>
      <c r="C20" s="76">
        <v>0</v>
      </c>
      <c r="D20" s="76">
        <v>0</v>
      </c>
      <c r="E20" s="76">
        <v>0</v>
      </c>
      <c r="F20" s="76">
        <v>0</v>
      </c>
      <c r="G20" s="28">
        <v>21367</v>
      </c>
      <c r="H20" s="28" t="s">
        <v>4355</v>
      </c>
      <c r="I20" s="76">
        <v>0</v>
      </c>
      <c r="J20" s="76">
        <v>0</v>
      </c>
      <c r="K20" s="76">
        <v>0</v>
      </c>
      <c r="L20" s="76">
        <v>0</v>
      </c>
      <c r="M20" s="28">
        <v>1030152</v>
      </c>
      <c r="N20" s="28" t="s">
        <v>4356</v>
      </c>
      <c r="O20" s="30">
        <v>0</v>
      </c>
    </row>
    <row r="21" s="66" customFormat="1" ht="17.25" customHeight="1" spans="1:15">
      <c r="A21" s="28"/>
      <c r="B21" s="28" t="s">
        <v>4357</v>
      </c>
      <c r="C21" s="76">
        <v>0</v>
      </c>
      <c r="D21" s="76">
        <v>0</v>
      </c>
      <c r="E21" s="76">
        <v>0</v>
      </c>
      <c r="F21" s="76">
        <v>0</v>
      </c>
      <c r="G21" s="28"/>
      <c r="H21" s="28" t="s">
        <v>4358</v>
      </c>
      <c r="I21" s="76">
        <v>0</v>
      </c>
      <c r="J21" s="76">
        <v>0</v>
      </c>
      <c r="K21" s="76">
        <v>0</v>
      </c>
      <c r="L21" s="76">
        <v>0</v>
      </c>
      <c r="M21" s="28"/>
      <c r="N21" s="28" t="s">
        <v>4359</v>
      </c>
      <c r="O21" s="30">
        <v>0</v>
      </c>
    </row>
    <row r="22" s="66" customFormat="1" ht="17.25" customHeight="1" spans="1:15">
      <c r="A22" s="28"/>
      <c r="B22" s="28" t="s">
        <v>4360</v>
      </c>
      <c r="C22" s="76">
        <v>0</v>
      </c>
      <c r="D22" s="76">
        <v>0</v>
      </c>
      <c r="E22" s="76">
        <v>0</v>
      </c>
      <c r="F22" s="76">
        <v>0</v>
      </c>
      <c r="G22" s="28"/>
      <c r="H22" s="28" t="s">
        <v>4361</v>
      </c>
      <c r="I22" s="76">
        <v>0</v>
      </c>
      <c r="J22" s="76">
        <v>0</v>
      </c>
      <c r="K22" s="76">
        <v>0</v>
      </c>
      <c r="L22" s="76">
        <v>0</v>
      </c>
      <c r="M22" s="28"/>
      <c r="N22" s="28" t="s">
        <v>4362</v>
      </c>
      <c r="O22" s="30">
        <v>0</v>
      </c>
    </row>
    <row r="23" s="66" customFormat="1" ht="17.25" customHeight="1" spans="1:15">
      <c r="A23" s="28"/>
      <c r="B23" s="28" t="s">
        <v>4363</v>
      </c>
      <c r="C23" s="76">
        <v>0</v>
      </c>
      <c r="D23" s="76">
        <v>0</v>
      </c>
      <c r="E23" s="76">
        <v>0</v>
      </c>
      <c r="F23" s="76">
        <v>0</v>
      </c>
      <c r="G23" s="28"/>
      <c r="H23" s="28" t="s">
        <v>4364</v>
      </c>
      <c r="I23" s="76">
        <v>0</v>
      </c>
      <c r="J23" s="76">
        <v>0</v>
      </c>
      <c r="K23" s="76">
        <v>0</v>
      </c>
      <c r="L23" s="76">
        <v>0</v>
      </c>
      <c r="M23" s="28"/>
      <c r="N23" s="28" t="s">
        <v>4365</v>
      </c>
      <c r="O23" s="30">
        <v>0</v>
      </c>
    </row>
    <row r="24" s="66" customFormat="1" ht="17.25" customHeight="1" spans="1:15">
      <c r="A24" s="28"/>
      <c r="B24" s="28" t="s">
        <v>4366</v>
      </c>
      <c r="C24" s="76">
        <v>0</v>
      </c>
      <c r="D24" s="76">
        <v>0</v>
      </c>
      <c r="E24" s="76">
        <v>0</v>
      </c>
      <c r="F24" s="76">
        <v>0</v>
      </c>
      <c r="G24" s="28"/>
      <c r="H24" s="28" t="s">
        <v>4367</v>
      </c>
      <c r="I24" s="76">
        <v>0</v>
      </c>
      <c r="J24" s="76">
        <v>0</v>
      </c>
      <c r="K24" s="76">
        <v>0</v>
      </c>
      <c r="L24" s="76">
        <v>0</v>
      </c>
      <c r="M24" s="28"/>
      <c r="N24" s="28" t="s">
        <v>4368</v>
      </c>
      <c r="O24" s="30">
        <v>0</v>
      </c>
    </row>
    <row r="25" s="66" customFormat="1" ht="17.25" customHeight="1" spans="1:15">
      <c r="A25" s="28">
        <v>1030106</v>
      </c>
      <c r="B25" s="28" t="s">
        <v>4274</v>
      </c>
      <c r="C25" s="76">
        <v>0</v>
      </c>
      <c r="D25" s="76">
        <v>0</v>
      </c>
      <c r="E25" s="76">
        <v>0</v>
      </c>
      <c r="F25" s="76">
        <v>0</v>
      </c>
      <c r="G25" s="28">
        <v>21464</v>
      </c>
      <c r="H25" s="28" t="s">
        <v>4369</v>
      </c>
      <c r="I25" s="76">
        <v>0</v>
      </c>
      <c r="J25" s="76">
        <v>0</v>
      </c>
      <c r="K25" s="76">
        <v>0</v>
      </c>
      <c r="L25" s="76">
        <v>0</v>
      </c>
      <c r="M25" s="28">
        <v>1030106</v>
      </c>
      <c r="N25" s="28" t="s">
        <v>4370</v>
      </c>
      <c r="O25" s="30">
        <v>0</v>
      </c>
    </row>
    <row r="26" s="66" customFormat="1" ht="17.25" customHeight="1" spans="1:15">
      <c r="A26" s="28">
        <v>1030171</v>
      </c>
      <c r="B26" s="28" t="s">
        <v>4295</v>
      </c>
      <c r="C26" s="76">
        <v>0</v>
      </c>
      <c r="D26" s="76">
        <v>0</v>
      </c>
      <c r="E26" s="76">
        <v>0</v>
      </c>
      <c r="F26" s="76">
        <v>0</v>
      </c>
      <c r="G26" s="28">
        <v>21468</v>
      </c>
      <c r="H26" s="28" t="s">
        <v>4371</v>
      </c>
      <c r="I26" s="76">
        <v>0</v>
      </c>
      <c r="J26" s="76">
        <v>0</v>
      </c>
      <c r="K26" s="76">
        <v>0</v>
      </c>
      <c r="L26" s="76">
        <v>0</v>
      </c>
      <c r="M26" s="28">
        <v>1030171</v>
      </c>
      <c r="N26" s="28" t="s">
        <v>4372</v>
      </c>
      <c r="O26" s="30">
        <v>0</v>
      </c>
    </row>
    <row r="27" s="66" customFormat="1" ht="17.25" customHeight="1" spans="1:15">
      <c r="A27" s="28">
        <v>1030110</v>
      </c>
      <c r="B27" s="28" t="s">
        <v>4275</v>
      </c>
      <c r="C27" s="76">
        <v>0</v>
      </c>
      <c r="D27" s="76">
        <v>0</v>
      </c>
      <c r="E27" s="76">
        <v>0</v>
      </c>
      <c r="F27" s="76">
        <v>0</v>
      </c>
      <c r="G27" s="28">
        <v>21469</v>
      </c>
      <c r="H27" s="28" t="s">
        <v>4373</v>
      </c>
      <c r="I27" s="76">
        <v>0</v>
      </c>
      <c r="J27" s="76">
        <v>0</v>
      </c>
      <c r="K27" s="76">
        <v>0</v>
      </c>
      <c r="L27" s="76">
        <v>0</v>
      </c>
      <c r="M27" s="28">
        <v>1030110</v>
      </c>
      <c r="N27" s="28" t="s">
        <v>4374</v>
      </c>
      <c r="O27" s="30">
        <v>0</v>
      </c>
    </row>
    <row r="28" s="66" customFormat="1" ht="17.25" customHeight="1" spans="1:15">
      <c r="A28" s="28">
        <v>1030102</v>
      </c>
      <c r="B28" s="28" t="s">
        <v>4273</v>
      </c>
      <c r="C28" s="76">
        <v>0</v>
      </c>
      <c r="D28" s="76">
        <v>0</v>
      </c>
      <c r="E28" s="76">
        <v>0</v>
      </c>
      <c r="F28" s="76">
        <v>0</v>
      </c>
      <c r="G28" s="28">
        <v>21562</v>
      </c>
      <c r="H28" s="28" t="s">
        <v>4375</v>
      </c>
      <c r="I28" s="76">
        <v>0</v>
      </c>
      <c r="J28" s="76">
        <v>0</v>
      </c>
      <c r="K28" s="76">
        <v>0</v>
      </c>
      <c r="L28" s="76">
        <v>0</v>
      </c>
      <c r="M28" s="28">
        <v>1030102</v>
      </c>
      <c r="N28" s="28" t="s">
        <v>4376</v>
      </c>
      <c r="O28" s="30">
        <v>0</v>
      </c>
    </row>
    <row r="29" s="66" customFormat="1" ht="17.25" customHeight="1" spans="1:15">
      <c r="A29" s="28">
        <v>1030153</v>
      </c>
      <c r="B29" s="28" t="s">
        <v>4286</v>
      </c>
      <c r="C29" s="76">
        <v>0</v>
      </c>
      <c r="D29" s="76">
        <v>0</v>
      </c>
      <c r="E29" s="76">
        <v>0</v>
      </c>
      <c r="F29" s="76">
        <v>0</v>
      </c>
      <c r="G29" s="28">
        <v>2170402</v>
      </c>
      <c r="H29" s="28" t="s">
        <v>4377</v>
      </c>
      <c r="I29" s="76">
        <v>0</v>
      </c>
      <c r="J29" s="76">
        <v>0</v>
      </c>
      <c r="K29" s="76">
        <v>0</v>
      </c>
      <c r="L29" s="76">
        <v>0</v>
      </c>
      <c r="M29" s="28">
        <v>1030153</v>
      </c>
      <c r="N29" s="28" t="s">
        <v>4378</v>
      </c>
      <c r="O29" s="30">
        <v>0</v>
      </c>
    </row>
    <row r="30" s="66" customFormat="1" ht="17.25" customHeight="1" spans="1:15">
      <c r="A30" s="28">
        <v>1030154</v>
      </c>
      <c r="B30" s="28" t="s">
        <v>4287</v>
      </c>
      <c r="C30" s="76">
        <v>0</v>
      </c>
      <c r="D30" s="76">
        <v>0</v>
      </c>
      <c r="E30" s="76">
        <v>0</v>
      </c>
      <c r="F30" s="76">
        <v>0</v>
      </c>
      <c r="G30" s="28">
        <v>2170403</v>
      </c>
      <c r="H30" s="28" t="s">
        <v>4379</v>
      </c>
      <c r="I30" s="76">
        <v>0</v>
      </c>
      <c r="J30" s="76">
        <v>0</v>
      </c>
      <c r="K30" s="76">
        <v>0</v>
      </c>
      <c r="L30" s="76">
        <v>0</v>
      </c>
      <c r="M30" s="28">
        <v>1030154</v>
      </c>
      <c r="N30" s="28" t="s">
        <v>4380</v>
      </c>
      <c r="O30" s="30">
        <v>0</v>
      </c>
    </row>
    <row r="31" s="66" customFormat="1" ht="17.25" customHeight="1" spans="1:15">
      <c r="A31" s="28">
        <v>1030180</v>
      </c>
      <c r="B31" s="28" t="s">
        <v>4298</v>
      </c>
      <c r="C31" s="99">
        <v>0</v>
      </c>
      <c r="D31" s="99">
        <v>0</v>
      </c>
      <c r="E31" s="99">
        <v>0</v>
      </c>
      <c r="F31" s="99">
        <v>0</v>
      </c>
      <c r="G31" s="28">
        <v>22908</v>
      </c>
      <c r="H31" s="28" t="s">
        <v>4381</v>
      </c>
      <c r="I31" s="76">
        <v>0</v>
      </c>
      <c r="J31" s="76">
        <v>0</v>
      </c>
      <c r="K31" s="76">
        <v>0</v>
      </c>
      <c r="L31" s="76">
        <v>0</v>
      </c>
      <c r="M31" s="28">
        <v>1030180</v>
      </c>
      <c r="N31" s="28" t="s">
        <v>4382</v>
      </c>
      <c r="O31" s="30">
        <v>0</v>
      </c>
    </row>
    <row r="32" s="66" customFormat="1" ht="17.25" customHeight="1" spans="1:15">
      <c r="A32" s="28">
        <v>1030155</v>
      </c>
      <c r="B32" s="100" t="s">
        <v>4288</v>
      </c>
      <c r="C32" s="76">
        <v>783</v>
      </c>
      <c r="D32" s="76">
        <v>0</v>
      </c>
      <c r="E32" s="76">
        <v>0</v>
      </c>
      <c r="F32" s="76">
        <v>0</v>
      </c>
      <c r="G32" s="101">
        <v>22960</v>
      </c>
      <c r="H32" s="28" t="s">
        <v>4383</v>
      </c>
      <c r="I32" s="76">
        <v>0</v>
      </c>
      <c r="J32" s="76">
        <v>0</v>
      </c>
      <c r="K32" s="76">
        <v>0</v>
      </c>
      <c r="L32" s="76">
        <v>0</v>
      </c>
      <c r="M32" s="28">
        <v>1030155</v>
      </c>
      <c r="N32" s="28" t="s">
        <v>4384</v>
      </c>
      <c r="O32" s="105">
        <v>565</v>
      </c>
    </row>
    <row r="33" s="66" customFormat="1" ht="17.25" customHeight="1" spans="1:15">
      <c r="A33" s="28"/>
      <c r="B33" s="100" t="s">
        <v>4385</v>
      </c>
      <c r="C33" s="76">
        <v>0</v>
      </c>
      <c r="D33" s="76">
        <v>0</v>
      </c>
      <c r="E33" s="76">
        <v>0</v>
      </c>
      <c r="F33" s="76">
        <v>121500</v>
      </c>
      <c r="G33" s="101"/>
      <c r="H33" s="28" t="s">
        <v>4386</v>
      </c>
      <c r="I33" s="76">
        <v>0</v>
      </c>
      <c r="J33" s="76">
        <v>0</v>
      </c>
      <c r="K33" s="76">
        <v>0</v>
      </c>
      <c r="L33" s="76">
        <v>0</v>
      </c>
      <c r="M33" s="28"/>
      <c r="N33" s="28" t="s">
        <v>4387</v>
      </c>
      <c r="O33" s="30">
        <v>100</v>
      </c>
    </row>
    <row r="34" s="66" customFormat="1" ht="17.25" customHeight="1" spans="1:15">
      <c r="A34" s="73"/>
      <c r="B34" s="100" t="s">
        <v>4388</v>
      </c>
      <c r="C34" s="102"/>
      <c r="D34" s="102"/>
      <c r="E34" s="103"/>
      <c r="F34" s="102"/>
      <c r="G34" s="104"/>
      <c r="H34" s="28" t="s">
        <v>4389</v>
      </c>
      <c r="I34" s="76">
        <v>0</v>
      </c>
      <c r="J34" s="75"/>
      <c r="K34" s="76">
        <v>0</v>
      </c>
      <c r="L34" s="102"/>
      <c r="M34" s="73"/>
      <c r="N34" s="28" t="s">
        <v>4390</v>
      </c>
      <c r="O34" s="106">
        <v>0</v>
      </c>
    </row>
  </sheetData>
  <mergeCells count="18">
    <mergeCell ref="A1:O1"/>
    <mergeCell ref="A2:O2"/>
    <mergeCell ref="A3:O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17" sqref="B17"/>
    </sheetView>
  </sheetViews>
  <sheetFormatPr defaultColWidth="9" defaultRowHeight="13.5" outlineLevelRow="4" outlineLevelCol="2"/>
  <cols>
    <col min="1" max="3" width="33.125" customWidth="1"/>
  </cols>
  <sheetData>
    <row r="1" ht="83" customHeight="1" spans="1:3">
      <c r="A1" s="25" t="s">
        <v>54</v>
      </c>
      <c r="B1" s="25"/>
      <c r="C1" s="25"/>
    </row>
    <row r="2" s="93" customFormat="1" ht="15" customHeight="1" spans="1:3">
      <c r="A2" s="94"/>
      <c r="B2" s="94"/>
      <c r="C2" s="95" t="s">
        <v>4391</v>
      </c>
    </row>
    <row r="3" ht="18" customHeight="1" spans="1:3">
      <c r="A3" s="67"/>
      <c r="B3" s="67"/>
      <c r="C3" s="96" t="s">
        <v>804</v>
      </c>
    </row>
    <row r="4" ht="26" customHeight="1" spans="1:3">
      <c r="A4" s="28" t="s">
        <v>3935</v>
      </c>
      <c r="B4" s="30">
        <v>440462</v>
      </c>
      <c r="C4" s="29"/>
    </row>
    <row r="5" ht="26" customHeight="1" spans="1:3">
      <c r="A5" s="28" t="s">
        <v>4392</v>
      </c>
      <c r="B5" s="30">
        <v>331854</v>
      </c>
      <c r="C5" s="29" t="s">
        <v>4393</v>
      </c>
    </row>
  </sheetData>
  <mergeCells count="1">
    <mergeCell ref="A1:C1"/>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5" sqref="B5:B6"/>
    </sheetView>
  </sheetViews>
  <sheetFormatPr defaultColWidth="9" defaultRowHeight="13.5" outlineLevelRow="7" outlineLevelCol="1"/>
  <cols>
    <col min="1" max="1" width="33.125" customWidth="1"/>
    <col min="2" max="2" width="51.125" customWidth="1"/>
  </cols>
  <sheetData>
    <row r="1" ht="51" customHeight="1" spans="1:2">
      <c r="A1" s="25" t="s">
        <v>56</v>
      </c>
      <c r="B1" s="25"/>
    </row>
    <row r="2" spans="1:2">
      <c r="A2" s="26" t="s">
        <v>4394</v>
      </c>
      <c r="B2" s="26"/>
    </row>
    <row r="3" spans="1:2">
      <c r="A3" s="26" t="s">
        <v>80</v>
      </c>
      <c r="B3" s="26"/>
    </row>
    <row r="4" ht="40" customHeight="1" spans="1:2">
      <c r="A4" s="27" t="s">
        <v>3220</v>
      </c>
      <c r="B4" s="27" t="s">
        <v>84</v>
      </c>
    </row>
    <row r="5" ht="40" customHeight="1" spans="1:2">
      <c r="A5" s="28" t="s">
        <v>4395</v>
      </c>
      <c r="B5" s="30">
        <v>87202</v>
      </c>
    </row>
    <row r="6" ht="40" customHeight="1" spans="1:2">
      <c r="A6" s="28" t="s">
        <v>4396</v>
      </c>
      <c r="B6" s="30">
        <v>198900</v>
      </c>
    </row>
    <row r="7" ht="40" customHeight="1" spans="1:2">
      <c r="A7" s="28" t="s">
        <v>4397</v>
      </c>
      <c r="B7" s="30">
        <v>5309</v>
      </c>
    </row>
    <row r="8" ht="40" customHeight="1" spans="1:2">
      <c r="A8" s="28" t="s">
        <v>4398</v>
      </c>
      <c r="B8" s="30">
        <v>280793</v>
      </c>
    </row>
  </sheetData>
  <mergeCells count="3">
    <mergeCell ref="A1:B1"/>
    <mergeCell ref="A2:B2"/>
    <mergeCell ref="A3:B3"/>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showZeros="0" workbookViewId="0">
      <selection activeCell="H15" sqref="H15"/>
    </sheetView>
  </sheetViews>
  <sheetFormatPr defaultColWidth="9.15" defaultRowHeight="14.25" outlineLevelCol="7"/>
  <cols>
    <col min="1" max="1" width="26.6416666666667" style="66" customWidth="1"/>
    <col min="2" max="4" width="16.7666666666667" style="66" customWidth="1"/>
    <col min="5" max="5" width="25.9833333333333" style="66" customWidth="1"/>
    <col min="6" max="7" width="16.7666666666667" style="66" customWidth="1"/>
    <col min="8" max="8" width="16.75" style="66" customWidth="1"/>
    <col min="9" max="252" width="9.15" style="66" customWidth="1"/>
    <col min="253" max="16380" width="9.15" style="66"/>
    <col min="16381" max="16384" width="9.15" style="88"/>
  </cols>
  <sheetData>
    <row r="1" s="66" customFormat="1" ht="34" customHeight="1" spans="1:8">
      <c r="A1" s="67" t="s">
        <v>58</v>
      </c>
      <c r="B1" s="67"/>
      <c r="C1" s="67"/>
      <c r="D1" s="67"/>
      <c r="E1" s="67"/>
      <c r="F1" s="67"/>
      <c r="G1" s="67"/>
      <c r="H1" s="67"/>
    </row>
    <row r="2" s="66" customFormat="1" ht="17" customHeight="1" spans="2:8">
      <c r="B2" s="89"/>
      <c r="C2" s="89"/>
      <c r="D2" s="89"/>
      <c r="E2" s="89"/>
      <c r="F2" s="89"/>
      <c r="G2" s="89"/>
      <c r="H2" s="26" t="s">
        <v>4399</v>
      </c>
    </row>
    <row r="3" s="66" customFormat="1" ht="17" customHeight="1" spans="1:8">
      <c r="A3" s="90"/>
      <c r="B3" s="91"/>
      <c r="C3" s="91"/>
      <c r="D3" s="91"/>
      <c r="E3" s="91"/>
      <c r="F3" s="91"/>
      <c r="G3" s="91"/>
      <c r="H3" s="92" t="s">
        <v>80</v>
      </c>
    </row>
    <row r="4" s="66" customFormat="1" ht="17" customHeight="1" spans="1:8">
      <c r="A4" s="62" t="s">
        <v>81</v>
      </c>
      <c r="B4" s="62" t="s">
        <v>82</v>
      </c>
      <c r="C4" s="62" t="s">
        <v>83</v>
      </c>
      <c r="D4" s="62" t="s">
        <v>84</v>
      </c>
      <c r="E4" s="62" t="s">
        <v>81</v>
      </c>
      <c r="F4" s="62" t="s">
        <v>82</v>
      </c>
      <c r="G4" s="62" t="s">
        <v>83</v>
      </c>
      <c r="H4" s="62" t="s">
        <v>84</v>
      </c>
    </row>
    <row r="5" s="66" customFormat="1" ht="17" customHeight="1" spans="1:8">
      <c r="A5" s="28" t="s">
        <v>4400</v>
      </c>
      <c r="B5" s="30">
        <v>0</v>
      </c>
      <c r="C5" s="30">
        <v>0</v>
      </c>
      <c r="D5" s="30">
        <v>0</v>
      </c>
      <c r="E5" s="28" t="s">
        <v>4401</v>
      </c>
      <c r="F5" s="30">
        <v>0</v>
      </c>
      <c r="G5" s="30">
        <v>6</v>
      </c>
      <c r="H5" s="30">
        <v>1</v>
      </c>
    </row>
    <row r="6" s="66" customFormat="1" ht="17" customHeight="1" spans="1:8">
      <c r="A6" s="28" t="s">
        <v>4402</v>
      </c>
      <c r="B6" s="30">
        <v>0</v>
      </c>
      <c r="C6" s="30">
        <v>0</v>
      </c>
      <c r="D6" s="30">
        <v>0</v>
      </c>
      <c r="E6" s="28" t="s">
        <v>4403</v>
      </c>
      <c r="F6" s="30">
        <v>0</v>
      </c>
      <c r="G6" s="30">
        <v>0</v>
      </c>
      <c r="H6" s="30">
        <v>0</v>
      </c>
    </row>
    <row r="7" s="66" customFormat="1" ht="17" customHeight="1" spans="1:8">
      <c r="A7" s="28" t="s">
        <v>4404</v>
      </c>
      <c r="B7" s="30">
        <v>0</v>
      </c>
      <c r="C7" s="30">
        <v>0</v>
      </c>
      <c r="D7" s="30">
        <v>0</v>
      </c>
      <c r="E7" s="28" t="s">
        <v>4405</v>
      </c>
      <c r="F7" s="30">
        <v>0</v>
      </c>
      <c r="G7" s="30">
        <v>0</v>
      </c>
      <c r="H7" s="30">
        <v>0</v>
      </c>
    </row>
    <row r="8" s="66" customFormat="1" ht="17" customHeight="1" spans="1:8">
      <c r="A8" s="28" t="s">
        <v>4406</v>
      </c>
      <c r="B8" s="30">
        <v>0</v>
      </c>
      <c r="C8" s="30">
        <v>0</v>
      </c>
      <c r="D8" s="30">
        <v>0</v>
      </c>
      <c r="E8" s="28" t="s">
        <v>4407</v>
      </c>
      <c r="F8" s="30">
        <v>0</v>
      </c>
      <c r="G8" s="30">
        <v>0</v>
      </c>
      <c r="H8" s="30">
        <v>0</v>
      </c>
    </row>
    <row r="9" s="66" customFormat="1" ht="17" customHeight="1" spans="1:8">
      <c r="A9" s="28" t="s">
        <v>4408</v>
      </c>
      <c r="B9" s="30">
        <v>0</v>
      </c>
      <c r="C9" s="30">
        <v>0</v>
      </c>
      <c r="D9" s="30">
        <v>0</v>
      </c>
      <c r="E9" s="28"/>
      <c r="F9" s="29"/>
      <c r="G9" s="29"/>
      <c r="H9" s="29"/>
    </row>
    <row r="10" s="66" customFormat="1" ht="17" customHeight="1" spans="1:8">
      <c r="A10" s="27" t="s">
        <v>133</v>
      </c>
      <c r="B10" s="30">
        <v>0</v>
      </c>
      <c r="C10" s="30">
        <v>0</v>
      </c>
      <c r="D10" s="30">
        <v>0</v>
      </c>
      <c r="E10" s="27" t="s">
        <v>134</v>
      </c>
      <c r="F10" s="30">
        <v>0</v>
      </c>
      <c r="G10" s="30">
        <v>6</v>
      </c>
      <c r="H10" s="30">
        <v>1</v>
      </c>
    </row>
    <row r="11" s="66" customFormat="1" ht="17" customHeight="1" spans="1:8">
      <c r="A11" s="28" t="s">
        <v>3221</v>
      </c>
      <c r="B11" s="29"/>
      <c r="C11" s="29"/>
      <c r="D11" s="30">
        <v>6</v>
      </c>
      <c r="E11" s="28" t="s">
        <v>3222</v>
      </c>
      <c r="F11" s="29"/>
      <c r="G11" s="29"/>
      <c r="H11" s="30">
        <v>0</v>
      </c>
    </row>
    <row r="12" s="66" customFormat="1" ht="17" customHeight="1" spans="1:8">
      <c r="A12" s="28" t="s">
        <v>3227</v>
      </c>
      <c r="B12" s="29"/>
      <c r="C12" s="29"/>
      <c r="D12" s="30">
        <v>0</v>
      </c>
      <c r="E12" s="28"/>
      <c r="F12" s="29"/>
      <c r="G12" s="29"/>
      <c r="H12" s="29"/>
    </row>
    <row r="13" s="66" customFormat="1" ht="17" customHeight="1" spans="1:8">
      <c r="A13" s="28" t="s">
        <v>3238</v>
      </c>
      <c r="B13" s="29"/>
      <c r="C13" s="29"/>
      <c r="D13" s="30">
        <v>0</v>
      </c>
      <c r="E13" s="28" t="s">
        <v>3239</v>
      </c>
      <c r="F13" s="29"/>
      <c r="G13" s="29"/>
      <c r="H13" s="30">
        <v>0</v>
      </c>
    </row>
    <row r="14" s="66" customFormat="1" ht="17" customHeight="1" spans="1:8">
      <c r="A14" s="28"/>
      <c r="B14" s="29"/>
      <c r="C14" s="29"/>
      <c r="D14" s="29"/>
      <c r="E14" s="28" t="s">
        <v>3229</v>
      </c>
      <c r="F14" s="29"/>
      <c r="G14" s="29"/>
      <c r="H14" s="30">
        <v>0</v>
      </c>
    </row>
    <row r="15" s="66" customFormat="1" ht="17" customHeight="1" spans="1:8">
      <c r="A15" s="28"/>
      <c r="B15" s="29"/>
      <c r="C15" s="29"/>
      <c r="D15" s="29"/>
      <c r="E15" s="28" t="s">
        <v>3241</v>
      </c>
      <c r="F15" s="29"/>
      <c r="G15" s="29"/>
      <c r="H15" s="30">
        <v>5</v>
      </c>
    </row>
    <row r="16" s="66" customFormat="1" ht="17" customHeight="1" spans="1:8">
      <c r="A16" s="28"/>
      <c r="B16" s="29"/>
      <c r="C16" s="29"/>
      <c r="D16" s="29"/>
      <c r="E16" s="28"/>
      <c r="F16" s="29"/>
      <c r="G16" s="29"/>
      <c r="H16" s="29"/>
    </row>
    <row r="17" s="66" customFormat="1" ht="17" customHeight="1" spans="1:8">
      <c r="A17" s="28"/>
      <c r="B17" s="29"/>
      <c r="C17" s="29"/>
      <c r="D17" s="29"/>
      <c r="E17" s="28"/>
      <c r="F17" s="29"/>
      <c r="G17" s="29"/>
      <c r="H17" s="29"/>
    </row>
    <row r="18" s="66" customFormat="1" ht="17" customHeight="1" spans="1:8">
      <c r="A18" s="28"/>
      <c r="B18" s="29"/>
      <c r="C18" s="29"/>
      <c r="D18" s="29"/>
      <c r="E18" s="28"/>
      <c r="F18" s="29"/>
      <c r="G18" s="29"/>
      <c r="H18" s="29"/>
    </row>
    <row r="19" s="66" customFormat="1" ht="17" hidden="1" customHeight="1" spans="1:8">
      <c r="A19" s="28"/>
      <c r="B19" s="29"/>
      <c r="C19" s="29"/>
      <c r="D19" s="29"/>
      <c r="E19" s="28"/>
      <c r="F19" s="29"/>
      <c r="G19" s="29"/>
      <c r="H19" s="29"/>
    </row>
    <row r="20" s="66" customFormat="1" ht="17" hidden="1" customHeight="1" spans="1:8">
      <c r="A20" s="28"/>
      <c r="B20" s="29"/>
      <c r="C20" s="29"/>
      <c r="D20" s="29"/>
      <c r="E20" s="28"/>
      <c r="F20" s="29"/>
      <c r="G20" s="29"/>
      <c r="H20" s="29" t="s">
        <v>4409</v>
      </c>
    </row>
    <row r="21" s="66" customFormat="1" ht="17" hidden="1" customHeight="1" spans="1:8">
      <c r="A21" s="28"/>
      <c r="B21" s="29"/>
      <c r="C21" s="29"/>
      <c r="D21" s="29"/>
      <c r="E21" s="28"/>
      <c r="F21" s="29"/>
      <c r="G21" s="29"/>
      <c r="H21" s="29"/>
    </row>
    <row r="22" s="66" customFormat="1" ht="17" hidden="1" customHeight="1" spans="1:8">
      <c r="A22" s="28"/>
      <c r="B22" s="29"/>
      <c r="C22" s="29"/>
      <c r="D22" s="29"/>
      <c r="E22" s="28"/>
      <c r="F22" s="29"/>
      <c r="G22" s="29"/>
      <c r="H22" s="29"/>
    </row>
    <row r="23" s="66" customFormat="1" ht="17" hidden="1" customHeight="1" spans="1:8">
      <c r="A23" s="28"/>
      <c r="B23" s="29"/>
      <c r="C23" s="29"/>
      <c r="D23" s="29"/>
      <c r="E23" s="28"/>
      <c r="F23" s="29"/>
      <c r="G23" s="29"/>
      <c r="H23" s="29"/>
    </row>
    <row r="24" s="66" customFormat="1" ht="17" hidden="1" customHeight="1" spans="1:8">
      <c r="A24" s="28"/>
      <c r="B24" s="29"/>
      <c r="C24" s="29"/>
      <c r="D24" s="29"/>
      <c r="E24" s="28"/>
      <c r="F24" s="29"/>
      <c r="G24" s="29"/>
      <c r="H24" s="29"/>
    </row>
    <row r="25" s="66" customFormat="1" ht="17" hidden="1" customHeight="1" spans="1:8">
      <c r="A25" s="28"/>
      <c r="B25" s="29"/>
      <c r="C25" s="29"/>
      <c r="D25" s="29"/>
      <c r="E25" s="28"/>
      <c r="F25" s="29"/>
      <c r="G25" s="29"/>
      <c r="H25" s="29"/>
    </row>
    <row r="26" s="66" customFormat="1" ht="17" hidden="1" customHeight="1" spans="1:8">
      <c r="A26" s="28"/>
      <c r="B26" s="29"/>
      <c r="C26" s="29"/>
      <c r="D26" s="29"/>
      <c r="E26" s="28"/>
      <c r="F26" s="29"/>
      <c r="G26" s="29"/>
      <c r="H26" s="29"/>
    </row>
    <row r="27" s="66" customFormat="1" ht="17" hidden="1" customHeight="1" spans="1:8">
      <c r="A27" s="28"/>
      <c r="B27" s="29"/>
      <c r="C27" s="29"/>
      <c r="D27" s="29"/>
      <c r="E27" s="28"/>
      <c r="F27" s="29"/>
      <c r="G27" s="29"/>
      <c r="H27" s="29"/>
    </row>
    <row r="28" s="66" customFormat="1" ht="17.25" hidden="1" customHeight="1" spans="1:8">
      <c r="A28" s="28"/>
      <c r="B28" s="29"/>
      <c r="C28" s="29"/>
      <c r="D28" s="29"/>
      <c r="E28" s="28"/>
      <c r="F28" s="29"/>
      <c r="G28" s="29"/>
      <c r="H28" s="29"/>
    </row>
    <row r="29" s="66" customFormat="1" ht="17.25" hidden="1" customHeight="1" spans="1:8">
      <c r="A29" s="28"/>
      <c r="B29" s="29"/>
      <c r="C29" s="29"/>
      <c r="D29" s="29"/>
      <c r="E29" s="28"/>
      <c r="F29" s="29"/>
      <c r="G29" s="29"/>
      <c r="H29" s="29"/>
    </row>
    <row r="30" s="66" customFormat="1" ht="17.25" hidden="1" customHeight="1" spans="1:8">
      <c r="A30" s="28"/>
      <c r="B30" s="29"/>
      <c r="C30" s="29"/>
      <c r="D30" s="29"/>
      <c r="E30" s="28"/>
      <c r="F30" s="29"/>
      <c r="G30" s="29"/>
      <c r="H30" s="29"/>
    </row>
    <row r="31" s="66" customFormat="1" ht="17.25" hidden="1" customHeight="1" spans="1:8">
      <c r="A31" s="28"/>
      <c r="B31" s="29"/>
      <c r="C31" s="29"/>
      <c r="D31" s="29"/>
      <c r="E31" s="28"/>
      <c r="F31" s="29"/>
      <c r="G31" s="29"/>
      <c r="H31" s="29"/>
    </row>
    <row r="32" s="66" customFormat="1" ht="17.25" hidden="1" customHeight="1" spans="1:8">
      <c r="A32" s="28"/>
      <c r="B32" s="29"/>
      <c r="C32" s="29"/>
      <c r="D32" s="29"/>
      <c r="E32" s="28"/>
      <c r="F32" s="29"/>
      <c r="G32" s="29"/>
      <c r="H32" s="29"/>
    </row>
    <row r="33" s="66" customFormat="1" ht="17.25" hidden="1" customHeight="1" spans="1:8">
      <c r="A33" s="28"/>
      <c r="B33" s="29"/>
      <c r="C33" s="29"/>
      <c r="D33" s="29"/>
      <c r="E33" s="28"/>
      <c r="F33" s="29"/>
      <c r="G33" s="29"/>
      <c r="H33" s="29"/>
    </row>
    <row r="34" s="66" customFormat="1" ht="17.25" customHeight="1" spans="1:8">
      <c r="A34" s="28"/>
      <c r="B34" s="29"/>
      <c r="C34" s="29"/>
      <c r="D34" s="29"/>
      <c r="E34" s="28"/>
      <c r="F34" s="29"/>
      <c r="G34" s="29"/>
      <c r="H34" s="29"/>
    </row>
    <row r="35" s="66" customFormat="1" ht="17.25" customHeight="1" spans="1:8">
      <c r="A35" s="28"/>
      <c r="B35" s="29"/>
      <c r="C35" s="29"/>
      <c r="D35" s="29"/>
      <c r="E35" s="28"/>
      <c r="F35" s="29"/>
      <c r="G35" s="29"/>
      <c r="H35" s="29"/>
    </row>
    <row r="36" s="66" customFormat="1" ht="17.25" customHeight="1" spans="1:8">
      <c r="A36" s="28"/>
      <c r="B36" s="29"/>
      <c r="C36" s="29"/>
      <c r="D36" s="29"/>
      <c r="E36" s="28"/>
      <c r="F36" s="29"/>
      <c r="G36" s="29"/>
      <c r="H36" s="29"/>
    </row>
    <row r="37" s="66" customFormat="1" ht="17.25" customHeight="1" spans="1:8">
      <c r="A37" s="28"/>
      <c r="B37" s="29"/>
      <c r="C37" s="29"/>
      <c r="D37" s="29"/>
      <c r="E37" s="28"/>
      <c r="F37" s="29"/>
      <c r="G37" s="29"/>
      <c r="H37" s="29"/>
    </row>
    <row r="38" s="66" customFormat="1" ht="17.25" customHeight="1" spans="1:8">
      <c r="A38" s="28"/>
      <c r="B38" s="29"/>
      <c r="C38" s="29"/>
      <c r="D38" s="29"/>
      <c r="E38" s="28"/>
      <c r="F38" s="29"/>
      <c r="G38" s="29"/>
      <c r="H38" s="29"/>
    </row>
    <row r="39" s="66" customFormat="1" ht="17.25" customHeight="1" spans="1:8">
      <c r="A39" s="28"/>
      <c r="B39" s="29"/>
      <c r="C39" s="29"/>
      <c r="D39" s="29"/>
      <c r="E39" s="28"/>
      <c r="F39" s="29"/>
      <c r="G39" s="29"/>
      <c r="H39" s="29"/>
    </row>
    <row r="40" s="66" customFormat="1" ht="17.25" customHeight="1" spans="1:8">
      <c r="A40" s="28"/>
      <c r="B40" s="29"/>
      <c r="C40" s="29"/>
      <c r="D40" s="29"/>
      <c r="E40" s="28"/>
      <c r="F40" s="29"/>
      <c r="G40" s="29"/>
      <c r="H40" s="29"/>
    </row>
    <row r="41" s="66" customFormat="1" ht="17" customHeight="1" spans="1:8">
      <c r="A41" s="28"/>
      <c r="B41" s="29"/>
      <c r="C41" s="29"/>
      <c r="D41" s="29"/>
      <c r="E41" s="28"/>
      <c r="F41" s="29"/>
      <c r="G41" s="29"/>
      <c r="H41" s="29"/>
    </row>
    <row r="42" s="66" customFormat="1" ht="17" customHeight="1" spans="1:8">
      <c r="A42" s="28"/>
      <c r="B42" s="29"/>
      <c r="C42" s="29"/>
      <c r="D42" s="29"/>
      <c r="E42" s="28"/>
      <c r="F42" s="29"/>
      <c r="G42" s="29"/>
      <c r="H42" s="29"/>
    </row>
    <row r="43" s="66" customFormat="1" ht="17" customHeight="1" spans="1:8">
      <c r="A43" s="27" t="s">
        <v>3244</v>
      </c>
      <c r="B43" s="29"/>
      <c r="C43" s="29"/>
      <c r="D43" s="30">
        <v>6</v>
      </c>
      <c r="E43" s="27" t="s">
        <v>3245</v>
      </c>
      <c r="F43" s="29"/>
      <c r="G43" s="29"/>
      <c r="H43" s="30">
        <v>6</v>
      </c>
    </row>
    <row r="44" s="66" customFormat="1" ht="18.7" customHeight="1"/>
  </sheetData>
  <mergeCells count="1">
    <mergeCell ref="A1:H1"/>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workbookViewId="0">
      <selection activeCell="I26" sqref="I26"/>
    </sheetView>
  </sheetViews>
  <sheetFormatPr defaultColWidth="9" defaultRowHeight="13.5" outlineLevelCol="5"/>
  <cols>
    <col min="1" max="1" width="11.75" customWidth="1"/>
    <col min="2" max="2" width="28.5" customWidth="1"/>
    <col min="3" max="3" width="19.625" customWidth="1"/>
    <col min="4" max="4" width="10.25" customWidth="1"/>
    <col min="5" max="5" width="40.75" customWidth="1"/>
    <col min="6" max="6" width="19.875" customWidth="1"/>
  </cols>
  <sheetData>
    <row r="1" ht="22.5" spans="1:6">
      <c r="A1" s="82" t="s">
        <v>60</v>
      </c>
      <c r="B1" s="82"/>
      <c r="C1" s="82"/>
      <c r="D1" s="82"/>
      <c r="E1" s="82"/>
      <c r="F1" s="82"/>
    </row>
    <row r="2" spans="1:6">
      <c r="A2" s="83" t="s">
        <v>4410</v>
      </c>
      <c r="B2" s="83"/>
      <c r="C2" s="83"/>
      <c r="D2" s="83"/>
      <c r="E2" s="83"/>
      <c r="F2" s="83"/>
    </row>
    <row r="3" spans="1:6">
      <c r="A3" s="83" t="s">
        <v>80</v>
      </c>
      <c r="B3" s="83"/>
      <c r="C3" s="83"/>
      <c r="D3" s="83"/>
      <c r="E3" s="83"/>
      <c r="F3" s="83"/>
    </row>
    <row r="4" ht="14.25" spans="1:4">
      <c r="A4" s="84"/>
      <c r="B4" s="84"/>
      <c r="C4" s="84"/>
      <c r="D4" s="84"/>
    </row>
    <row r="5" spans="1:6">
      <c r="A5" s="68" t="s">
        <v>145</v>
      </c>
      <c r="B5" s="68" t="s">
        <v>81</v>
      </c>
      <c r="C5" s="68" t="s">
        <v>84</v>
      </c>
      <c r="D5" s="68" t="s">
        <v>145</v>
      </c>
      <c r="E5" s="68" t="s">
        <v>81</v>
      </c>
      <c r="F5" s="68" t="s">
        <v>84</v>
      </c>
    </row>
    <row r="6" ht="18" customHeight="1" spans="1:6">
      <c r="A6" s="68"/>
      <c r="B6" s="68" t="s">
        <v>4411</v>
      </c>
      <c r="C6" s="30">
        <f>C7</f>
        <v>0</v>
      </c>
      <c r="D6" s="28"/>
      <c r="E6" s="68" t="s">
        <v>4412</v>
      </c>
      <c r="F6" s="30">
        <f>F7+F10</f>
        <v>1</v>
      </c>
    </row>
    <row r="7" ht="18" customHeight="1" spans="1:6">
      <c r="A7" s="28">
        <v>103</v>
      </c>
      <c r="B7" s="85" t="s">
        <v>471</v>
      </c>
      <c r="C7" s="30">
        <f>C8</f>
        <v>0</v>
      </c>
      <c r="D7" s="28">
        <v>208</v>
      </c>
      <c r="E7" s="85" t="s">
        <v>1176</v>
      </c>
      <c r="F7" s="30">
        <f>F8</f>
        <v>0</v>
      </c>
    </row>
    <row r="8" ht="18" customHeight="1" spans="1:6">
      <c r="A8" s="28">
        <v>10306</v>
      </c>
      <c r="B8" s="85" t="s">
        <v>713</v>
      </c>
      <c r="C8" s="30">
        <f>C9+C41+C46+C52+C56</f>
        <v>0</v>
      </c>
      <c r="D8" s="28">
        <v>20804</v>
      </c>
      <c r="E8" s="85" t="s">
        <v>1196</v>
      </c>
      <c r="F8" s="30">
        <f>F9</f>
        <v>0</v>
      </c>
    </row>
    <row r="9" ht="18" customHeight="1" spans="1:6">
      <c r="A9" s="28">
        <v>1030601</v>
      </c>
      <c r="B9" s="85" t="s">
        <v>714</v>
      </c>
      <c r="C9" s="30">
        <f>SUM(C10:C40)</f>
        <v>0</v>
      </c>
      <c r="D9" s="28">
        <v>2080451</v>
      </c>
      <c r="E9" s="69" t="s">
        <v>4413</v>
      </c>
      <c r="F9" s="72">
        <v>0</v>
      </c>
    </row>
    <row r="10" ht="18" customHeight="1" spans="1:6">
      <c r="A10" s="28">
        <v>103060103</v>
      </c>
      <c r="B10" s="69" t="s">
        <v>4414</v>
      </c>
      <c r="C10" s="72">
        <v>0</v>
      </c>
      <c r="D10" s="28">
        <v>223</v>
      </c>
      <c r="E10" s="85" t="s">
        <v>4412</v>
      </c>
      <c r="F10" s="30">
        <f>F11+F22+F32+F34</f>
        <v>1</v>
      </c>
    </row>
    <row r="11" ht="18" customHeight="1" spans="1:6">
      <c r="A11" s="28">
        <v>103060104</v>
      </c>
      <c r="B11" s="69" t="s">
        <v>4415</v>
      </c>
      <c r="C11" s="72">
        <v>0</v>
      </c>
      <c r="D11" s="28">
        <v>22301</v>
      </c>
      <c r="E11" s="85" t="s">
        <v>4416</v>
      </c>
      <c r="F11" s="30">
        <f>SUM(F12:F21)</f>
        <v>1</v>
      </c>
    </row>
    <row r="12" ht="18" customHeight="1" spans="1:6">
      <c r="A12" s="28">
        <v>103060105</v>
      </c>
      <c r="B12" s="69" t="s">
        <v>4417</v>
      </c>
      <c r="C12" s="72">
        <v>0</v>
      </c>
      <c r="D12" s="28">
        <v>2230101</v>
      </c>
      <c r="E12" s="69" t="s">
        <v>4418</v>
      </c>
      <c r="F12" s="72">
        <v>0</v>
      </c>
    </row>
    <row r="13" ht="18" customHeight="1" spans="1:6">
      <c r="A13" s="28">
        <v>103060106</v>
      </c>
      <c r="B13" s="69" t="s">
        <v>4419</v>
      </c>
      <c r="C13" s="72">
        <v>0</v>
      </c>
      <c r="D13" s="28">
        <v>2230102</v>
      </c>
      <c r="E13" s="69" t="s">
        <v>4420</v>
      </c>
      <c r="F13" s="72">
        <v>0</v>
      </c>
    </row>
    <row r="14" ht="18" customHeight="1" spans="1:6">
      <c r="A14" s="28">
        <v>103060107</v>
      </c>
      <c r="B14" s="69" t="s">
        <v>4421</v>
      </c>
      <c r="C14" s="72">
        <v>0</v>
      </c>
      <c r="D14" s="28">
        <v>2230103</v>
      </c>
      <c r="E14" s="69" t="s">
        <v>4422</v>
      </c>
      <c r="F14" s="72">
        <v>0</v>
      </c>
    </row>
    <row r="15" ht="18" customHeight="1" spans="1:6">
      <c r="A15" s="28">
        <v>103060108</v>
      </c>
      <c r="B15" s="69" t="s">
        <v>4423</v>
      </c>
      <c r="C15" s="72">
        <v>0</v>
      </c>
      <c r="D15" s="28">
        <v>2230104</v>
      </c>
      <c r="E15" s="69" t="s">
        <v>4424</v>
      </c>
      <c r="F15" s="72">
        <v>0</v>
      </c>
    </row>
    <row r="16" ht="18" customHeight="1" spans="1:6">
      <c r="A16" s="28">
        <v>103060109</v>
      </c>
      <c r="B16" s="69" t="s">
        <v>4425</v>
      </c>
      <c r="C16" s="72">
        <v>0</v>
      </c>
      <c r="D16" s="28">
        <v>2230105</v>
      </c>
      <c r="E16" s="69" t="s">
        <v>4426</v>
      </c>
      <c r="F16" s="72">
        <v>1</v>
      </c>
    </row>
    <row r="17" ht="18" customHeight="1" spans="1:6">
      <c r="A17" s="28">
        <v>103060112</v>
      </c>
      <c r="B17" s="69" t="s">
        <v>4427</v>
      </c>
      <c r="C17" s="72">
        <v>0</v>
      </c>
      <c r="D17" s="28">
        <v>2230106</v>
      </c>
      <c r="E17" s="69" t="s">
        <v>4428</v>
      </c>
      <c r="F17" s="72">
        <v>0</v>
      </c>
    </row>
    <row r="18" ht="18" customHeight="1" spans="1:6">
      <c r="A18" s="28">
        <v>103060113</v>
      </c>
      <c r="B18" s="69" t="s">
        <v>4429</v>
      </c>
      <c r="C18" s="72">
        <v>0</v>
      </c>
      <c r="D18" s="28">
        <v>2230107</v>
      </c>
      <c r="E18" s="69" t="s">
        <v>4430</v>
      </c>
      <c r="F18" s="72">
        <v>0</v>
      </c>
    </row>
    <row r="19" ht="18" customHeight="1" spans="1:6">
      <c r="A19" s="28">
        <v>103060114</v>
      </c>
      <c r="B19" s="69" t="s">
        <v>4431</v>
      </c>
      <c r="C19" s="72">
        <v>0</v>
      </c>
      <c r="D19" s="28">
        <v>2230108</v>
      </c>
      <c r="E19" s="69" t="s">
        <v>4432</v>
      </c>
      <c r="F19" s="72">
        <v>0</v>
      </c>
    </row>
    <row r="20" ht="18" customHeight="1" spans="1:6">
      <c r="A20" s="28">
        <v>103060115</v>
      </c>
      <c r="B20" s="69" t="s">
        <v>4433</v>
      </c>
      <c r="C20" s="72">
        <v>0</v>
      </c>
      <c r="D20" s="28">
        <v>2230109</v>
      </c>
      <c r="E20" s="86" t="s">
        <v>4434</v>
      </c>
      <c r="F20" s="72">
        <v>0</v>
      </c>
    </row>
    <row r="21" ht="18" customHeight="1" spans="1:6">
      <c r="A21" s="28">
        <v>103060116</v>
      </c>
      <c r="B21" s="69" t="s">
        <v>4435</v>
      </c>
      <c r="C21" s="72">
        <v>0</v>
      </c>
      <c r="D21" s="28">
        <v>2230199</v>
      </c>
      <c r="E21" s="69" t="s">
        <v>4436</v>
      </c>
      <c r="F21" s="72">
        <v>0</v>
      </c>
    </row>
    <row r="22" ht="18" customHeight="1" spans="1:6">
      <c r="A22" s="28">
        <v>103060117</v>
      </c>
      <c r="B22" s="69" t="s">
        <v>4437</v>
      </c>
      <c r="C22" s="72">
        <v>0</v>
      </c>
      <c r="D22" s="28">
        <v>22302</v>
      </c>
      <c r="E22" s="85" t="s">
        <v>4438</v>
      </c>
      <c r="F22" s="30">
        <f>SUM(F23:F31)</f>
        <v>0</v>
      </c>
    </row>
    <row r="23" ht="18" customHeight="1" spans="1:6">
      <c r="A23" s="28">
        <v>103060118</v>
      </c>
      <c r="B23" s="69" t="s">
        <v>4439</v>
      </c>
      <c r="C23" s="72">
        <v>0</v>
      </c>
      <c r="D23" s="28">
        <v>2230201</v>
      </c>
      <c r="E23" s="69" t="s">
        <v>4440</v>
      </c>
      <c r="F23" s="72">
        <v>0</v>
      </c>
    </row>
    <row r="24" ht="18" customHeight="1" spans="1:6">
      <c r="A24" s="28">
        <v>103060119</v>
      </c>
      <c r="B24" s="69" t="s">
        <v>4441</v>
      </c>
      <c r="C24" s="72">
        <v>0</v>
      </c>
      <c r="D24" s="28">
        <v>2230202</v>
      </c>
      <c r="E24" s="69" t="s">
        <v>4442</v>
      </c>
      <c r="F24" s="72">
        <v>0</v>
      </c>
    </row>
    <row r="25" ht="18" customHeight="1" spans="1:6">
      <c r="A25" s="28">
        <v>103060120</v>
      </c>
      <c r="B25" s="69" t="s">
        <v>4443</v>
      </c>
      <c r="C25" s="72">
        <v>0</v>
      </c>
      <c r="D25" s="28">
        <v>2230203</v>
      </c>
      <c r="E25" s="69" t="s">
        <v>4444</v>
      </c>
      <c r="F25" s="72">
        <v>0</v>
      </c>
    </row>
    <row r="26" ht="18" customHeight="1" spans="1:6">
      <c r="A26" s="28">
        <v>103060121</v>
      </c>
      <c r="B26" s="69" t="s">
        <v>4445</v>
      </c>
      <c r="C26" s="72">
        <v>0</v>
      </c>
      <c r="D26" s="28">
        <v>2230204</v>
      </c>
      <c r="E26" s="69" t="s">
        <v>4446</v>
      </c>
      <c r="F26" s="72">
        <v>0</v>
      </c>
    </row>
    <row r="27" ht="18" customHeight="1" spans="1:6">
      <c r="A27" s="28">
        <v>103060122</v>
      </c>
      <c r="B27" s="69" t="s">
        <v>4447</v>
      </c>
      <c r="C27" s="72">
        <v>0</v>
      </c>
      <c r="D27" s="28">
        <v>2230205</v>
      </c>
      <c r="E27" s="69" t="s">
        <v>4448</v>
      </c>
      <c r="F27" s="72">
        <v>0</v>
      </c>
    </row>
    <row r="28" ht="18" customHeight="1" spans="1:6">
      <c r="A28" s="28">
        <v>103060123</v>
      </c>
      <c r="B28" s="69" t="s">
        <v>4449</v>
      </c>
      <c r="C28" s="72">
        <v>0</v>
      </c>
      <c r="D28" s="28">
        <v>2230206</v>
      </c>
      <c r="E28" s="69" t="s">
        <v>4450</v>
      </c>
      <c r="F28" s="72">
        <v>0</v>
      </c>
    </row>
    <row r="29" ht="18" customHeight="1" spans="1:6">
      <c r="A29" s="28">
        <v>103060124</v>
      </c>
      <c r="B29" s="69" t="s">
        <v>4451</v>
      </c>
      <c r="C29" s="72">
        <v>0</v>
      </c>
      <c r="D29" s="28">
        <v>2230207</v>
      </c>
      <c r="E29" s="69" t="s">
        <v>4452</v>
      </c>
      <c r="F29" s="72">
        <v>0</v>
      </c>
    </row>
    <row r="30" ht="18" customHeight="1" spans="1:6">
      <c r="A30" s="28">
        <v>103060125</v>
      </c>
      <c r="B30" s="69" t="s">
        <v>4453</v>
      </c>
      <c r="C30" s="72">
        <v>0</v>
      </c>
      <c r="D30" s="28">
        <v>2230208</v>
      </c>
      <c r="E30" s="69" t="s">
        <v>4454</v>
      </c>
      <c r="F30" s="72">
        <v>0</v>
      </c>
    </row>
    <row r="31" ht="18" customHeight="1" spans="1:6">
      <c r="A31" s="28">
        <v>103060126</v>
      </c>
      <c r="B31" s="69" t="s">
        <v>4455</v>
      </c>
      <c r="C31" s="72">
        <v>0</v>
      </c>
      <c r="D31" s="28">
        <v>2230299</v>
      </c>
      <c r="E31" s="69" t="s">
        <v>4456</v>
      </c>
      <c r="F31" s="72">
        <v>0</v>
      </c>
    </row>
    <row r="32" ht="18" customHeight="1" spans="1:6">
      <c r="A32" s="28">
        <v>103060127</v>
      </c>
      <c r="B32" s="69" t="s">
        <v>4457</v>
      </c>
      <c r="C32" s="72">
        <v>0</v>
      </c>
      <c r="D32" s="28">
        <v>22303</v>
      </c>
      <c r="E32" s="85" t="s">
        <v>4458</v>
      </c>
      <c r="F32" s="30">
        <f>F33</f>
        <v>0</v>
      </c>
    </row>
    <row r="33" ht="18" customHeight="1" spans="1:6">
      <c r="A33" s="28">
        <v>103060128</v>
      </c>
      <c r="B33" s="69" t="s">
        <v>4459</v>
      </c>
      <c r="C33" s="72">
        <v>0</v>
      </c>
      <c r="D33" s="28">
        <v>2230301</v>
      </c>
      <c r="E33" s="69" t="s">
        <v>4460</v>
      </c>
      <c r="F33" s="72">
        <v>0</v>
      </c>
    </row>
    <row r="34" ht="18" customHeight="1" spans="1:6">
      <c r="A34" s="28">
        <v>103060129</v>
      </c>
      <c r="B34" s="69" t="s">
        <v>4461</v>
      </c>
      <c r="C34" s="72">
        <v>0</v>
      </c>
      <c r="D34" s="28">
        <v>22399</v>
      </c>
      <c r="E34" s="85" t="s">
        <v>4462</v>
      </c>
      <c r="F34" s="30">
        <f>F35</f>
        <v>0</v>
      </c>
    </row>
    <row r="35" ht="18" customHeight="1" spans="1:6">
      <c r="A35" s="28">
        <v>103060130</v>
      </c>
      <c r="B35" s="69" t="s">
        <v>4463</v>
      </c>
      <c r="C35" s="72">
        <v>0</v>
      </c>
      <c r="D35" s="28">
        <v>2239999</v>
      </c>
      <c r="E35" s="86" t="s">
        <v>4464</v>
      </c>
      <c r="F35" s="72">
        <v>0</v>
      </c>
    </row>
    <row r="36" ht="18" customHeight="1" spans="1:6">
      <c r="A36" s="28">
        <v>103060131</v>
      </c>
      <c r="B36" s="69" t="s">
        <v>4465</v>
      </c>
      <c r="C36" s="72">
        <v>0</v>
      </c>
      <c r="D36" s="28"/>
      <c r="E36" s="85"/>
      <c r="F36" s="87"/>
    </row>
    <row r="37" ht="18" customHeight="1" spans="1:6">
      <c r="A37" s="28">
        <v>103060132</v>
      </c>
      <c r="B37" s="69" t="s">
        <v>4466</v>
      </c>
      <c r="C37" s="72">
        <v>0</v>
      </c>
      <c r="D37" s="28"/>
      <c r="E37" s="69"/>
      <c r="F37" s="87"/>
    </row>
    <row r="38" ht="18" customHeight="1" spans="1:6">
      <c r="A38" s="28">
        <v>103060133</v>
      </c>
      <c r="B38" s="69" t="s">
        <v>4467</v>
      </c>
      <c r="C38" s="72">
        <v>0</v>
      </c>
      <c r="D38" s="28"/>
      <c r="E38" s="69"/>
      <c r="F38" s="87"/>
    </row>
    <row r="39" ht="18" customHeight="1" spans="1:6">
      <c r="A39" s="28">
        <v>103060134</v>
      </c>
      <c r="B39" s="69" t="s">
        <v>716</v>
      </c>
      <c r="C39" s="72">
        <v>0</v>
      </c>
      <c r="D39" s="28"/>
      <c r="E39" s="69"/>
      <c r="F39" s="87"/>
    </row>
    <row r="40" ht="18" customHeight="1" spans="1:6">
      <c r="A40" s="28">
        <v>103060198</v>
      </c>
      <c r="B40" s="69" t="s">
        <v>4468</v>
      </c>
      <c r="C40" s="72">
        <v>0</v>
      </c>
      <c r="D40" s="28"/>
      <c r="E40" s="69"/>
      <c r="F40" s="87"/>
    </row>
    <row r="41" ht="18" customHeight="1" spans="1:6">
      <c r="A41" s="28">
        <v>1030602</v>
      </c>
      <c r="B41" s="85" t="s">
        <v>718</v>
      </c>
      <c r="C41" s="30">
        <f>SUM(C42:C45)</f>
        <v>0</v>
      </c>
      <c r="D41" s="28"/>
      <c r="E41" s="69"/>
      <c r="F41" s="87"/>
    </row>
    <row r="42" ht="18" customHeight="1" spans="1:6">
      <c r="A42" s="28">
        <v>103060202</v>
      </c>
      <c r="B42" s="69" t="s">
        <v>4469</v>
      </c>
      <c r="C42" s="72">
        <v>0</v>
      </c>
      <c r="D42" s="28"/>
      <c r="E42" s="69"/>
      <c r="F42" s="87"/>
    </row>
    <row r="43" ht="18" customHeight="1" spans="1:6">
      <c r="A43" s="28">
        <v>103060203</v>
      </c>
      <c r="B43" s="69" t="s">
        <v>4470</v>
      </c>
      <c r="C43" s="72">
        <v>0</v>
      </c>
      <c r="D43" s="28"/>
      <c r="E43" s="69"/>
      <c r="F43" s="87"/>
    </row>
    <row r="44" ht="18" customHeight="1" spans="1:6">
      <c r="A44" s="28">
        <v>103060204</v>
      </c>
      <c r="B44" s="69" t="s">
        <v>4471</v>
      </c>
      <c r="C44" s="72">
        <v>0</v>
      </c>
      <c r="D44" s="28"/>
      <c r="E44" s="69"/>
      <c r="F44" s="87"/>
    </row>
    <row r="45" ht="18" customHeight="1" spans="1:6">
      <c r="A45" s="28">
        <v>103060298</v>
      </c>
      <c r="B45" s="69" t="s">
        <v>4472</v>
      </c>
      <c r="C45" s="72">
        <v>0</v>
      </c>
      <c r="D45" s="28"/>
      <c r="E45" s="69"/>
      <c r="F45" s="87"/>
    </row>
    <row r="46" ht="18" customHeight="1" spans="1:6">
      <c r="A46" s="28">
        <v>1030603</v>
      </c>
      <c r="B46" s="85" t="s">
        <v>721</v>
      </c>
      <c r="C46" s="30">
        <f>SUM(C47:C51)</f>
        <v>0</v>
      </c>
      <c r="D46" s="28"/>
      <c r="E46" s="69"/>
      <c r="F46" s="87"/>
    </row>
    <row r="47" ht="18" customHeight="1" spans="1:6">
      <c r="A47" s="28">
        <v>103060301</v>
      </c>
      <c r="B47" s="69" t="s">
        <v>4473</v>
      </c>
      <c r="C47" s="72">
        <v>0</v>
      </c>
      <c r="D47" s="28"/>
      <c r="E47" s="69"/>
      <c r="F47" s="87"/>
    </row>
    <row r="48" ht="18" customHeight="1" spans="1:6">
      <c r="A48" s="28">
        <v>103060304</v>
      </c>
      <c r="B48" s="69" t="s">
        <v>4474</v>
      </c>
      <c r="C48" s="72">
        <v>0</v>
      </c>
      <c r="D48" s="28"/>
      <c r="E48" s="69"/>
      <c r="F48" s="87"/>
    </row>
    <row r="49" ht="18" customHeight="1" spans="1:6">
      <c r="A49" s="28">
        <v>103060305</v>
      </c>
      <c r="B49" s="69" t="s">
        <v>4475</v>
      </c>
      <c r="C49" s="72">
        <v>0</v>
      </c>
      <c r="D49" s="28"/>
      <c r="E49" s="69"/>
      <c r="F49" s="87"/>
    </row>
    <row r="50" ht="18" customHeight="1" spans="1:6">
      <c r="A50" s="28">
        <v>103060307</v>
      </c>
      <c r="B50" s="69" t="s">
        <v>4476</v>
      </c>
      <c r="C50" s="72">
        <v>0</v>
      </c>
      <c r="D50" s="28"/>
      <c r="E50" s="69"/>
      <c r="F50" s="87"/>
    </row>
    <row r="51" ht="18" customHeight="1" spans="1:6">
      <c r="A51" s="28">
        <v>103060398</v>
      </c>
      <c r="B51" s="69" t="s">
        <v>4477</v>
      </c>
      <c r="C51" s="72">
        <v>0</v>
      </c>
      <c r="D51" s="28"/>
      <c r="E51" s="69"/>
      <c r="F51" s="87"/>
    </row>
    <row r="52" ht="18" customHeight="1" spans="1:6">
      <c r="A52" s="28">
        <v>1030604</v>
      </c>
      <c r="B52" s="85" t="s">
        <v>723</v>
      </c>
      <c r="C52" s="30">
        <f>SUM(C53:C55)</f>
        <v>0</v>
      </c>
      <c r="D52" s="28"/>
      <c r="E52" s="69"/>
      <c r="F52" s="87"/>
    </row>
    <row r="53" ht="18" customHeight="1" spans="1:6">
      <c r="A53" s="28">
        <v>103060401</v>
      </c>
      <c r="B53" s="69" t="s">
        <v>4478</v>
      </c>
      <c r="C53" s="72">
        <v>0</v>
      </c>
      <c r="D53" s="28"/>
      <c r="E53" s="69"/>
      <c r="F53" s="87"/>
    </row>
    <row r="54" ht="18" customHeight="1" spans="1:6">
      <c r="A54" s="28">
        <v>103060402</v>
      </c>
      <c r="B54" s="69" t="s">
        <v>4479</v>
      </c>
      <c r="C54" s="72">
        <v>0</v>
      </c>
      <c r="D54" s="28"/>
      <c r="E54" s="69"/>
      <c r="F54" s="87"/>
    </row>
    <row r="55" ht="18" customHeight="1" spans="1:6">
      <c r="A55" s="28">
        <v>103060498</v>
      </c>
      <c r="B55" s="69" t="s">
        <v>4480</v>
      </c>
      <c r="C55" s="72">
        <v>0</v>
      </c>
      <c r="D55" s="28"/>
      <c r="E55" s="69"/>
      <c r="F55" s="87"/>
    </row>
    <row r="56" ht="18" customHeight="1" spans="1:6">
      <c r="A56" s="28">
        <v>1030698</v>
      </c>
      <c r="B56" s="85" t="s">
        <v>4481</v>
      </c>
      <c r="C56" s="72">
        <v>0</v>
      </c>
      <c r="D56" s="28"/>
      <c r="E56" s="69"/>
      <c r="F56" s="87"/>
    </row>
  </sheetData>
  <mergeCells count="4">
    <mergeCell ref="A1:F1"/>
    <mergeCell ref="A2:F2"/>
    <mergeCell ref="A3:F3"/>
    <mergeCell ref="A4:D4"/>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
  <sheetViews>
    <sheetView showZeros="0" workbookViewId="0">
      <selection activeCell="H22" sqref="H22"/>
    </sheetView>
  </sheetViews>
  <sheetFormatPr defaultColWidth="9" defaultRowHeight="13.5" outlineLevelCol="2"/>
  <cols>
    <col min="1" max="1" width="9.75" customWidth="1"/>
    <col min="2" max="2" width="48.8" customWidth="1"/>
    <col min="3" max="3" width="28.1" customWidth="1"/>
  </cols>
  <sheetData>
    <row r="1" ht="79" customHeight="1" spans="1:3">
      <c r="A1" s="25" t="s">
        <v>62</v>
      </c>
      <c r="B1" s="25"/>
      <c r="C1" s="25"/>
    </row>
    <row r="2" spans="1:3">
      <c r="A2" s="26" t="s">
        <v>4482</v>
      </c>
      <c r="B2" s="26"/>
      <c r="C2" s="26"/>
    </row>
    <row r="3" spans="1:3">
      <c r="A3" s="26" t="s">
        <v>804</v>
      </c>
      <c r="B3" s="26"/>
      <c r="C3" s="26"/>
    </row>
    <row r="4" spans="1:3">
      <c r="A4" s="80" t="s">
        <v>4483</v>
      </c>
      <c r="B4" s="80"/>
      <c r="C4" s="80"/>
    </row>
    <row r="5" ht="22" customHeight="1" spans="1:3">
      <c r="A5" s="74" t="s">
        <v>145</v>
      </c>
      <c r="B5" s="81" t="s">
        <v>81</v>
      </c>
      <c r="C5" s="74" t="s">
        <v>84</v>
      </c>
    </row>
    <row r="6" ht="22" customHeight="1" spans="1:3">
      <c r="A6" s="74"/>
      <c r="B6" s="74" t="s">
        <v>4411</v>
      </c>
      <c r="C6" s="76">
        <f>C7</f>
        <v>0</v>
      </c>
    </row>
    <row r="7" ht="22" customHeight="1" spans="1:3">
      <c r="A7" s="75">
        <v>103</v>
      </c>
      <c r="B7" s="77" t="s">
        <v>471</v>
      </c>
      <c r="C7" s="76">
        <f>C8</f>
        <v>0</v>
      </c>
    </row>
    <row r="8" ht="22" customHeight="1" spans="1:3">
      <c r="A8" s="75">
        <v>10306</v>
      </c>
      <c r="B8" s="77" t="s">
        <v>713</v>
      </c>
      <c r="C8" s="76">
        <f>C9+C41+C46+C52+C56</f>
        <v>0</v>
      </c>
    </row>
    <row r="9" ht="22" customHeight="1" spans="1:3">
      <c r="A9" s="75">
        <v>1030601</v>
      </c>
      <c r="B9" s="77" t="s">
        <v>714</v>
      </c>
      <c r="C9" s="76">
        <f>SUM(C10:C40)</f>
        <v>0</v>
      </c>
    </row>
    <row r="10" ht="22" customHeight="1" spans="1:3">
      <c r="A10" s="75">
        <v>103060103</v>
      </c>
      <c r="B10" s="78" t="s">
        <v>4414</v>
      </c>
      <c r="C10" s="76">
        <v>0</v>
      </c>
    </row>
    <row r="11" ht="22" customHeight="1" spans="1:3">
      <c r="A11" s="75">
        <v>103060104</v>
      </c>
      <c r="B11" s="78" t="s">
        <v>4415</v>
      </c>
      <c r="C11" s="76">
        <v>0</v>
      </c>
    </row>
    <row r="12" ht="22" customHeight="1" spans="1:3">
      <c r="A12" s="75">
        <v>103060105</v>
      </c>
      <c r="B12" s="78" t="s">
        <v>4417</v>
      </c>
      <c r="C12" s="76">
        <v>0</v>
      </c>
    </row>
    <row r="13" ht="22" customHeight="1" spans="1:3">
      <c r="A13" s="75">
        <v>103060106</v>
      </c>
      <c r="B13" s="78" t="s">
        <v>4419</v>
      </c>
      <c r="C13" s="76">
        <v>0</v>
      </c>
    </row>
    <row r="14" ht="22" customHeight="1" spans="1:3">
      <c r="A14" s="75">
        <v>103060107</v>
      </c>
      <c r="B14" s="78" t="s">
        <v>4421</v>
      </c>
      <c r="C14" s="76">
        <v>0</v>
      </c>
    </row>
    <row r="15" ht="22" customHeight="1" spans="1:3">
      <c r="A15" s="75">
        <v>103060108</v>
      </c>
      <c r="B15" s="78" t="s">
        <v>4423</v>
      </c>
      <c r="C15" s="76">
        <v>0</v>
      </c>
    </row>
    <row r="16" ht="22" customHeight="1" spans="1:3">
      <c r="A16" s="75">
        <v>103060109</v>
      </c>
      <c r="B16" s="78" t="s">
        <v>4425</v>
      </c>
      <c r="C16" s="76">
        <v>0</v>
      </c>
    </row>
    <row r="17" ht="22" customHeight="1" spans="1:3">
      <c r="A17" s="75">
        <v>103060112</v>
      </c>
      <c r="B17" s="78" t="s">
        <v>4427</v>
      </c>
      <c r="C17" s="76">
        <v>0</v>
      </c>
    </row>
    <row r="18" ht="22" customHeight="1" spans="1:3">
      <c r="A18" s="75">
        <v>103060113</v>
      </c>
      <c r="B18" s="78" t="s">
        <v>4429</v>
      </c>
      <c r="C18" s="76">
        <v>0</v>
      </c>
    </row>
    <row r="19" ht="22" customHeight="1" spans="1:3">
      <c r="A19" s="75">
        <v>103060114</v>
      </c>
      <c r="B19" s="78" t="s">
        <v>4431</v>
      </c>
      <c r="C19" s="76">
        <v>0</v>
      </c>
    </row>
    <row r="20" ht="22" customHeight="1" spans="1:3">
      <c r="A20" s="75">
        <v>103060115</v>
      </c>
      <c r="B20" s="78" t="s">
        <v>4433</v>
      </c>
      <c r="C20" s="76">
        <v>0</v>
      </c>
    </row>
    <row r="21" ht="22" customHeight="1" spans="1:3">
      <c r="A21" s="75">
        <v>103060116</v>
      </c>
      <c r="B21" s="78" t="s">
        <v>4435</v>
      </c>
      <c r="C21" s="76">
        <v>0</v>
      </c>
    </row>
    <row r="22" ht="22" customHeight="1" spans="1:3">
      <c r="A22" s="75">
        <v>103060117</v>
      </c>
      <c r="B22" s="78" t="s">
        <v>4437</v>
      </c>
      <c r="C22" s="76">
        <v>0</v>
      </c>
    </row>
    <row r="23" ht="22" customHeight="1" spans="1:3">
      <c r="A23" s="75">
        <v>103060118</v>
      </c>
      <c r="B23" s="78" t="s">
        <v>4439</v>
      </c>
      <c r="C23" s="76">
        <v>0</v>
      </c>
    </row>
    <row r="24" ht="22" customHeight="1" spans="1:3">
      <c r="A24" s="75">
        <v>103060119</v>
      </c>
      <c r="B24" s="78" t="s">
        <v>4441</v>
      </c>
      <c r="C24" s="76">
        <v>0</v>
      </c>
    </row>
    <row r="25" ht="22" customHeight="1" spans="1:3">
      <c r="A25" s="75">
        <v>103060120</v>
      </c>
      <c r="B25" s="78" t="s">
        <v>4443</v>
      </c>
      <c r="C25" s="76">
        <v>0</v>
      </c>
    </row>
    <row r="26" ht="22" customHeight="1" spans="1:3">
      <c r="A26" s="75">
        <v>103060121</v>
      </c>
      <c r="B26" s="78" t="s">
        <v>4445</v>
      </c>
      <c r="C26" s="76">
        <v>0</v>
      </c>
    </row>
    <row r="27" ht="22" customHeight="1" spans="1:3">
      <c r="A27" s="75">
        <v>103060122</v>
      </c>
      <c r="B27" s="78" t="s">
        <v>4447</v>
      </c>
      <c r="C27" s="76">
        <v>0</v>
      </c>
    </row>
    <row r="28" ht="22" customHeight="1" spans="1:3">
      <c r="A28" s="75">
        <v>103060123</v>
      </c>
      <c r="B28" s="78" t="s">
        <v>4449</v>
      </c>
      <c r="C28" s="76">
        <v>0</v>
      </c>
    </row>
    <row r="29" ht="22" customHeight="1" spans="1:3">
      <c r="A29" s="75">
        <v>103060124</v>
      </c>
      <c r="B29" s="78" t="s">
        <v>4451</v>
      </c>
      <c r="C29" s="76">
        <v>0</v>
      </c>
    </row>
    <row r="30" ht="22" customHeight="1" spans="1:3">
      <c r="A30" s="75">
        <v>103060125</v>
      </c>
      <c r="B30" s="78" t="s">
        <v>4453</v>
      </c>
      <c r="C30" s="76">
        <v>0</v>
      </c>
    </row>
    <row r="31" ht="22" customHeight="1" spans="1:3">
      <c r="A31" s="75">
        <v>103060126</v>
      </c>
      <c r="B31" s="78" t="s">
        <v>4455</v>
      </c>
      <c r="C31" s="76">
        <v>0</v>
      </c>
    </row>
    <row r="32" ht="22" customHeight="1" spans="1:3">
      <c r="A32" s="75">
        <v>103060127</v>
      </c>
      <c r="B32" s="78" t="s">
        <v>4457</v>
      </c>
      <c r="C32" s="76">
        <v>0</v>
      </c>
    </row>
    <row r="33" ht="22" customHeight="1" spans="1:3">
      <c r="A33" s="75">
        <v>103060128</v>
      </c>
      <c r="B33" s="78" t="s">
        <v>4459</v>
      </c>
      <c r="C33" s="76">
        <v>0</v>
      </c>
    </row>
    <row r="34" ht="22" customHeight="1" spans="1:3">
      <c r="A34" s="75">
        <v>103060129</v>
      </c>
      <c r="B34" s="78" t="s">
        <v>4461</v>
      </c>
      <c r="C34" s="76">
        <v>0</v>
      </c>
    </row>
    <row r="35" ht="22" customHeight="1" spans="1:3">
      <c r="A35" s="75">
        <v>103060130</v>
      </c>
      <c r="B35" s="78" t="s">
        <v>4463</v>
      </c>
      <c r="C35" s="76">
        <v>0</v>
      </c>
    </row>
    <row r="36" ht="22" customHeight="1" spans="1:3">
      <c r="A36" s="75">
        <v>103060131</v>
      </c>
      <c r="B36" s="78" t="s">
        <v>4465</v>
      </c>
      <c r="C36" s="76">
        <v>0</v>
      </c>
    </row>
    <row r="37" ht="22" customHeight="1" spans="1:3">
      <c r="A37" s="75">
        <v>103060132</v>
      </c>
      <c r="B37" s="78" t="s">
        <v>4466</v>
      </c>
      <c r="C37" s="76">
        <v>0</v>
      </c>
    </row>
    <row r="38" ht="22" customHeight="1" spans="1:3">
      <c r="A38" s="75">
        <v>103060133</v>
      </c>
      <c r="B38" s="78" t="s">
        <v>4467</v>
      </c>
      <c r="C38" s="76">
        <v>0</v>
      </c>
    </row>
    <row r="39" ht="22" customHeight="1" spans="1:3">
      <c r="A39" s="75">
        <v>103060134</v>
      </c>
      <c r="B39" s="78" t="s">
        <v>716</v>
      </c>
      <c r="C39" s="76">
        <v>0</v>
      </c>
    </row>
    <row r="40" ht="22" customHeight="1" spans="1:3">
      <c r="A40" s="75">
        <v>103060198</v>
      </c>
      <c r="B40" s="78" t="s">
        <v>4468</v>
      </c>
      <c r="C40" s="76">
        <v>0</v>
      </c>
    </row>
    <row r="41" ht="22" customHeight="1" spans="1:3">
      <c r="A41" s="75">
        <v>1030602</v>
      </c>
      <c r="B41" s="77" t="s">
        <v>718</v>
      </c>
      <c r="C41" s="76">
        <f>SUM(C42:C45)</f>
        <v>0</v>
      </c>
    </row>
    <row r="42" ht="22" customHeight="1" spans="1:3">
      <c r="A42" s="75">
        <v>103060202</v>
      </c>
      <c r="B42" s="78" t="s">
        <v>4469</v>
      </c>
      <c r="C42" s="76">
        <v>0</v>
      </c>
    </row>
    <row r="43" ht="22" customHeight="1" spans="1:3">
      <c r="A43" s="75">
        <v>103060203</v>
      </c>
      <c r="B43" s="78" t="s">
        <v>4470</v>
      </c>
      <c r="C43" s="76">
        <v>0</v>
      </c>
    </row>
    <row r="44" ht="22" customHeight="1" spans="1:3">
      <c r="A44" s="75">
        <v>103060204</v>
      </c>
      <c r="B44" s="78" t="s">
        <v>4471</v>
      </c>
      <c r="C44" s="76">
        <v>0</v>
      </c>
    </row>
    <row r="45" ht="22" customHeight="1" spans="1:3">
      <c r="A45" s="75">
        <v>103060298</v>
      </c>
      <c r="B45" s="78" t="s">
        <v>4472</v>
      </c>
      <c r="C45" s="76">
        <v>0</v>
      </c>
    </row>
    <row r="46" ht="22" customHeight="1" spans="1:3">
      <c r="A46" s="75">
        <v>1030603</v>
      </c>
      <c r="B46" s="77" t="s">
        <v>721</v>
      </c>
      <c r="C46" s="76">
        <f>SUM(C47:C51)</f>
        <v>0</v>
      </c>
    </row>
    <row r="47" ht="22" customHeight="1" spans="1:3">
      <c r="A47" s="75">
        <v>103060301</v>
      </c>
      <c r="B47" s="78" t="s">
        <v>4473</v>
      </c>
      <c r="C47" s="76">
        <v>0</v>
      </c>
    </row>
    <row r="48" ht="22" customHeight="1" spans="1:3">
      <c r="A48" s="75">
        <v>103060304</v>
      </c>
      <c r="B48" s="78" t="s">
        <v>4474</v>
      </c>
      <c r="C48" s="76">
        <v>0</v>
      </c>
    </row>
    <row r="49" ht="22" customHeight="1" spans="1:3">
      <c r="A49" s="75">
        <v>103060305</v>
      </c>
      <c r="B49" s="78" t="s">
        <v>4475</v>
      </c>
      <c r="C49" s="76">
        <v>0</v>
      </c>
    </row>
    <row r="50" ht="22" customHeight="1" spans="1:3">
      <c r="A50" s="75">
        <v>103060307</v>
      </c>
      <c r="B50" s="78" t="s">
        <v>4476</v>
      </c>
      <c r="C50" s="76">
        <v>0</v>
      </c>
    </row>
    <row r="51" ht="22" customHeight="1" spans="1:3">
      <c r="A51" s="75">
        <v>103060398</v>
      </c>
      <c r="B51" s="78" t="s">
        <v>4477</v>
      </c>
      <c r="C51" s="76">
        <v>0</v>
      </c>
    </row>
    <row r="52" ht="22" customHeight="1" spans="1:3">
      <c r="A52" s="75">
        <v>1030604</v>
      </c>
      <c r="B52" s="77" t="s">
        <v>723</v>
      </c>
      <c r="C52" s="76">
        <f>SUM(C53:C55)</f>
        <v>0</v>
      </c>
    </row>
    <row r="53" ht="22" customHeight="1" spans="1:3">
      <c r="A53" s="75">
        <v>103060401</v>
      </c>
      <c r="B53" s="78" t="s">
        <v>4478</v>
      </c>
      <c r="C53" s="76">
        <v>0</v>
      </c>
    </row>
    <row r="54" ht="22" customHeight="1" spans="1:3">
      <c r="A54" s="75">
        <v>103060402</v>
      </c>
      <c r="B54" s="78" t="s">
        <v>4479</v>
      </c>
      <c r="C54" s="76">
        <v>0</v>
      </c>
    </row>
    <row r="55" ht="22" customHeight="1" spans="1:3">
      <c r="A55" s="75">
        <v>103060498</v>
      </c>
      <c r="B55" s="78" t="s">
        <v>4480</v>
      </c>
      <c r="C55" s="76">
        <v>0</v>
      </c>
    </row>
    <row r="56" ht="22" customHeight="1" spans="1:3">
      <c r="A56" s="75">
        <v>1030698</v>
      </c>
      <c r="B56" s="77" t="s">
        <v>4481</v>
      </c>
      <c r="C56" s="76">
        <v>0</v>
      </c>
    </row>
  </sheetData>
  <mergeCells count="4">
    <mergeCell ref="A1:C1"/>
    <mergeCell ref="A2:C2"/>
    <mergeCell ref="A3:C3"/>
    <mergeCell ref="A4:C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Zeros="0" workbookViewId="0">
      <selection activeCell="B14" sqref="B14"/>
    </sheetView>
  </sheetViews>
  <sheetFormatPr defaultColWidth="9" defaultRowHeight="13.5" outlineLevelCol="2"/>
  <cols>
    <col min="1" max="1" width="20.25" customWidth="1"/>
    <col min="2" max="2" width="45.875" customWidth="1"/>
    <col min="3" max="3" width="22.1" customWidth="1"/>
  </cols>
  <sheetData>
    <row r="1" ht="63" customHeight="1" spans="1:3">
      <c r="A1" s="25" t="s">
        <v>64</v>
      </c>
      <c r="B1" s="25"/>
      <c r="C1" s="25"/>
    </row>
    <row r="2" spans="1:3">
      <c r="A2" s="26" t="s">
        <v>4484</v>
      </c>
      <c r="B2" s="26"/>
      <c r="C2" s="26"/>
    </row>
    <row r="3" spans="1:3">
      <c r="A3" s="26" t="s">
        <v>804</v>
      </c>
      <c r="B3" s="26"/>
      <c r="C3" s="26"/>
    </row>
    <row r="4" spans="1:3">
      <c r="A4" s="80"/>
      <c r="B4" s="80"/>
      <c r="C4" s="80"/>
    </row>
    <row r="5" ht="22" customHeight="1" spans="1:3">
      <c r="A5" s="74" t="s">
        <v>145</v>
      </c>
      <c r="B5" s="74" t="s">
        <v>81</v>
      </c>
      <c r="C5" s="74" t="s">
        <v>84</v>
      </c>
    </row>
    <row r="6" ht="22" customHeight="1" spans="1:3">
      <c r="A6" s="75"/>
      <c r="B6" s="74" t="s">
        <v>4412</v>
      </c>
      <c r="C6" s="76">
        <v>1</v>
      </c>
    </row>
    <row r="7" ht="22" customHeight="1" spans="1:3">
      <c r="A7" s="75">
        <v>208</v>
      </c>
      <c r="B7" s="77" t="s">
        <v>1176</v>
      </c>
      <c r="C7" s="76">
        <v>0</v>
      </c>
    </row>
    <row r="8" ht="22" customHeight="1" spans="1:3">
      <c r="A8" s="75">
        <v>20804</v>
      </c>
      <c r="B8" s="77" t="s">
        <v>1196</v>
      </c>
      <c r="C8" s="76">
        <v>0</v>
      </c>
    </row>
    <row r="9" ht="22" customHeight="1" spans="1:3">
      <c r="A9" s="75">
        <v>2080451</v>
      </c>
      <c r="B9" s="78" t="s">
        <v>4413</v>
      </c>
      <c r="C9" s="76">
        <v>0</v>
      </c>
    </row>
    <row r="10" ht="22" customHeight="1" spans="1:3">
      <c r="A10" s="75">
        <v>223</v>
      </c>
      <c r="B10" s="77" t="s">
        <v>4412</v>
      </c>
      <c r="C10" s="76">
        <v>1</v>
      </c>
    </row>
    <row r="11" ht="22" customHeight="1" spans="1:3">
      <c r="A11" s="75">
        <v>22301</v>
      </c>
      <c r="B11" s="77" t="s">
        <v>4416</v>
      </c>
      <c r="C11" s="76">
        <v>1</v>
      </c>
    </row>
    <row r="12" ht="22" customHeight="1" spans="1:3">
      <c r="A12" s="75">
        <v>2230101</v>
      </c>
      <c r="B12" s="78" t="s">
        <v>4418</v>
      </c>
      <c r="C12" s="76">
        <v>0</v>
      </c>
    </row>
    <row r="13" ht="22" customHeight="1" spans="1:3">
      <c r="A13" s="75">
        <v>2230102</v>
      </c>
      <c r="B13" s="78" t="s">
        <v>4420</v>
      </c>
      <c r="C13" s="76">
        <v>0</v>
      </c>
    </row>
    <row r="14" ht="22" customHeight="1" spans="1:3">
      <c r="A14" s="75">
        <v>2230103</v>
      </c>
      <c r="B14" s="78" t="s">
        <v>4422</v>
      </c>
      <c r="C14" s="76">
        <v>0</v>
      </c>
    </row>
    <row r="15" ht="22" customHeight="1" spans="1:3">
      <c r="A15" s="75">
        <v>2230104</v>
      </c>
      <c r="B15" s="78" t="s">
        <v>4424</v>
      </c>
      <c r="C15" s="76">
        <v>0</v>
      </c>
    </row>
    <row r="16" ht="22" customHeight="1" spans="1:3">
      <c r="A16" s="75">
        <v>2230105</v>
      </c>
      <c r="B16" s="78" t="s">
        <v>4426</v>
      </c>
      <c r="C16" s="76">
        <v>1</v>
      </c>
    </row>
    <row r="17" ht="22" customHeight="1" spans="1:3">
      <c r="A17" s="75">
        <v>2230106</v>
      </c>
      <c r="B17" s="78" t="s">
        <v>4428</v>
      </c>
      <c r="C17" s="76">
        <v>0</v>
      </c>
    </row>
    <row r="18" ht="22" customHeight="1" spans="1:3">
      <c r="A18" s="75">
        <v>2230107</v>
      </c>
      <c r="B18" s="78" t="s">
        <v>4430</v>
      </c>
      <c r="C18" s="76">
        <v>0</v>
      </c>
    </row>
    <row r="19" ht="22" customHeight="1" spans="1:3">
      <c r="A19" s="75">
        <v>2230108</v>
      </c>
      <c r="B19" s="78" t="s">
        <v>4432</v>
      </c>
      <c r="C19" s="76">
        <v>0</v>
      </c>
    </row>
    <row r="20" ht="22" customHeight="1" spans="1:3">
      <c r="A20" s="75">
        <v>2230109</v>
      </c>
      <c r="B20" s="79" t="s">
        <v>4434</v>
      </c>
      <c r="C20" s="76">
        <v>0</v>
      </c>
    </row>
    <row r="21" ht="22" customHeight="1" spans="1:3">
      <c r="A21" s="75">
        <v>2230199</v>
      </c>
      <c r="B21" s="78" t="s">
        <v>4436</v>
      </c>
      <c r="C21" s="76">
        <v>0</v>
      </c>
    </row>
    <row r="22" ht="22" customHeight="1" spans="1:3">
      <c r="A22" s="75">
        <v>22302</v>
      </c>
      <c r="B22" s="77" t="s">
        <v>4438</v>
      </c>
      <c r="C22" s="76">
        <v>0</v>
      </c>
    </row>
    <row r="23" ht="22" customHeight="1" spans="1:3">
      <c r="A23" s="75">
        <v>2230201</v>
      </c>
      <c r="B23" s="78" t="s">
        <v>4440</v>
      </c>
      <c r="C23" s="76">
        <v>0</v>
      </c>
    </row>
    <row r="24" ht="22" customHeight="1" spans="1:3">
      <c r="A24" s="75">
        <v>2230202</v>
      </c>
      <c r="B24" s="78" t="s">
        <v>4442</v>
      </c>
      <c r="C24" s="76">
        <v>0</v>
      </c>
    </row>
    <row r="25" ht="22" customHeight="1" spans="1:3">
      <c r="A25" s="75">
        <v>2230203</v>
      </c>
      <c r="B25" s="78" t="s">
        <v>4444</v>
      </c>
      <c r="C25" s="76">
        <v>0</v>
      </c>
    </row>
    <row r="26" ht="22" customHeight="1" spans="1:3">
      <c r="A26" s="75">
        <v>2230204</v>
      </c>
      <c r="B26" s="78" t="s">
        <v>4446</v>
      </c>
      <c r="C26" s="76">
        <v>0</v>
      </c>
    </row>
    <row r="27" ht="22" customHeight="1" spans="1:3">
      <c r="A27" s="75">
        <v>2230205</v>
      </c>
      <c r="B27" s="78" t="s">
        <v>4448</v>
      </c>
      <c r="C27" s="76">
        <v>0</v>
      </c>
    </row>
    <row r="28" ht="22" customHeight="1" spans="1:3">
      <c r="A28" s="75">
        <v>2230206</v>
      </c>
      <c r="B28" s="78" t="s">
        <v>4450</v>
      </c>
      <c r="C28" s="76">
        <v>0</v>
      </c>
    </row>
    <row r="29" ht="22" customHeight="1" spans="1:3">
      <c r="A29" s="75">
        <v>2230207</v>
      </c>
      <c r="B29" s="78" t="s">
        <v>4452</v>
      </c>
      <c r="C29" s="76">
        <v>0</v>
      </c>
    </row>
    <row r="30" ht="22" customHeight="1" spans="1:3">
      <c r="A30" s="75">
        <v>2230208</v>
      </c>
      <c r="B30" s="78" t="s">
        <v>4454</v>
      </c>
      <c r="C30" s="76">
        <v>0</v>
      </c>
    </row>
    <row r="31" ht="22" customHeight="1" spans="1:3">
      <c r="A31" s="75">
        <v>2230299</v>
      </c>
      <c r="B31" s="78" t="s">
        <v>4456</v>
      </c>
      <c r="C31" s="76">
        <v>0</v>
      </c>
    </row>
    <row r="32" ht="22" customHeight="1" spans="1:3">
      <c r="A32" s="75">
        <v>22303</v>
      </c>
      <c r="B32" s="77" t="s">
        <v>4458</v>
      </c>
      <c r="C32" s="76">
        <v>0</v>
      </c>
    </row>
    <row r="33" ht="22" customHeight="1" spans="1:3">
      <c r="A33" s="75">
        <v>2230301</v>
      </c>
      <c r="B33" s="78" t="s">
        <v>4460</v>
      </c>
      <c r="C33" s="76">
        <v>0</v>
      </c>
    </row>
    <row r="34" ht="22" customHeight="1" spans="1:3">
      <c r="A34" s="75">
        <v>22399</v>
      </c>
      <c r="B34" s="77" t="s">
        <v>4462</v>
      </c>
      <c r="C34" s="76">
        <v>0</v>
      </c>
    </row>
    <row r="35" ht="22" customHeight="1" spans="1:3">
      <c r="A35" s="75">
        <v>2239999</v>
      </c>
      <c r="B35" s="79" t="s">
        <v>4464</v>
      </c>
      <c r="C35" s="76">
        <v>0</v>
      </c>
    </row>
  </sheetData>
  <mergeCells count="4">
    <mergeCell ref="A1:C1"/>
    <mergeCell ref="A2:C2"/>
    <mergeCell ref="A3:C3"/>
    <mergeCell ref="A4:C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showZeros="0" workbookViewId="0">
      <selection activeCell="F19" sqref="F19"/>
    </sheetView>
  </sheetViews>
  <sheetFormatPr defaultColWidth="9" defaultRowHeight="13.5" outlineLevelCol="2"/>
  <cols>
    <col min="1" max="1" width="15.2" customWidth="1"/>
    <col min="2" max="2" width="51.625" customWidth="1"/>
    <col min="3" max="3" width="22.1" customWidth="1"/>
  </cols>
  <sheetData>
    <row r="1" ht="57" customHeight="1" spans="1:3">
      <c r="A1" s="25" t="s">
        <v>4485</v>
      </c>
      <c r="B1" s="25"/>
      <c r="C1" s="25"/>
    </row>
    <row r="2" spans="1:3">
      <c r="A2" s="26" t="s">
        <v>4486</v>
      </c>
      <c r="B2" s="26"/>
      <c r="C2" s="26"/>
    </row>
    <row r="3" spans="1:3">
      <c r="A3" s="26" t="s">
        <v>804</v>
      </c>
      <c r="B3" s="26"/>
      <c r="C3" s="26"/>
    </row>
    <row r="4" ht="22" customHeight="1" spans="1:3">
      <c r="A4" s="74" t="s">
        <v>145</v>
      </c>
      <c r="B4" s="74" t="s">
        <v>81</v>
      </c>
      <c r="C4" s="74" t="s">
        <v>84</v>
      </c>
    </row>
    <row r="5" ht="22" customHeight="1" spans="1:3">
      <c r="A5" s="75"/>
      <c r="B5" s="74" t="s">
        <v>4412</v>
      </c>
      <c r="C5" s="76">
        <v>1</v>
      </c>
    </row>
    <row r="6" ht="22" customHeight="1" spans="1:3">
      <c r="A6" s="75">
        <v>208</v>
      </c>
      <c r="B6" s="77" t="s">
        <v>1176</v>
      </c>
      <c r="C6" s="76">
        <v>0</v>
      </c>
    </row>
    <row r="7" ht="22" customHeight="1" spans="1:3">
      <c r="A7" s="75">
        <v>20804</v>
      </c>
      <c r="B7" s="77" t="s">
        <v>1196</v>
      </c>
      <c r="C7" s="76">
        <v>0</v>
      </c>
    </row>
    <row r="8" ht="22" customHeight="1" spans="1:3">
      <c r="A8" s="75">
        <v>2080451</v>
      </c>
      <c r="B8" s="78" t="s">
        <v>4413</v>
      </c>
      <c r="C8" s="76">
        <v>0</v>
      </c>
    </row>
    <row r="9" ht="22" customHeight="1" spans="1:3">
      <c r="A9" s="75">
        <v>223</v>
      </c>
      <c r="B9" s="77" t="s">
        <v>4412</v>
      </c>
      <c r="C9" s="76">
        <v>1</v>
      </c>
    </row>
    <row r="10" ht="22" customHeight="1" spans="1:3">
      <c r="A10" s="75">
        <v>22301</v>
      </c>
      <c r="B10" s="77" t="s">
        <v>4416</v>
      </c>
      <c r="C10" s="76">
        <v>1</v>
      </c>
    </row>
    <row r="11" ht="22" customHeight="1" spans="1:3">
      <c r="A11" s="75">
        <v>2230101</v>
      </c>
      <c r="B11" s="78" t="s">
        <v>4418</v>
      </c>
      <c r="C11" s="76">
        <v>0</v>
      </c>
    </row>
    <row r="12" ht="22" customHeight="1" spans="1:3">
      <c r="A12" s="75">
        <v>2230102</v>
      </c>
      <c r="B12" s="78" t="s">
        <v>4420</v>
      </c>
      <c r="C12" s="76">
        <v>0</v>
      </c>
    </row>
    <row r="13" ht="22" customHeight="1" spans="1:3">
      <c r="A13" s="75">
        <v>2230103</v>
      </c>
      <c r="B13" s="78" t="s">
        <v>4422</v>
      </c>
      <c r="C13" s="76">
        <v>0</v>
      </c>
    </row>
    <row r="14" ht="22" customHeight="1" spans="1:3">
      <c r="A14" s="75">
        <v>2230104</v>
      </c>
      <c r="B14" s="78" t="s">
        <v>4424</v>
      </c>
      <c r="C14" s="76">
        <v>0</v>
      </c>
    </row>
    <row r="15" ht="22" customHeight="1" spans="1:3">
      <c r="A15" s="75">
        <v>2230105</v>
      </c>
      <c r="B15" s="78" t="s">
        <v>4426</v>
      </c>
      <c r="C15" s="76">
        <v>1</v>
      </c>
    </row>
    <row r="16" ht="22" customHeight="1" spans="1:3">
      <c r="A16" s="75">
        <v>2230106</v>
      </c>
      <c r="B16" s="78" t="s">
        <v>4428</v>
      </c>
      <c r="C16" s="76">
        <v>0</v>
      </c>
    </row>
    <row r="17" ht="22" customHeight="1" spans="1:3">
      <c r="A17" s="75">
        <v>2230107</v>
      </c>
      <c r="B17" s="78" t="s">
        <v>4430</v>
      </c>
      <c r="C17" s="76">
        <v>0</v>
      </c>
    </row>
    <row r="18" ht="22" customHeight="1" spans="1:3">
      <c r="A18" s="75">
        <v>2230108</v>
      </c>
      <c r="B18" s="78" t="s">
        <v>4432</v>
      </c>
      <c r="C18" s="76">
        <v>0</v>
      </c>
    </row>
    <row r="19" ht="22" customHeight="1" spans="1:3">
      <c r="A19" s="75">
        <v>2230109</v>
      </c>
      <c r="B19" s="79" t="s">
        <v>4434</v>
      </c>
      <c r="C19" s="76">
        <v>0</v>
      </c>
    </row>
    <row r="20" ht="22" customHeight="1" spans="1:3">
      <c r="A20" s="75">
        <v>2230199</v>
      </c>
      <c r="B20" s="78" t="s">
        <v>4436</v>
      </c>
      <c r="C20" s="76">
        <v>0</v>
      </c>
    </row>
    <row r="21" ht="22" customHeight="1" spans="1:3">
      <c r="A21" s="75">
        <v>22302</v>
      </c>
      <c r="B21" s="77" t="s">
        <v>4438</v>
      </c>
      <c r="C21" s="76">
        <v>0</v>
      </c>
    </row>
    <row r="22" ht="22" customHeight="1" spans="1:3">
      <c r="A22" s="75">
        <v>2230201</v>
      </c>
      <c r="B22" s="78" t="s">
        <v>4440</v>
      </c>
      <c r="C22" s="76">
        <v>0</v>
      </c>
    </row>
    <row r="23" ht="22" customHeight="1" spans="1:3">
      <c r="A23" s="75">
        <v>2230202</v>
      </c>
      <c r="B23" s="78" t="s">
        <v>4442</v>
      </c>
      <c r="C23" s="76">
        <v>0</v>
      </c>
    </row>
    <row r="24" ht="22" customHeight="1" spans="1:3">
      <c r="A24" s="75">
        <v>2230203</v>
      </c>
      <c r="B24" s="78" t="s">
        <v>4444</v>
      </c>
      <c r="C24" s="76">
        <v>0</v>
      </c>
    </row>
    <row r="25" ht="22" customHeight="1" spans="1:3">
      <c r="A25" s="75">
        <v>2230204</v>
      </c>
      <c r="B25" s="78" t="s">
        <v>4446</v>
      </c>
      <c r="C25" s="76">
        <v>0</v>
      </c>
    </row>
    <row r="26" ht="22" customHeight="1" spans="1:3">
      <c r="A26" s="75">
        <v>2230205</v>
      </c>
      <c r="B26" s="78" t="s">
        <v>4448</v>
      </c>
      <c r="C26" s="76">
        <v>0</v>
      </c>
    </row>
    <row r="27" ht="22" customHeight="1" spans="1:3">
      <c r="A27" s="75">
        <v>2230206</v>
      </c>
      <c r="B27" s="78" t="s">
        <v>4450</v>
      </c>
      <c r="C27" s="76">
        <v>0</v>
      </c>
    </row>
    <row r="28" ht="22" customHeight="1" spans="1:3">
      <c r="A28" s="75">
        <v>2230207</v>
      </c>
      <c r="B28" s="78" t="s">
        <v>4452</v>
      </c>
      <c r="C28" s="76">
        <v>0</v>
      </c>
    </row>
    <row r="29" ht="22" customHeight="1" spans="1:3">
      <c r="A29" s="75">
        <v>2230208</v>
      </c>
      <c r="B29" s="78" t="s">
        <v>4454</v>
      </c>
      <c r="C29" s="76">
        <v>0</v>
      </c>
    </row>
    <row r="30" ht="22" customHeight="1" spans="1:3">
      <c r="A30" s="75">
        <v>2230299</v>
      </c>
      <c r="B30" s="78" t="s">
        <v>4456</v>
      </c>
      <c r="C30" s="76">
        <v>0</v>
      </c>
    </row>
    <row r="31" ht="22" customHeight="1" spans="1:3">
      <c r="A31" s="75">
        <v>22303</v>
      </c>
      <c r="B31" s="77" t="s">
        <v>4458</v>
      </c>
      <c r="C31" s="76">
        <v>0</v>
      </c>
    </row>
    <row r="32" ht="22" customHeight="1" spans="1:3">
      <c r="A32" s="75">
        <v>2230301</v>
      </c>
      <c r="B32" s="78" t="s">
        <v>4460</v>
      </c>
      <c r="C32" s="76">
        <v>0</v>
      </c>
    </row>
    <row r="33" ht="22" customHeight="1" spans="1:3">
      <c r="A33" s="75">
        <v>22399</v>
      </c>
      <c r="B33" s="77" t="s">
        <v>4462</v>
      </c>
      <c r="C33" s="76">
        <v>0</v>
      </c>
    </row>
    <row r="34" ht="22" customHeight="1" spans="1:3">
      <c r="A34" s="75">
        <v>2239999</v>
      </c>
      <c r="B34" s="79" t="s">
        <v>4464</v>
      </c>
      <c r="C34" s="76">
        <v>0</v>
      </c>
    </row>
  </sheetData>
  <mergeCells count="3">
    <mergeCell ref="A1:C1"/>
    <mergeCell ref="A2:C2"/>
    <mergeCell ref="A3:C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Zeros="0" workbookViewId="0">
      <selection activeCell="C29" sqref="C29"/>
    </sheetView>
  </sheetViews>
  <sheetFormatPr defaultColWidth="12.1833333333333" defaultRowHeight="15.55" customHeight="1" outlineLevelCol="3"/>
  <cols>
    <col min="1" max="1" width="34.25" style="66" customWidth="1"/>
    <col min="2" max="2" width="25.9833333333333" style="66" customWidth="1"/>
    <col min="3" max="3" width="34.25" style="66" customWidth="1"/>
    <col min="4" max="4" width="25.9833333333333" style="66" customWidth="1"/>
    <col min="5" max="256" width="12.1833333333333" style="66" customWidth="1"/>
    <col min="257" max="16384" width="12.1833333333333" style="66"/>
  </cols>
  <sheetData>
    <row r="1" s="66" customFormat="1" ht="34" customHeight="1" spans="1:4">
      <c r="A1" s="67" t="s">
        <v>4487</v>
      </c>
      <c r="B1" s="67"/>
      <c r="C1" s="67"/>
      <c r="D1" s="67"/>
    </row>
    <row r="2" s="66" customFormat="1" ht="17" customHeight="1" spans="1:4">
      <c r="A2" s="26" t="s">
        <v>4488</v>
      </c>
      <c r="B2" s="26"/>
      <c r="C2" s="26"/>
      <c r="D2" s="26"/>
    </row>
    <row r="3" s="66" customFormat="1" ht="17" customHeight="1" spans="1:4">
      <c r="A3" s="26" t="s">
        <v>804</v>
      </c>
      <c r="B3" s="26"/>
      <c r="C3" s="26"/>
      <c r="D3" s="26"/>
    </row>
    <row r="4" s="66" customFormat="1" ht="16.95" customHeight="1" spans="1:4">
      <c r="A4" s="68" t="s">
        <v>3220</v>
      </c>
      <c r="B4" s="68" t="s">
        <v>84</v>
      </c>
      <c r="C4" s="68" t="s">
        <v>3220</v>
      </c>
      <c r="D4" s="68" t="s">
        <v>84</v>
      </c>
    </row>
    <row r="5" s="66" customFormat="1" ht="16.95" customHeight="1" spans="1:4">
      <c r="A5" s="69" t="s">
        <v>4411</v>
      </c>
      <c r="B5" s="30">
        <f>'[1]L14'!E5</f>
        <v>0</v>
      </c>
      <c r="C5" s="69" t="s">
        <v>4412</v>
      </c>
      <c r="D5" s="30">
        <f>'[1]L14'!J5</f>
        <v>1</v>
      </c>
    </row>
    <row r="6" s="66" customFormat="1" ht="16.95" customHeight="1" spans="1:4">
      <c r="A6" s="69" t="s">
        <v>4489</v>
      </c>
      <c r="B6" s="70">
        <v>6</v>
      </c>
      <c r="C6" s="69" t="s">
        <v>4490</v>
      </c>
      <c r="D6" s="70">
        <v>0</v>
      </c>
    </row>
    <row r="7" s="66" customFormat="1" ht="16.95" customHeight="1" spans="1:4">
      <c r="A7" s="69" t="s">
        <v>4491</v>
      </c>
      <c r="B7" s="70">
        <v>0</v>
      </c>
      <c r="C7" s="69" t="s">
        <v>4492</v>
      </c>
      <c r="D7" s="70">
        <v>0</v>
      </c>
    </row>
    <row r="8" s="66" customFormat="1" ht="16.95" customHeight="1" spans="1:4">
      <c r="A8" s="69" t="s">
        <v>4493</v>
      </c>
      <c r="B8" s="71">
        <v>0</v>
      </c>
      <c r="C8" s="69" t="s">
        <v>4494</v>
      </c>
      <c r="D8" s="72">
        <v>0</v>
      </c>
    </row>
    <row r="9" s="66" customFormat="1" ht="16.95" customHeight="1" spans="1:4">
      <c r="A9" s="69" t="s">
        <v>4495</v>
      </c>
      <c r="B9" s="70">
        <v>0</v>
      </c>
      <c r="C9" s="69" t="s">
        <v>4496</v>
      </c>
      <c r="D9" s="70">
        <v>0</v>
      </c>
    </row>
    <row r="10" s="66" customFormat="1" ht="16.95" customHeight="1" spans="1:4">
      <c r="A10" s="69" t="s">
        <v>4497</v>
      </c>
      <c r="B10" s="70">
        <v>0</v>
      </c>
      <c r="C10" s="69" t="s">
        <v>4498</v>
      </c>
      <c r="D10" s="70">
        <v>0</v>
      </c>
    </row>
    <row r="11" s="66" customFormat="1" ht="16.95" customHeight="1" spans="1:4">
      <c r="A11" s="69"/>
      <c r="B11" s="73"/>
      <c r="C11" s="69" t="s">
        <v>4499</v>
      </c>
      <c r="D11" s="30">
        <f>B12-SUM(D5:D10)</f>
        <v>5</v>
      </c>
    </row>
    <row r="12" s="66" customFormat="1" ht="16.95" customHeight="1" spans="1:4">
      <c r="A12" s="68" t="s">
        <v>3244</v>
      </c>
      <c r="B12" s="30">
        <f>SUM(B5:B10)</f>
        <v>6</v>
      </c>
      <c r="C12" s="68" t="s">
        <v>3245</v>
      </c>
      <c r="D12" s="30">
        <f>SUM(D5:D11)</f>
        <v>6</v>
      </c>
    </row>
  </sheetData>
  <mergeCells count="3">
    <mergeCell ref="A1:D1"/>
    <mergeCell ref="A2:D2"/>
    <mergeCell ref="A3:D3"/>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showGridLines="0" showZeros="0" workbookViewId="0">
      <selection activeCell="B21" sqref="B21"/>
    </sheetView>
  </sheetViews>
  <sheetFormatPr defaultColWidth="9.10833333333333" defaultRowHeight="14.25"/>
  <cols>
    <col min="1" max="1" width="24" style="56" customWidth="1"/>
    <col min="2" max="10" width="13.2166666666667" style="56" customWidth="1"/>
    <col min="11" max="256" width="9.10833333333333" style="57" customWidth="1"/>
    <col min="257" max="257" width="24" style="57" customWidth="1"/>
    <col min="258" max="266" width="13.2166666666667" style="57" customWidth="1"/>
    <col min="267" max="512" width="9.10833333333333" style="57" customWidth="1"/>
    <col min="513" max="513" width="24" style="57" customWidth="1"/>
    <col min="514" max="522" width="13.2166666666667" style="57" customWidth="1"/>
    <col min="523" max="768" width="9.10833333333333" style="57" customWidth="1"/>
    <col min="769" max="769" width="24" style="57" customWidth="1"/>
    <col min="770" max="778" width="13.2166666666667" style="57" customWidth="1"/>
    <col min="779" max="1024" width="9.10833333333333" style="57" customWidth="1"/>
    <col min="1025" max="1025" width="24" style="57" customWidth="1"/>
    <col min="1026" max="1034" width="13.2166666666667" style="57" customWidth="1"/>
    <col min="1035" max="1280" width="9.10833333333333" style="57" customWidth="1"/>
    <col min="1281" max="1281" width="24" style="57" customWidth="1"/>
    <col min="1282" max="1290" width="13.2166666666667" style="57" customWidth="1"/>
    <col min="1291" max="1536" width="9.10833333333333" style="57" customWidth="1"/>
    <col min="1537" max="1537" width="24" style="57" customWidth="1"/>
    <col min="1538" max="1546" width="13.2166666666667" style="57" customWidth="1"/>
    <col min="1547" max="1792" width="9.10833333333333" style="57" customWidth="1"/>
    <col min="1793" max="1793" width="24" style="57" customWidth="1"/>
    <col min="1794" max="1802" width="13.2166666666667" style="57" customWidth="1"/>
    <col min="1803" max="2048" width="9.10833333333333" style="57" customWidth="1"/>
    <col min="2049" max="2049" width="24" style="57" customWidth="1"/>
    <col min="2050" max="2058" width="13.2166666666667" style="57" customWidth="1"/>
    <col min="2059" max="2304" width="9.10833333333333" style="57" customWidth="1"/>
    <col min="2305" max="2305" width="24" style="57" customWidth="1"/>
    <col min="2306" max="2314" width="13.2166666666667" style="57" customWidth="1"/>
    <col min="2315" max="2560" width="9.10833333333333" style="57" customWidth="1"/>
    <col min="2561" max="2561" width="24" style="57" customWidth="1"/>
    <col min="2562" max="2570" width="13.2166666666667" style="57" customWidth="1"/>
    <col min="2571" max="2816" width="9.10833333333333" style="57" customWidth="1"/>
    <col min="2817" max="2817" width="24" style="57" customWidth="1"/>
    <col min="2818" max="2826" width="13.2166666666667" style="57" customWidth="1"/>
    <col min="2827" max="3072" width="9.10833333333333" style="57" customWidth="1"/>
    <col min="3073" max="3073" width="24" style="57" customWidth="1"/>
    <col min="3074" max="3082" width="13.2166666666667" style="57" customWidth="1"/>
    <col min="3083" max="3328" width="9.10833333333333" style="57" customWidth="1"/>
    <col min="3329" max="3329" width="24" style="57" customWidth="1"/>
    <col min="3330" max="3338" width="13.2166666666667" style="57" customWidth="1"/>
    <col min="3339" max="3584" width="9.10833333333333" style="57" customWidth="1"/>
    <col min="3585" max="3585" width="24" style="57" customWidth="1"/>
    <col min="3586" max="3594" width="13.2166666666667" style="57" customWidth="1"/>
    <col min="3595" max="3840" width="9.10833333333333" style="57" customWidth="1"/>
    <col min="3841" max="3841" width="24" style="57" customWidth="1"/>
    <col min="3842" max="3850" width="13.2166666666667" style="57" customWidth="1"/>
    <col min="3851" max="4096" width="9.10833333333333" style="57" customWidth="1"/>
    <col min="4097" max="4097" width="24" style="57" customWidth="1"/>
    <col min="4098" max="4106" width="13.2166666666667" style="57" customWidth="1"/>
    <col min="4107" max="4352" width="9.10833333333333" style="57" customWidth="1"/>
    <col min="4353" max="4353" width="24" style="57" customWidth="1"/>
    <col min="4354" max="4362" width="13.2166666666667" style="57" customWidth="1"/>
    <col min="4363" max="4608" width="9.10833333333333" style="57" customWidth="1"/>
    <col min="4609" max="4609" width="24" style="57" customWidth="1"/>
    <col min="4610" max="4618" width="13.2166666666667" style="57" customWidth="1"/>
    <col min="4619" max="4864" width="9.10833333333333" style="57" customWidth="1"/>
    <col min="4865" max="4865" width="24" style="57" customWidth="1"/>
    <col min="4866" max="4874" width="13.2166666666667" style="57" customWidth="1"/>
    <col min="4875" max="5120" width="9.10833333333333" style="57" customWidth="1"/>
    <col min="5121" max="5121" width="24" style="57" customWidth="1"/>
    <col min="5122" max="5130" width="13.2166666666667" style="57" customWidth="1"/>
    <col min="5131" max="5376" width="9.10833333333333" style="57" customWidth="1"/>
    <col min="5377" max="5377" width="24" style="57" customWidth="1"/>
    <col min="5378" max="5386" width="13.2166666666667" style="57" customWidth="1"/>
    <col min="5387" max="5632" width="9.10833333333333" style="57" customWidth="1"/>
    <col min="5633" max="5633" width="24" style="57" customWidth="1"/>
    <col min="5634" max="5642" width="13.2166666666667" style="57" customWidth="1"/>
    <col min="5643" max="5888" width="9.10833333333333" style="57" customWidth="1"/>
    <col min="5889" max="5889" width="24" style="57" customWidth="1"/>
    <col min="5890" max="5898" width="13.2166666666667" style="57" customWidth="1"/>
    <col min="5899" max="6144" width="9.10833333333333" style="57" customWidth="1"/>
    <col min="6145" max="6145" width="24" style="57" customWidth="1"/>
    <col min="6146" max="6154" width="13.2166666666667" style="57" customWidth="1"/>
    <col min="6155" max="6400" width="9.10833333333333" style="57" customWidth="1"/>
    <col min="6401" max="6401" width="24" style="57" customWidth="1"/>
    <col min="6402" max="6410" width="13.2166666666667" style="57" customWidth="1"/>
    <col min="6411" max="6656" width="9.10833333333333" style="57" customWidth="1"/>
    <col min="6657" max="6657" width="24" style="57" customWidth="1"/>
    <col min="6658" max="6666" width="13.2166666666667" style="57" customWidth="1"/>
    <col min="6667" max="6912" width="9.10833333333333" style="57" customWidth="1"/>
    <col min="6913" max="6913" width="24" style="57" customWidth="1"/>
    <col min="6914" max="6922" width="13.2166666666667" style="57" customWidth="1"/>
    <col min="6923" max="7168" width="9.10833333333333" style="57" customWidth="1"/>
    <col min="7169" max="7169" width="24" style="57" customWidth="1"/>
    <col min="7170" max="7178" width="13.2166666666667" style="57" customWidth="1"/>
    <col min="7179" max="7424" width="9.10833333333333" style="57" customWidth="1"/>
    <col min="7425" max="7425" width="24" style="57" customWidth="1"/>
    <col min="7426" max="7434" width="13.2166666666667" style="57" customWidth="1"/>
    <col min="7435" max="7680" width="9.10833333333333" style="57" customWidth="1"/>
    <col min="7681" max="7681" width="24" style="57" customWidth="1"/>
    <col min="7682" max="7690" width="13.2166666666667" style="57" customWidth="1"/>
    <col min="7691" max="7936" width="9.10833333333333" style="57" customWidth="1"/>
    <col min="7937" max="7937" width="24" style="57" customWidth="1"/>
    <col min="7938" max="7946" width="13.2166666666667" style="57" customWidth="1"/>
    <col min="7947" max="8192" width="9.10833333333333" style="57" customWidth="1"/>
    <col min="8193" max="8193" width="24" style="57" customWidth="1"/>
    <col min="8194" max="8202" width="13.2166666666667" style="57" customWidth="1"/>
    <col min="8203" max="8448" width="9.10833333333333" style="57" customWidth="1"/>
    <col min="8449" max="8449" width="24" style="57" customWidth="1"/>
    <col min="8450" max="8458" width="13.2166666666667" style="57" customWidth="1"/>
    <col min="8459" max="8704" width="9.10833333333333" style="57" customWidth="1"/>
    <col min="8705" max="8705" width="24" style="57" customWidth="1"/>
    <col min="8706" max="8714" width="13.2166666666667" style="57" customWidth="1"/>
    <col min="8715" max="8960" width="9.10833333333333" style="57" customWidth="1"/>
    <col min="8961" max="8961" width="24" style="57" customWidth="1"/>
    <col min="8962" max="8970" width="13.2166666666667" style="57" customWidth="1"/>
    <col min="8971" max="9216" width="9.10833333333333" style="57" customWidth="1"/>
    <col min="9217" max="9217" width="24" style="57" customWidth="1"/>
    <col min="9218" max="9226" width="13.2166666666667" style="57" customWidth="1"/>
    <col min="9227" max="9472" width="9.10833333333333" style="57" customWidth="1"/>
    <col min="9473" max="9473" width="24" style="57" customWidth="1"/>
    <col min="9474" max="9482" width="13.2166666666667" style="57" customWidth="1"/>
    <col min="9483" max="9728" width="9.10833333333333" style="57" customWidth="1"/>
    <col min="9729" max="9729" width="24" style="57" customWidth="1"/>
    <col min="9730" max="9738" width="13.2166666666667" style="57" customWidth="1"/>
    <col min="9739" max="9984" width="9.10833333333333" style="57" customWidth="1"/>
    <col min="9985" max="9985" width="24" style="57" customWidth="1"/>
    <col min="9986" max="9994" width="13.2166666666667" style="57" customWidth="1"/>
    <col min="9995" max="10240" width="9.10833333333333" style="57" customWidth="1"/>
    <col min="10241" max="10241" width="24" style="57" customWidth="1"/>
    <col min="10242" max="10250" width="13.2166666666667" style="57" customWidth="1"/>
    <col min="10251" max="10496" width="9.10833333333333" style="57" customWidth="1"/>
    <col min="10497" max="10497" width="24" style="57" customWidth="1"/>
    <col min="10498" max="10506" width="13.2166666666667" style="57" customWidth="1"/>
    <col min="10507" max="10752" width="9.10833333333333" style="57" customWidth="1"/>
    <col min="10753" max="10753" width="24" style="57" customWidth="1"/>
    <col min="10754" max="10762" width="13.2166666666667" style="57" customWidth="1"/>
    <col min="10763" max="11008" width="9.10833333333333" style="57" customWidth="1"/>
    <col min="11009" max="11009" width="24" style="57" customWidth="1"/>
    <col min="11010" max="11018" width="13.2166666666667" style="57" customWidth="1"/>
    <col min="11019" max="11264" width="9.10833333333333" style="57" customWidth="1"/>
    <col min="11265" max="11265" width="24" style="57" customWidth="1"/>
    <col min="11266" max="11274" width="13.2166666666667" style="57" customWidth="1"/>
    <col min="11275" max="11520" width="9.10833333333333" style="57" customWidth="1"/>
    <col min="11521" max="11521" width="24" style="57" customWidth="1"/>
    <col min="11522" max="11530" width="13.2166666666667" style="57" customWidth="1"/>
    <col min="11531" max="11776" width="9.10833333333333" style="57" customWidth="1"/>
    <col min="11777" max="11777" width="24" style="57" customWidth="1"/>
    <col min="11778" max="11786" width="13.2166666666667" style="57" customWidth="1"/>
    <col min="11787" max="12032" width="9.10833333333333" style="57" customWidth="1"/>
    <col min="12033" max="12033" width="24" style="57" customWidth="1"/>
    <col min="12034" max="12042" width="13.2166666666667" style="57" customWidth="1"/>
    <col min="12043" max="12288" width="9.10833333333333" style="57" customWidth="1"/>
    <col min="12289" max="12289" width="24" style="57" customWidth="1"/>
    <col min="12290" max="12298" width="13.2166666666667" style="57" customWidth="1"/>
    <col min="12299" max="12544" width="9.10833333333333" style="57" customWidth="1"/>
    <col min="12545" max="12545" width="24" style="57" customWidth="1"/>
    <col min="12546" max="12554" width="13.2166666666667" style="57" customWidth="1"/>
    <col min="12555" max="12800" width="9.10833333333333" style="57" customWidth="1"/>
    <col min="12801" max="12801" width="24" style="57" customWidth="1"/>
    <col min="12802" max="12810" width="13.2166666666667" style="57" customWidth="1"/>
    <col min="12811" max="13056" width="9.10833333333333" style="57" customWidth="1"/>
    <col min="13057" max="13057" width="24" style="57" customWidth="1"/>
    <col min="13058" max="13066" width="13.2166666666667" style="57" customWidth="1"/>
    <col min="13067" max="13312" width="9.10833333333333" style="57" customWidth="1"/>
    <col min="13313" max="13313" width="24" style="57" customWidth="1"/>
    <col min="13314" max="13322" width="13.2166666666667" style="57" customWidth="1"/>
    <col min="13323" max="13568" width="9.10833333333333" style="57" customWidth="1"/>
    <col min="13569" max="13569" width="24" style="57" customWidth="1"/>
    <col min="13570" max="13578" width="13.2166666666667" style="57" customWidth="1"/>
    <col min="13579" max="13824" width="9.10833333333333" style="57" customWidth="1"/>
    <col min="13825" max="13825" width="24" style="57" customWidth="1"/>
    <col min="13826" max="13834" width="13.2166666666667" style="57" customWidth="1"/>
    <col min="13835" max="14080" width="9.10833333333333" style="57" customWidth="1"/>
    <col min="14081" max="14081" width="24" style="57" customWidth="1"/>
    <col min="14082" max="14090" width="13.2166666666667" style="57" customWidth="1"/>
    <col min="14091" max="14336" width="9.10833333333333" style="57" customWidth="1"/>
    <col min="14337" max="14337" width="24" style="57" customWidth="1"/>
    <col min="14338" max="14346" width="13.2166666666667" style="57" customWidth="1"/>
    <col min="14347" max="14592" width="9.10833333333333" style="57" customWidth="1"/>
    <col min="14593" max="14593" width="24" style="57" customWidth="1"/>
    <col min="14594" max="14602" width="13.2166666666667" style="57" customWidth="1"/>
    <col min="14603" max="14848" width="9.10833333333333" style="57" customWidth="1"/>
    <col min="14849" max="14849" width="24" style="57" customWidth="1"/>
    <col min="14850" max="14858" width="13.2166666666667" style="57" customWidth="1"/>
    <col min="14859" max="15104" width="9.10833333333333" style="57" customWidth="1"/>
    <col min="15105" max="15105" width="24" style="57" customWidth="1"/>
    <col min="15106" max="15114" width="13.2166666666667" style="57" customWidth="1"/>
    <col min="15115" max="15360" width="9.10833333333333" style="57" customWidth="1"/>
    <col min="15361" max="15361" width="24" style="57" customWidth="1"/>
    <col min="15362" max="15370" width="13.2166666666667" style="57" customWidth="1"/>
    <col min="15371" max="15616" width="9.10833333333333" style="57" customWidth="1"/>
    <col min="15617" max="15617" width="24" style="57" customWidth="1"/>
    <col min="15618" max="15626" width="13.2166666666667" style="57" customWidth="1"/>
    <col min="15627" max="15872" width="9.10833333333333" style="57" customWidth="1"/>
    <col min="15873" max="15873" width="24" style="57" customWidth="1"/>
    <col min="15874" max="15882" width="13.2166666666667" style="57" customWidth="1"/>
    <col min="15883" max="16128" width="9.10833333333333" style="57" customWidth="1"/>
    <col min="16129" max="16129" width="24" style="57" customWidth="1"/>
    <col min="16130" max="16138" width="13.2166666666667" style="57" customWidth="1"/>
    <col min="16139" max="16384" width="9.10833333333333" style="57" customWidth="1"/>
  </cols>
  <sheetData>
    <row r="1" s="56" customFormat="1" ht="33.9" customHeight="1" spans="1:10">
      <c r="A1" s="58" t="s">
        <v>69</v>
      </c>
      <c r="B1" s="58"/>
      <c r="C1" s="58"/>
      <c r="D1" s="58"/>
      <c r="E1" s="58"/>
      <c r="F1" s="58"/>
      <c r="G1" s="58"/>
      <c r="H1" s="58"/>
      <c r="I1" s="58"/>
      <c r="J1" s="58"/>
    </row>
    <row r="2" s="56" customFormat="1" ht="33" customHeight="1" spans="1:10">
      <c r="A2" s="59" t="s">
        <v>4500</v>
      </c>
      <c r="B2" s="60"/>
      <c r="C2" s="60"/>
      <c r="D2" s="60"/>
      <c r="E2" s="60"/>
      <c r="F2" s="60"/>
      <c r="G2" s="60"/>
      <c r="H2" s="60"/>
      <c r="I2" s="60"/>
      <c r="J2" s="60"/>
    </row>
    <row r="3" s="56" customFormat="1" ht="17.1" customHeight="1" spans="1:10">
      <c r="A3" s="60"/>
      <c r="B3" s="60"/>
      <c r="C3" s="60"/>
      <c r="D3" s="60"/>
      <c r="E3" s="60"/>
      <c r="F3" s="60"/>
      <c r="G3" s="60"/>
      <c r="H3" s="60"/>
      <c r="I3" s="60"/>
      <c r="J3" s="65" t="s">
        <v>4501</v>
      </c>
    </row>
    <row r="4" s="56" customFormat="1" ht="17.1" customHeight="1" spans="1:10">
      <c r="A4" s="61" t="s">
        <v>80</v>
      </c>
      <c r="B4" s="61"/>
      <c r="C4" s="61"/>
      <c r="D4" s="61"/>
      <c r="E4" s="61"/>
      <c r="F4" s="61"/>
      <c r="G4" s="61"/>
      <c r="H4" s="61"/>
      <c r="I4" s="61"/>
      <c r="J4" s="61"/>
    </row>
    <row r="5" s="56" customFormat="1" ht="12.75" customHeight="1" spans="1:10">
      <c r="A5" s="62" t="s">
        <v>3220</v>
      </c>
      <c r="B5" s="63" t="s">
        <v>4502</v>
      </c>
      <c r="C5" s="63" t="s">
        <v>4503</v>
      </c>
      <c r="D5" s="63" t="s">
        <v>4504</v>
      </c>
      <c r="E5" s="63" t="s">
        <v>4505</v>
      </c>
      <c r="F5" s="63" t="s">
        <v>4506</v>
      </c>
      <c r="G5" s="63" t="s">
        <v>4507</v>
      </c>
      <c r="H5" s="63" t="s">
        <v>4508</v>
      </c>
      <c r="I5" s="63" t="s">
        <v>4509</v>
      </c>
      <c r="J5" s="63" t="s">
        <v>4510</v>
      </c>
    </row>
    <row r="6" s="56" customFormat="1" ht="36.9" customHeight="1" spans="1:10">
      <c r="A6" s="27"/>
      <c r="B6" s="64"/>
      <c r="C6" s="64"/>
      <c r="D6" s="64"/>
      <c r="E6" s="64"/>
      <c r="F6" s="64"/>
      <c r="G6" s="64"/>
      <c r="H6" s="64"/>
      <c r="I6" s="64"/>
      <c r="J6" s="64"/>
    </row>
    <row r="7" s="56" customFormat="1" ht="20.1" customHeight="1" spans="1:10">
      <c r="A7" s="28" t="s">
        <v>4511</v>
      </c>
      <c r="B7" s="30">
        <v>17119</v>
      </c>
      <c r="C7" s="30">
        <v>0</v>
      </c>
      <c r="D7" s="30">
        <v>17119</v>
      </c>
      <c r="E7" s="30">
        <v>0</v>
      </c>
      <c r="F7" s="30">
        <v>0</v>
      </c>
      <c r="G7" s="30">
        <v>0</v>
      </c>
      <c r="H7" s="30">
        <v>0</v>
      </c>
      <c r="I7" s="30">
        <v>0</v>
      </c>
      <c r="J7" s="30">
        <v>0</v>
      </c>
    </row>
    <row r="8" s="56" customFormat="1" ht="20.1" customHeight="1" spans="1:10">
      <c r="A8" s="28" t="s">
        <v>4512</v>
      </c>
      <c r="B8" s="30">
        <v>4227</v>
      </c>
      <c r="C8" s="30">
        <v>0</v>
      </c>
      <c r="D8" s="30">
        <v>4227</v>
      </c>
      <c r="E8" s="30">
        <v>0</v>
      </c>
      <c r="F8" s="30">
        <v>0</v>
      </c>
      <c r="G8" s="30">
        <v>0</v>
      </c>
      <c r="H8" s="30">
        <v>0</v>
      </c>
      <c r="I8" s="30">
        <v>0</v>
      </c>
      <c r="J8" s="30">
        <v>0</v>
      </c>
    </row>
    <row r="9" s="56" customFormat="1" ht="17.1" customHeight="1" spans="1:10">
      <c r="A9" s="28" t="s">
        <v>4513</v>
      </c>
      <c r="B9" s="30">
        <v>11881</v>
      </c>
      <c r="C9" s="30">
        <v>0</v>
      </c>
      <c r="D9" s="30">
        <v>11881</v>
      </c>
      <c r="E9" s="30">
        <v>0</v>
      </c>
      <c r="F9" s="30">
        <v>0</v>
      </c>
      <c r="G9" s="30">
        <v>0</v>
      </c>
      <c r="H9" s="30">
        <v>0</v>
      </c>
      <c r="I9" s="30">
        <v>0</v>
      </c>
      <c r="J9" s="30">
        <v>0</v>
      </c>
    </row>
    <row r="10" s="56" customFormat="1" ht="20.1" customHeight="1" spans="1:10">
      <c r="A10" s="28" t="s">
        <v>4514</v>
      </c>
      <c r="B10" s="30">
        <v>223</v>
      </c>
      <c r="C10" s="30">
        <v>0</v>
      </c>
      <c r="D10" s="30">
        <v>223</v>
      </c>
      <c r="E10" s="30">
        <v>0</v>
      </c>
      <c r="F10" s="30">
        <v>0</v>
      </c>
      <c r="G10" s="30">
        <v>0</v>
      </c>
      <c r="H10" s="30">
        <v>0</v>
      </c>
      <c r="I10" s="30">
        <v>0</v>
      </c>
      <c r="J10" s="30">
        <v>0</v>
      </c>
    </row>
    <row r="11" s="56" customFormat="1" ht="17.1" customHeight="1" spans="1:10">
      <c r="A11" s="28" t="s">
        <v>4515</v>
      </c>
      <c r="B11" s="30">
        <v>630</v>
      </c>
      <c r="C11" s="30">
        <v>0</v>
      </c>
      <c r="D11" s="30">
        <v>630</v>
      </c>
      <c r="E11" s="30">
        <v>0</v>
      </c>
      <c r="F11" s="30">
        <v>0</v>
      </c>
      <c r="G11" s="30">
        <v>0</v>
      </c>
      <c r="H11" s="30">
        <v>0</v>
      </c>
      <c r="I11" s="30">
        <v>0</v>
      </c>
      <c r="J11" s="30">
        <v>0</v>
      </c>
    </row>
    <row r="12" s="56" customFormat="1" ht="20.1" customHeight="1" spans="1:10">
      <c r="A12" s="28" t="s">
        <v>4516</v>
      </c>
      <c r="B12" s="30">
        <v>9</v>
      </c>
      <c r="C12" s="30">
        <v>0</v>
      </c>
      <c r="D12" s="30">
        <v>9</v>
      </c>
      <c r="E12" s="30">
        <v>0</v>
      </c>
      <c r="F12" s="30">
        <v>0</v>
      </c>
      <c r="G12" s="30">
        <v>0</v>
      </c>
      <c r="H12" s="30">
        <v>0</v>
      </c>
      <c r="I12" s="30">
        <v>0</v>
      </c>
      <c r="J12" s="30">
        <v>0</v>
      </c>
    </row>
    <row r="13" s="56" customFormat="1" ht="20.1" customHeight="1" spans="1:10">
      <c r="A13" s="28" t="s">
        <v>4517</v>
      </c>
      <c r="B13" s="30">
        <v>149</v>
      </c>
      <c r="C13" s="30">
        <v>0</v>
      </c>
      <c r="D13" s="30">
        <v>149</v>
      </c>
      <c r="E13" s="30">
        <v>0</v>
      </c>
      <c r="F13" s="30">
        <v>0</v>
      </c>
      <c r="G13" s="30">
        <v>0</v>
      </c>
      <c r="H13" s="30">
        <v>0</v>
      </c>
      <c r="I13" s="30">
        <v>0</v>
      </c>
      <c r="J13" s="30">
        <v>0</v>
      </c>
    </row>
    <row r="14" s="56" customFormat="1" ht="20.1" customHeight="1" spans="1:10">
      <c r="A14" s="28" t="s">
        <v>4518</v>
      </c>
      <c r="B14" s="30">
        <v>0</v>
      </c>
      <c r="C14" s="30">
        <v>0</v>
      </c>
      <c r="D14" s="30">
        <v>0</v>
      </c>
      <c r="E14" s="30">
        <v>0</v>
      </c>
      <c r="F14" s="30">
        <v>0</v>
      </c>
      <c r="G14" s="30">
        <v>0</v>
      </c>
      <c r="H14" s="30">
        <v>0</v>
      </c>
      <c r="I14" s="30">
        <v>0</v>
      </c>
      <c r="J14" s="30">
        <v>0</v>
      </c>
    </row>
    <row r="15" s="56" customFormat="1" ht="20.1" customHeight="1" spans="1:10">
      <c r="A15" s="28" t="s">
        <v>4519</v>
      </c>
      <c r="B15" s="30">
        <v>11886</v>
      </c>
      <c r="C15" s="30">
        <v>0</v>
      </c>
      <c r="D15" s="30">
        <v>11886</v>
      </c>
      <c r="E15" s="30">
        <v>0</v>
      </c>
      <c r="F15" s="30">
        <v>0</v>
      </c>
      <c r="G15" s="30">
        <v>0</v>
      </c>
      <c r="H15" s="30">
        <v>0</v>
      </c>
      <c r="I15" s="30">
        <v>0</v>
      </c>
      <c r="J15" s="30">
        <v>0</v>
      </c>
    </row>
    <row r="16" s="56" customFormat="1" ht="20.1" customHeight="1" spans="1:10">
      <c r="A16" s="28" t="s">
        <v>4520</v>
      </c>
      <c r="B16" s="30">
        <v>11869</v>
      </c>
      <c r="C16" s="30">
        <v>0</v>
      </c>
      <c r="D16" s="30">
        <v>11869</v>
      </c>
      <c r="E16" s="30">
        <v>0</v>
      </c>
      <c r="F16" s="30">
        <v>0</v>
      </c>
      <c r="G16" s="30">
        <v>0</v>
      </c>
      <c r="H16" s="30">
        <v>0</v>
      </c>
      <c r="I16" s="30">
        <v>0</v>
      </c>
      <c r="J16" s="30">
        <v>0</v>
      </c>
    </row>
    <row r="17" s="56" customFormat="1" ht="20.1" customHeight="1" spans="1:10">
      <c r="A17" s="28" t="s">
        <v>4521</v>
      </c>
      <c r="B17" s="30">
        <v>17</v>
      </c>
      <c r="C17" s="30">
        <v>0</v>
      </c>
      <c r="D17" s="30">
        <v>17</v>
      </c>
      <c r="E17" s="30">
        <v>0</v>
      </c>
      <c r="F17" s="30">
        <v>0</v>
      </c>
      <c r="G17" s="30">
        <v>0</v>
      </c>
      <c r="H17" s="30">
        <v>0</v>
      </c>
      <c r="I17" s="30">
        <v>0</v>
      </c>
      <c r="J17" s="30">
        <v>0</v>
      </c>
    </row>
    <row r="18" s="56" customFormat="1" ht="20.1" customHeight="1" spans="1:10">
      <c r="A18" s="28" t="s">
        <v>4522</v>
      </c>
      <c r="B18" s="30">
        <v>0</v>
      </c>
      <c r="C18" s="30">
        <v>0</v>
      </c>
      <c r="D18" s="30">
        <v>0</v>
      </c>
      <c r="E18" s="30">
        <v>0</v>
      </c>
      <c r="F18" s="30">
        <v>0</v>
      </c>
      <c r="G18" s="30">
        <v>0</v>
      </c>
      <c r="H18" s="30">
        <v>0</v>
      </c>
      <c r="I18" s="30">
        <v>0</v>
      </c>
      <c r="J18" s="30">
        <v>0</v>
      </c>
    </row>
    <row r="19" s="56" customFormat="1" ht="20.1" customHeight="1" spans="1:10">
      <c r="A19" s="28" t="s">
        <v>4523</v>
      </c>
      <c r="B19" s="30">
        <v>0</v>
      </c>
      <c r="C19" s="30">
        <v>0</v>
      </c>
      <c r="D19" s="30">
        <v>0</v>
      </c>
      <c r="E19" s="30">
        <v>0</v>
      </c>
      <c r="F19" s="30">
        <v>0</v>
      </c>
      <c r="G19" s="30">
        <v>0</v>
      </c>
      <c r="H19" s="30">
        <v>0</v>
      </c>
      <c r="I19" s="30">
        <v>0</v>
      </c>
      <c r="J19" s="30">
        <v>0</v>
      </c>
    </row>
    <row r="20" s="56" customFormat="1" ht="17.1" customHeight="1" spans="1:10">
      <c r="A20" s="28" t="s">
        <v>4524</v>
      </c>
      <c r="B20" s="30">
        <v>5233</v>
      </c>
      <c r="C20" s="30">
        <v>0</v>
      </c>
      <c r="D20" s="30">
        <v>5233</v>
      </c>
      <c r="E20" s="30">
        <v>0</v>
      </c>
      <c r="F20" s="30">
        <v>0</v>
      </c>
      <c r="G20" s="30">
        <v>0</v>
      </c>
      <c r="H20" s="30">
        <v>0</v>
      </c>
      <c r="I20" s="30">
        <v>0</v>
      </c>
      <c r="J20" s="30">
        <v>0</v>
      </c>
    </row>
    <row r="21" ht="23" customHeight="1" spans="1:10">
      <c r="A21" s="28" t="s">
        <v>4525</v>
      </c>
      <c r="B21" s="30">
        <v>49083</v>
      </c>
      <c r="C21" s="30">
        <v>0</v>
      </c>
      <c r="D21" s="30">
        <v>49083</v>
      </c>
      <c r="E21" s="30">
        <v>0</v>
      </c>
      <c r="F21" s="30">
        <v>0</v>
      </c>
      <c r="G21" s="30">
        <v>0</v>
      </c>
      <c r="H21" s="30">
        <v>0</v>
      </c>
      <c r="I21" s="30">
        <v>0</v>
      </c>
      <c r="J21" s="30">
        <v>0</v>
      </c>
    </row>
  </sheetData>
  <mergeCells count="13">
    <mergeCell ref="A1:J1"/>
    <mergeCell ref="A2:J2"/>
    <mergeCell ref="A4:J4"/>
    <mergeCell ref="A5:A6"/>
    <mergeCell ref="B5:B6"/>
    <mergeCell ref="C5:C6"/>
    <mergeCell ref="D5:D6"/>
    <mergeCell ref="E5:E6"/>
    <mergeCell ref="F5:F6"/>
    <mergeCell ref="G5:G6"/>
    <mergeCell ref="H5:H6"/>
    <mergeCell ref="I5:I6"/>
    <mergeCell ref="J5:J6"/>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workbookViewId="0">
      <selection activeCell="B26" sqref="B26:B30"/>
    </sheetView>
  </sheetViews>
  <sheetFormatPr defaultColWidth="9" defaultRowHeight="13.5" outlineLevelCol="1"/>
  <cols>
    <col min="1" max="1" width="51.3" customWidth="1"/>
    <col min="2" max="2" width="23" customWidth="1"/>
  </cols>
  <sheetData>
    <row r="1" ht="76" customHeight="1" spans="1:2">
      <c r="A1" s="33" t="s">
        <v>71</v>
      </c>
      <c r="B1" s="34"/>
    </row>
    <row r="2" ht="14.25" spans="1:2">
      <c r="A2" s="35"/>
      <c r="B2" s="36" t="s">
        <v>804</v>
      </c>
    </row>
    <row r="3" ht="14.25" spans="1:2">
      <c r="A3" s="35"/>
      <c r="B3" s="36" t="s">
        <v>4526</v>
      </c>
    </row>
    <row r="4" ht="22" customHeight="1" spans="1:2">
      <c r="A4" s="37" t="s">
        <v>4527</v>
      </c>
      <c r="B4" s="38" t="s">
        <v>4528</v>
      </c>
    </row>
    <row r="5" ht="22" customHeight="1" spans="1:2">
      <c r="A5" s="39" t="s">
        <v>4529</v>
      </c>
      <c r="B5" s="38">
        <v>17119</v>
      </c>
    </row>
    <row r="6" ht="22" customHeight="1" spans="1:2">
      <c r="A6" s="39" t="s">
        <v>4530</v>
      </c>
      <c r="B6" s="40"/>
    </row>
    <row r="7" ht="22" customHeight="1" spans="1:2">
      <c r="A7" s="41" t="s">
        <v>4531</v>
      </c>
      <c r="B7" s="42"/>
    </row>
    <row r="8" ht="22" customHeight="1" spans="1:2">
      <c r="A8" s="41" t="s">
        <v>4532</v>
      </c>
      <c r="B8" s="42"/>
    </row>
    <row r="9" ht="22" customHeight="1" spans="1:2">
      <c r="A9" s="41" t="s">
        <v>4533</v>
      </c>
      <c r="B9" s="42"/>
    </row>
    <row r="10" ht="22" customHeight="1" spans="1:2">
      <c r="A10" s="41" t="s">
        <v>4534</v>
      </c>
      <c r="B10" s="42"/>
    </row>
    <row r="11" ht="22" customHeight="1" spans="1:2">
      <c r="A11" s="41" t="s">
        <v>4535</v>
      </c>
      <c r="B11" s="42"/>
    </row>
    <row r="12" ht="22" customHeight="1" spans="1:2">
      <c r="A12" s="43" t="s">
        <v>4536</v>
      </c>
      <c r="B12" s="47"/>
    </row>
    <row r="13" ht="22" customHeight="1" spans="1:2">
      <c r="A13" s="45" t="s">
        <v>4537</v>
      </c>
      <c r="B13" s="50"/>
    </row>
    <row r="14" ht="22" customHeight="1" spans="1:2">
      <c r="A14" s="46" t="s">
        <v>4538</v>
      </c>
      <c r="B14" s="47"/>
    </row>
    <row r="15" ht="22" customHeight="1" spans="1:2">
      <c r="A15" s="48" t="s">
        <v>4539</v>
      </c>
      <c r="B15" s="47"/>
    </row>
    <row r="16" ht="22" customHeight="1" spans="1:2">
      <c r="A16" s="48" t="s">
        <v>4540</v>
      </c>
      <c r="B16" s="47"/>
    </row>
    <row r="17" ht="22" customHeight="1" spans="1:2">
      <c r="A17" s="48" t="s">
        <v>4541</v>
      </c>
      <c r="B17" s="54"/>
    </row>
    <row r="18" ht="22" customHeight="1" spans="1:2">
      <c r="A18" s="48" t="s">
        <v>4542</v>
      </c>
      <c r="B18" s="47"/>
    </row>
    <row r="19" ht="22" customHeight="1" spans="1:2">
      <c r="A19" s="48" t="s">
        <v>4543</v>
      </c>
      <c r="B19" s="47"/>
    </row>
    <row r="20" ht="22" customHeight="1" spans="1:2">
      <c r="A20" s="55" t="s">
        <v>4544</v>
      </c>
      <c r="B20" s="50"/>
    </row>
    <row r="21" ht="22" customHeight="1" spans="1:2">
      <c r="A21" s="46" t="s">
        <v>4545</v>
      </c>
      <c r="B21" s="47"/>
    </row>
    <row r="22" ht="22" customHeight="1" spans="1:2">
      <c r="A22" s="46" t="s">
        <v>4546</v>
      </c>
      <c r="B22" s="47"/>
    </row>
    <row r="23" ht="22" customHeight="1" spans="1:2">
      <c r="A23" s="43" t="s">
        <v>4547</v>
      </c>
      <c r="B23" s="47"/>
    </row>
    <row r="24" ht="22" customHeight="1" spans="1:2">
      <c r="A24" s="43" t="s">
        <v>4548</v>
      </c>
      <c r="B24" s="47"/>
    </row>
    <row r="25" ht="22" customHeight="1" spans="1:2">
      <c r="A25" s="55" t="s">
        <v>4549</v>
      </c>
      <c r="B25" s="50">
        <v>17119</v>
      </c>
    </row>
    <row r="26" ht="22" customHeight="1" spans="1:2">
      <c r="A26" s="46" t="s">
        <v>4550</v>
      </c>
      <c r="B26" s="47">
        <v>4227</v>
      </c>
    </row>
    <row r="27" ht="22" customHeight="1" spans="1:2">
      <c r="A27" s="46" t="s">
        <v>4551</v>
      </c>
      <c r="B27" s="47">
        <v>11881</v>
      </c>
    </row>
    <row r="28" ht="22" customHeight="1" spans="1:2">
      <c r="A28" s="43" t="s">
        <v>4552</v>
      </c>
      <c r="B28" s="47">
        <v>223</v>
      </c>
    </row>
    <row r="29" ht="22" customHeight="1" spans="1:2">
      <c r="A29" s="43" t="s">
        <v>4553</v>
      </c>
      <c r="B29" s="47"/>
    </row>
    <row r="30" ht="22" customHeight="1" spans="1:2">
      <c r="A30" s="43" t="s">
        <v>4554</v>
      </c>
      <c r="B30" s="47">
        <v>788</v>
      </c>
    </row>
    <row r="31" ht="22" customHeight="1" spans="1:2">
      <c r="A31" s="55" t="s">
        <v>4555</v>
      </c>
      <c r="B31" s="50"/>
    </row>
    <row r="32" ht="22" customHeight="1" spans="1:2">
      <c r="A32" s="53" t="s">
        <v>4556</v>
      </c>
      <c r="B32" s="47"/>
    </row>
    <row r="33" ht="22" customHeight="1" spans="1:2">
      <c r="A33" s="53" t="s">
        <v>4557</v>
      </c>
      <c r="B33" s="47"/>
    </row>
    <row r="34" ht="22" customHeight="1" spans="1:2">
      <c r="A34" s="53" t="s">
        <v>4558</v>
      </c>
      <c r="B34" s="47"/>
    </row>
    <row r="35" ht="22" customHeight="1" spans="1:2">
      <c r="A35" s="44" t="s">
        <v>4559</v>
      </c>
      <c r="B35" s="47"/>
    </row>
    <row r="36" ht="22" customHeight="1" spans="1:2">
      <c r="A36" s="44" t="s">
        <v>4560</v>
      </c>
      <c r="B36" s="47"/>
    </row>
    <row r="37" ht="22" customHeight="1" spans="1:2">
      <c r="A37" s="49" t="s">
        <v>4561</v>
      </c>
      <c r="B37" s="50"/>
    </row>
    <row r="38" ht="22" customHeight="1" spans="1:2">
      <c r="A38" s="51" t="s">
        <v>4562</v>
      </c>
      <c r="B38" s="47"/>
    </row>
    <row r="39" ht="22" customHeight="1" spans="1:2">
      <c r="A39" s="51" t="s">
        <v>4563</v>
      </c>
      <c r="B39" s="47"/>
    </row>
    <row r="40" ht="22" customHeight="1" spans="1:2">
      <c r="A40" s="51" t="s">
        <v>4564</v>
      </c>
      <c r="B40" s="47"/>
    </row>
    <row r="41" ht="22" customHeight="1" spans="1:2">
      <c r="A41" s="44" t="s">
        <v>4565</v>
      </c>
      <c r="B41" s="47"/>
    </row>
    <row r="42" ht="22" customHeight="1" spans="1:2">
      <c r="A42" s="44"/>
      <c r="B42" s="47"/>
    </row>
    <row r="43" ht="22" customHeight="1" spans="1:2">
      <c r="A43" s="55" t="s">
        <v>4566</v>
      </c>
      <c r="B43" s="50"/>
    </row>
    <row r="44" ht="22" customHeight="1" spans="1:2">
      <c r="A44" s="53" t="s">
        <v>4567</v>
      </c>
      <c r="B44" s="47"/>
    </row>
    <row r="45" ht="22" customHeight="1" spans="1:2">
      <c r="A45" s="53" t="s">
        <v>4568</v>
      </c>
      <c r="B45" s="47"/>
    </row>
    <row r="46" ht="22" customHeight="1" spans="1:2">
      <c r="A46" s="44" t="s">
        <v>4569</v>
      </c>
      <c r="B46" s="47"/>
    </row>
    <row r="47" ht="22" customHeight="1" spans="1:2">
      <c r="A47" s="44" t="s">
        <v>4570</v>
      </c>
      <c r="B47" s="47"/>
    </row>
    <row r="48" ht="22" customHeight="1" spans="1:2">
      <c r="A48" s="46"/>
      <c r="B48" s="47"/>
    </row>
  </sheetData>
  <mergeCells count="1">
    <mergeCell ref="A1:B1"/>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H26" sqref="H26"/>
    </sheetView>
  </sheetViews>
  <sheetFormatPr defaultColWidth="9" defaultRowHeight="13.5" outlineLevelCol="1"/>
  <cols>
    <col min="1" max="1" width="53.4" customWidth="1"/>
    <col min="2" max="2" width="20.2" customWidth="1"/>
  </cols>
  <sheetData>
    <row r="1" ht="14.25" spans="1:2">
      <c r="A1" s="31"/>
      <c r="B1" s="32"/>
    </row>
    <row r="2" ht="78" customHeight="1" spans="1:2">
      <c r="A2" s="33" t="s">
        <v>73</v>
      </c>
      <c r="B2" s="34"/>
    </row>
    <row r="3" ht="14.25" spans="1:2">
      <c r="A3" s="35"/>
      <c r="B3" s="36" t="s">
        <v>804</v>
      </c>
    </row>
    <row r="4" ht="14.25" spans="1:2">
      <c r="A4" s="35"/>
      <c r="B4" s="36" t="s">
        <v>4571</v>
      </c>
    </row>
    <row r="5" ht="22" customHeight="1" spans="1:2">
      <c r="A5" s="37" t="s">
        <v>4527</v>
      </c>
      <c r="B5" s="38" t="s">
        <v>4572</v>
      </c>
    </row>
    <row r="6" ht="22" customHeight="1" spans="1:2">
      <c r="A6" s="39" t="s">
        <v>4573</v>
      </c>
      <c r="B6" s="38">
        <v>11886</v>
      </c>
    </row>
    <row r="7" ht="22" customHeight="1" spans="1:2">
      <c r="A7" s="39" t="s">
        <v>4574</v>
      </c>
      <c r="B7" s="40"/>
    </row>
    <row r="8" ht="22" customHeight="1" spans="1:2">
      <c r="A8" s="41" t="s">
        <v>4575</v>
      </c>
      <c r="B8" s="42"/>
    </row>
    <row r="9" ht="22" customHeight="1" spans="1:2">
      <c r="A9" s="41" t="s">
        <v>4576</v>
      </c>
      <c r="B9" s="42"/>
    </row>
    <row r="10" ht="22" customHeight="1" spans="1:2">
      <c r="A10" s="41" t="s">
        <v>4577</v>
      </c>
      <c r="B10" s="42"/>
    </row>
    <row r="11" ht="22" customHeight="1" spans="1:2">
      <c r="A11" s="43" t="s">
        <v>4578</v>
      </c>
      <c r="B11" s="42"/>
    </row>
    <row r="12" ht="22" customHeight="1" spans="1:2">
      <c r="A12" s="41" t="s">
        <v>4579</v>
      </c>
      <c r="B12" s="42"/>
    </row>
    <row r="13" ht="22" customHeight="1" spans="1:2">
      <c r="A13" s="44"/>
      <c r="B13" s="42"/>
    </row>
    <row r="14" ht="22" customHeight="1" spans="1:2">
      <c r="A14" s="45" t="s">
        <v>4580</v>
      </c>
      <c r="B14" s="40"/>
    </row>
    <row r="15" ht="22" customHeight="1" spans="1:2">
      <c r="A15" s="46" t="s">
        <v>4575</v>
      </c>
      <c r="B15" s="47"/>
    </row>
    <row r="16" ht="22" customHeight="1" spans="1:2">
      <c r="A16" s="48" t="s">
        <v>4581</v>
      </c>
      <c r="B16" s="47"/>
    </row>
    <row r="17" ht="22" customHeight="1" spans="1:2">
      <c r="A17" s="48" t="s">
        <v>4582</v>
      </c>
      <c r="B17" s="47"/>
    </row>
    <row r="18" ht="22" customHeight="1" spans="1:2">
      <c r="A18" s="48" t="s">
        <v>4583</v>
      </c>
      <c r="B18" s="47"/>
    </row>
    <row r="19" ht="22" customHeight="1" spans="1:2">
      <c r="A19" s="49" t="s">
        <v>4584</v>
      </c>
      <c r="B19" s="50">
        <v>11886</v>
      </c>
    </row>
    <row r="20" ht="22" customHeight="1" spans="1:2">
      <c r="A20" s="41" t="s">
        <v>4585</v>
      </c>
      <c r="B20" s="47">
        <v>11192</v>
      </c>
    </row>
    <row r="21" ht="22" customHeight="1" spans="1:2">
      <c r="A21" s="41" t="s">
        <v>4586</v>
      </c>
      <c r="B21" s="47">
        <v>676</v>
      </c>
    </row>
    <row r="22" ht="22" customHeight="1" spans="1:2">
      <c r="A22" s="41" t="s">
        <v>4587</v>
      </c>
      <c r="B22" s="47"/>
    </row>
    <row r="23" ht="22" customHeight="1" spans="1:2">
      <c r="A23" s="43" t="s">
        <v>4588</v>
      </c>
      <c r="B23" s="47">
        <v>18</v>
      </c>
    </row>
    <row r="24" ht="22" customHeight="1" spans="1:2">
      <c r="A24" s="49" t="s">
        <v>4589</v>
      </c>
      <c r="B24" s="50"/>
    </row>
    <row r="25" ht="22" customHeight="1" spans="1:2">
      <c r="A25" s="41" t="s">
        <v>4590</v>
      </c>
      <c r="B25" s="47"/>
    </row>
    <row r="26" ht="22" customHeight="1" spans="1:2">
      <c r="A26" s="41" t="s">
        <v>4591</v>
      </c>
      <c r="B26" s="47"/>
    </row>
    <row r="27" ht="22" customHeight="1" spans="1:2">
      <c r="A27" s="41" t="s">
        <v>4587</v>
      </c>
      <c r="B27" s="47"/>
    </row>
    <row r="28" ht="22" customHeight="1" spans="1:2">
      <c r="A28" s="43" t="s">
        <v>4592</v>
      </c>
      <c r="B28" s="47"/>
    </row>
    <row r="29" ht="22" customHeight="1" spans="1:2">
      <c r="A29" s="43"/>
      <c r="B29" s="47"/>
    </row>
    <row r="30" ht="22" customHeight="1" spans="1:2">
      <c r="A30" s="43"/>
      <c r="B30" s="47"/>
    </row>
    <row r="31" ht="22" customHeight="1" spans="1:2">
      <c r="A31" s="43"/>
      <c r="B31" s="47"/>
    </row>
    <row r="32" ht="22" customHeight="1" spans="1:2">
      <c r="A32" s="49" t="s">
        <v>4593</v>
      </c>
      <c r="B32" s="50"/>
    </row>
    <row r="33" ht="22" customHeight="1" spans="1:2">
      <c r="A33" s="51" t="s">
        <v>4594</v>
      </c>
      <c r="B33" s="47"/>
    </row>
    <row r="34" ht="22" customHeight="1" spans="1:2">
      <c r="A34" s="51" t="s">
        <v>4595</v>
      </c>
      <c r="B34" s="47"/>
    </row>
    <row r="35" ht="22" customHeight="1" spans="1:2">
      <c r="A35" s="51" t="s">
        <v>4596</v>
      </c>
      <c r="B35" s="47"/>
    </row>
    <row r="36" ht="22" customHeight="1" spans="1:2">
      <c r="A36" s="52" t="s">
        <v>4597</v>
      </c>
      <c r="B36" s="47"/>
    </row>
    <row r="37" ht="22" customHeight="1" spans="1:2">
      <c r="A37" s="44" t="s">
        <v>4598</v>
      </c>
      <c r="B37" s="47"/>
    </row>
    <row r="38" ht="22" customHeight="1" spans="1:2">
      <c r="A38" s="49" t="s">
        <v>4599</v>
      </c>
      <c r="B38" s="50"/>
    </row>
    <row r="39" ht="22" customHeight="1" spans="1:2">
      <c r="A39" s="41" t="s">
        <v>4600</v>
      </c>
      <c r="B39" s="47"/>
    </row>
    <row r="40" ht="22" customHeight="1" spans="1:2">
      <c r="A40" s="46" t="s">
        <v>4601</v>
      </c>
      <c r="B40" s="47"/>
    </row>
    <row r="41" ht="22" customHeight="1" spans="1:2">
      <c r="A41" s="41" t="s">
        <v>4602</v>
      </c>
      <c r="B41" s="47"/>
    </row>
    <row r="42" ht="22" customHeight="1" spans="1:2">
      <c r="A42" s="43" t="s">
        <v>4603</v>
      </c>
      <c r="B42" s="47"/>
    </row>
    <row r="43" ht="22" customHeight="1" spans="1:2">
      <c r="A43" s="46" t="s">
        <v>4604</v>
      </c>
      <c r="B43" s="47"/>
    </row>
    <row r="44" ht="22" customHeight="1" spans="1:2">
      <c r="A44" s="49" t="s">
        <v>4605</v>
      </c>
      <c r="B44" s="50"/>
    </row>
    <row r="45" ht="22" customHeight="1" spans="1:2">
      <c r="A45" s="53" t="s">
        <v>4606</v>
      </c>
      <c r="B45" s="47"/>
    </row>
    <row r="46" ht="22" customHeight="1" spans="1:2">
      <c r="A46" s="53" t="s">
        <v>4607</v>
      </c>
      <c r="B46" s="47"/>
    </row>
    <row r="47" ht="22" customHeight="1" spans="1:2">
      <c r="A47" s="44" t="s">
        <v>4608</v>
      </c>
      <c r="B47" s="47"/>
    </row>
    <row r="48" ht="22" customHeight="1" spans="1:2">
      <c r="A48" s="51"/>
      <c r="B48" s="47"/>
    </row>
    <row r="49" ht="22" customHeight="1" spans="1:2">
      <c r="A49" s="51"/>
      <c r="B49" s="47"/>
    </row>
  </sheetData>
  <mergeCells count="1">
    <mergeCell ref="A2:B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K23" sqref="K23"/>
    </sheetView>
  </sheetViews>
  <sheetFormatPr defaultColWidth="9" defaultRowHeight="13.5" outlineLevelCol="2"/>
  <cols>
    <col min="1" max="1" width="46.5" customWidth="1"/>
    <col min="2" max="2" width="14.375" customWidth="1"/>
    <col min="3" max="3" width="19.125" customWidth="1"/>
  </cols>
  <sheetData>
    <row r="1" ht="54" customHeight="1" spans="1:3">
      <c r="A1" s="25" t="s">
        <v>75</v>
      </c>
      <c r="B1" s="25"/>
      <c r="C1" s="25"/>
    </row>
    <row r="2" spans="1:3">
      <c r="A2" s="26" t="s">
        <v>4609</v>
      </c>
      <c r="B2" s="26"/>
      <c r="C2" s="26"/>
    </row>
    <row r="3" spans="1:3">
      <c r="A3" s="26" t="s">
        <v>80</v>
      </c>
      <c r="B3" s="26"/>
      <c r="C3" s="26"/>
    </row>
    <row r="4" ht="26" customHeight="1" spans="1:3">
      <c r="A4" s="27" t="s">
        <v>3220</v>
      </c>
      <c r="B4" s="27" t="s">
        <v>82</v>
      </c>
      <c r="C4" s="27" t="s">
        <v>84</v>
      </c>
    </row>
    <row r="5" ht="26" customHeight="1" spans="1:3">
      <c r="A5" s="28" t="s">
        <v>4610</v>
      </c>
      <c r="B5" s="29"/>
      <c r="C5" s="30">
        <v>179334</v>
      </c>
    </row>
    <row r="6" ht="26" customHeight="1" spans="1:3">
      <c r="A6" s="28" t="s">
        <v>3936</v>
      </c>
      <c r="B6" s="29"/>
      <c r="C6" s="30">
        <v>92132</v>
      </c>
    </row>
    <row r="7" ht="26" customHeight="1" spans="1:3">
      <c r="A7" s="28" t="s">
        <v>4392</v>
      </c>
      <c r="B7" s="29"/>
      <c r="C7" s="30">
        <v>87202</v>
      </c>
    </row>
    <row r="8" ht="26" customHeight="1" spans="1:3">
      <c r="A8" s="28" t="s">
        <v>3935</v>
      </c>
      <c r="B8" s="30">
        <v>440462</v>
      </c>
      <c r="C8" s="29"/>
    </row>
    <row r="9" ht="26" customHeight="1" spans="1:3">
      <c r="A9" s="28" t="s">
        <v>3936</v>
      </c>
      <c r="B9" s="30">
        <v>108608</v>
      </c>
      <c r="C9" s="29"/>
    </row>
    <row r="10" ht="26" customHeight="1" spans="1:3">
      <c r="A10" s="28" t="s">
        <v>4392</v>
      </c>
      <c r="B10" s="30">
        <v>331854</v>
      </c>
      <c r="C10" s="29"/>
    </row>
    <row r="11" ht="26" customHeight="1" spans="1:3">
      <c r="A11" s="28" t="s">
        <v>4611</v>
      </c>
      <c r="B11" s="29"/>
      <c r="C11" s="30">
        <v>218700</v>
      </c>
    </row>
    <row r="12" ht="26" customHeight="1" spans="1:3">
      <c r="A12" s="28" t="s">
        <v>3936</v>
      </c>
      <c r="B12" s="29"/>
      <c r="C12" s="30">
        <v>19800</v>
      </c>
    </row>
    <row r="13" ht="26" customHeight="1" spans="1:3">
      <c r="A13" s="28" t="s">
        <v>4392</v>
      </c>
      <c r="B13" s="29"/>
      <c r="C13" s="30">
        <v>198900</v>
      </c>
    </row>
    <row r="14" ht="26" customHeight="1" spans="1:3">
      <c r="A14" s="28" t="s">
        <v>4612</v>
      </c>
      <c r="B14" s="29"/>
      <c r="C14" s="30">
        <v>19296</v>
      </c>
    </row>
    <row r="15" ht="26" customHeight="1" spans="1:3">
      <c r="A15" s="28" t="s">
        <v>3936</v>
      </c>
      <c r="B15" s="29"/>
      <c r="C15" s="30">
        <v>13987</v>
      </c>
    </row>
    <row r="16" ht="26" customHeight="1" spans="1:3">
      <c r="A16" s="28" t="s">
        <v>4392</v>
      </c>
      <c r="B16" s="29"/>
      <c r="C16" s="30">
        <v>5309</v>
      </c>
    </row>
    <row r="17" ht="26" customHeight="1" spans="1:3">
      <c r="A17" s="28" t="s">
        <v>4613</v>
      </c>
      <c r="B17" s="29"/>
      <c r="C17" s="30">
        <v>378738</v>
      </c>
    </row>
    <row r="18" ht="26" customHeight="1" spans="1:3">
      <c r="A18" s="28" t="s">
        <v>3936</v>
      </c>
      <c r="B18" s="29"/>
      <c r="C18" s="30">
        <v>97945</v>
      </c>
    </row>
    <row r="19" ht="26" customHeight="1" spans="1:3">
      <c r="A19" s="28" t="s">
        <v>4392</v>
      </c>
      <c r="B19" s="29"/>
      <c r="C19" s="30">
        <v>280793</v>
      </c>
    </row>
  </sheetData>
  <mergeCells count="3">
    <mergeCell ref="A1:C1"/>
    <mergeCell ref="A2:C2"/>
    <mergeCell ref="A3:C3"/>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G19" sqref="G19"/>
    </sheetView>
  </sheetViews>
  <sheetFormatPr defaultColWidth="9" defaultRowHeight="13.5" outlineLevelRow="7"/>
  <cols>
    <col min="1" max="1" width="11.375" customWidth="1"/>
    <col min="2" max="2" width="10.25" customWidth="1"/>
    <col min="3" max="3" width="13.625" customWidth="1"/>
    <col min="4" max="4" width="11.875" customWidth="1"/>
    <col min="5" max="5" width="14.375" customWidth="1"/>
    <col min="12" max="12" width="13" customWidth="1"/>
  </cols>
  <sheetData>
    <row r="1" ht="22.5" spans="1:12">
      <c r="A1" s="1" t="s">
        <v>4614</v>
      </c>
      <c r="B1" s="1"/>
      <c r="C1" s="1"/>
      <c r="D1" s="1"/>
      <c r="E1" s="1"/>
      <c r="F1" s="1"/>
      <c r="G1" s="1"/>
      <c r="H1" s="1"/>
      <c r="I1" s="1"/>
      <c r="J1" s="1"/>
      <c r="K1" s="1"/>
      <c r="L1" s="1"/>
    </row>
    <row r="2" ht="22.5" spans="1:13">
      <c r="A2" s="1"/>
      <c r="B2" s="1"/>
      <c r="C2" s="1"/>
      <c r="D2" s="1"/>
      <c r="E2" s="1"/>
      <c r="F2" s="1"/>
      <c r="G2" s="1"/>
      <c r="H2" s="1"/>
      <c r="I2" s="1"/>
      <c r="J2" s="17"/>
      <c r="K2" s="17"/>
      <c r="L2" s="18" t="s">
        <v>4615</v>
      </c>
      <c r="M2" s="17"/>
    </row>
    <row r="3" ht="22" customHeight="1" spans="1:13">
      <c r="A3" s="2"/>
      <c r="B3" s="3"/>
      <c r="C3" s="3"/>
      <c r="D3" s="2"/>
      <c r="E3" s="4" t="s">
        <v>4616</v>
      </c>
      <c r="F3" s="5"/>
      <c r="G3" s="5"/>
      <c r="H3" s="5"/>
      <c r="I3" s="5"/>
      <c r="J3" s="5"/>
      <c r="K3" s="19"/>
      <c r="L3" s="19" t="s">
        <v>804</v>
      </c>
      <c r="M3" s="20"/>
    </row>
    <row r="4" ht="22" customHeight="1" spans="1:12">
      <c r="A4" s="6" t="s">
        <v>82</v>
      </c>
      <c r="B4" s="7"/>
      <c r="C4" s="7"/>
      <c r="D4" s="7"/>
      <c r="E4" s="7"/>
      <c r="F4" s="7"/>
      <c r="G4" s="7" t="s">
        <v>84</v>
      </c>
      <c r="H4" s="7"/>
      <c r="I4" s="7"/>
      <c r="J4" s="7"/>
      <c r="K4" s="7"/>
      <c r="L4" s="21"/>
    </row>
    <row r="5" ht="22" customHeight="1" spans="1:12">
      <c r="A5" s="8" t="s">
        <v>4502</v>
      </c>
      <c r="B5" s="9" t="s">
        <v>4617</v>
      </c>
      <c r="C5" s="9" t="s">
        <v>4618</v>
      </c>
      <c r="D5" s="9"/>
      <c r="E5" s="9"/>
      <c r="F5" s="9" t="s">
        <v>4619</v>
      </c>
      <c r="G5" s="9" t="s">
        <v>4502</v>
      </c>
      <c r="H5" s="9" t="s">
        <v>4617</v>
      </c>
      <c r="I5" s="9" t="s">
        <v>4618</v>
      </c>
      <c r="J5" s="9"/>
      <c r="K5" s="9"/>
      <c r="L5" s="22" t="s">
        <v>4619</v>
      </c>
    </row>
    <row r="6" ht="22" customHeight="1" spans="1:12">
      <c r="A6" s="8"/>
      <c r="B6" s="9"/>
      <c r="C6" s="9" t="s">
        <v>4620</v>
      </c>
      <c r="D6" s="9" t="s">
        <v>4621</v>
      </c>
      <c r="E6" s="9" t="s">
        <v>4622</v>
      </c>
      <c r="F6" s="9"/>
      <c r="G6" s="9"/>
      <c r="H6" s="9"/>
      <c r="I6" s="9" t="s">
        <v>4620</v>
      </c>
      <c r="J6" s="9" t="s">
        <v>4621</v>
      </c>
      <c r="K6" s="9" t="s">
        <v>4622</v>
      </c>
      <c r="L6" s="22"/>
    </row>
    <row r="7" ht="13" customHeight="1" spans="1:12">
      <c r="A7" s="10">
        <v>1</v>
      </c>
      <c r="B7" s="11">
        <v>2</v>
      </c>
      <c r="C7" s="11">
        <v>3</v>
      </c>
      <c r="D7" s="11">
        <v>4</v>
      </c>
      <c r="E7" s="11">
        <v>5</v>
      </c>
      <c r="F7" s="11">
        <v>6</v>
      </c>
      <c r="G7" s="11">
        <v>1</v>
      </c>
      <c r="H7" s="11">
        <v>2</v>
      </c>
      <c r="I7" s="11">
        <v>3</v>
      </c>
      <c r="J7" s="11">
        <v>4</v>
      </c>
      <c r="K7" s="11">
        <v>5</v>
      </c>
      <c r="L7" s="23">
        <v>6</v>
      </c>
    </row>
    <row r="8" ht="43" customHeight="1" spans="1:12">
      <c r="A8" s="12">
        <v>1236</v>
      </c>
      <c r="B8" s="13"/>
      <c r="C8" s="14">
        <v>1064</v>
      </c>
      <c r="D8" s="15">
        <v>264</v>
      </c>
      <c r="E8" s="15">
        <v>800</v>
      </c>
      <c r="F8" s="15">
        <v>172</v>
      </c>
      <c r="G8" s="16">
        <v>1046</v>
      </c>
      <c r="H8" s="13" t="s">
        <v>4616</v>
      </c>
      <c r="I8" s="14">
        <v>926</v>
      </c>
      <c r="J8" s="15">
        <v>264</v>
      </c>
      <c r="K8" s="15">
        <v>662</v>
      </c>
      <c r="L8" s="24">
        <v>120</v>
      </c>
    </row>
  </sheetData>
  <mergeCells count="11">
    <mergeCell ref="A1:L1"/>
    <mergeCell ref="A4:F4"/>
    <mergeCell ref="G4:L4"/>
    <mergeCell ref="C5:E5"/>
    <mergeCell ref="I5:K5"/>
    <mergeCell ref="A5:A6"/>
    <mergeCell ref="B5:B6"/>
    <mergeCell ref="F5:F6"/>
    <mergeCell ref="G5:G6"/>
    <mergeCell ref="H5:H6"/>
    <mergeCell ref="L5:L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安阳县</vt:lpstr>
      <vt:lpstr>目录</vt:lpstr>
      <vt:lpstr>01一般公共预算收支决算总表</vt:lpstr>
      <vt:lpstr>02一般公共预算收支决算（分地区）表</vt:lpstr>
      <vt:lpstr>03一般公共预算收入决算表</vt:lpstr>
      <vt:lpstr>04一般公共预算支出决算表</vt:lpstr>
      <vt:lpstr>05一般公共预算本级支出决算表</vt:lpstr>
      <vt:lpstr>06一般公共预算支出经济分类明细表</vt:lpstr>
      <vt:lpstr>07一般公共预算支出（本级）经济分类明细表</vt:lpstr>
      <vt:lpstr>08一般公共预算基本支出经济分类明细表</vt:lpstr>
      <vt:lpstr>09一般公共预算本级基本支出经济分类明细表</vt:lpstr>
      <vt:lpstr>10一般公共预算转移支付收支决算总表</vt:lpstr>
      <vt:lpstr>11一般公共预算税收返还和转移支付决算明细表</vt:lpstr>
      <vt:lpstr>12一般公共预算税收返还和转移支付（分地区）表</vt:lpstr>
      <vt:lpstr>13一般公共预算专项转移支付分项目情况表</vt:lpstr>
      <vt:lpstr>14一般公共预算专项转移支付明细表</vt:lpstr>
      <vt:lpstr>15政府债务限额情况表（一般公共预算-一般）</vt:lpstr>
      <vt:lpstr>16政府一般债务余额情况表</vt:lpstr>
      <vt:lpstr>17政府性基金预算收支决算总表</vt:lpstr>
      <vt:lpstr>18政府性基金预算收入决算明细表</vt:lpstr>
      <vt:lpstr>19政府性基金本级收入决算明细表</vt:lpstr>
      <vt:lpstr>20政府性基金支出决算明细表</vt:lpstr>
      <vt:lpstr>21政府性基金本级支出决算明细表</vt:lpstr>
      <vt:lpstr>22政府性基金收支明细表</vt:lpstr>
      <vt:lpstr>23政府性基金收入预算变动情况表</vt:lpstr>
      <vt:lpstr>24政府性基金转移支付情况表</vt:lpstr>
      <vt:lpstr>25地方政府专项债务限额情况表</vt:lpstr>
      <vt:lpstr>26地方政府专项债务余额情况表</vt:lpstr>
      <vt:lpstr>27国有资本经营收支决算总表</vt:lpstr>
      <vt:lpstr>28国有资本经营收支决算明细表</vt:lpstr>
      <vt:lpstr>29国有资本经营收入决算表</vt:lpstr>
      <vt:lpstr>30国有资本经营支出决算表</vt:lpstr>
      <vt:lpstr>31国有资本经营本级支出决算表</vt:lpstr>
      <vt:lpstr>32国有资本经营转移性收支决算表</vt:lpstr>
      <vt:lpstr>33社会保险基金收支情况表</vt:lpstr>
      <vt:lpstr>34社会保险基金收入明细表</vt:lpstr>
      <vt:lpstr>35社会保险基金支出明细表</vt:lpstr>
      <vt:lpstr>36政府债务余额情况表</vt:lpstr>
      <vt:lpstr>37部门“三公”经费支出决算表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Mason®</cp:lastModifiedBy>
  <dcterms:created xsi:type="dcterms:W3CDTF">2006-09-13T11:21:00Z</dcterms:created>
  <dcterms:modified xsi:type="dcterms:W3CDTF">2023-01-03T02:04:03Z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D369F92870934668B60B75C387823484</vt:lpwstr>
  </property>
  <property fmtid="{D5CDD505-2E9C-101B-9397-08002B2CF9AE}" pid="4" name="KSOReadingLayout">
    <vt:bool>true</vt:bool>
  </property>
</Properties>
</file>