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685" tabRatio="640"/>
  </bookViews>
  <sheets>
    <sheet name="1.一般公共预算收支预算总表" sheetId="33" r:id="rId1"/>
    <sheet name="2.一般公共预算收入预算表" sheetId="14" r:id="rId2"/>
    <sheet name="3.一般公共预算收入分级预算表" sheetId="15" r:id="rId3"/>
    <sheet name="4.一般公共预算支出预算表" sheetId="27" r:id="rId4"/>
    <sheet name="5.一般公共预算支出预算明细表" sheetId="28" r:id="rId5"/>
    <sheet name="6.一般预算支出预算表（按经济分类）" sheetId="29" r:id="rId6"/>
    <sheet name="7.一般公共预算（本级）支出预算表" sheetId="30" r:id="rId7"/>
    <sheet name="8.一般公共预算（本级）支出明细表" sheetId="31" r:id="rId8"/>
    <sheet name="9.一般预算本级基本支出表（按经济分类）" sheetId="34" r:id="rId9"/>
    <sheet name="10.一般公共预算“三公”经费预算表" sheetId="32" r:id="rId10"/>
    <sheet name="11.税收返还和转移支付" sheetId="36" r:id="rId11"/>
    <sheet name="12.专项转移支付分项目分地区预算表" sheetId="38" r:id="rId12"/>
    <sheet name="13.政府一般债务限额余额情况表" sheetId="25" r:id="rId13"/>
    <sheet name="14.政府余额专项债务限额余额情况表" sheetId="26" r:id="rId14"/>
    <sheet name="15.政府性基金收支总表" sheetId="8" r:id="rId15"/>
    <sheet name="16.政府性基金收入" sheetId="9" r:id="rId16"/>
    <sheet name="17.政府性基金支出 (2)" sheetId="40" r:id="rId17"/>
    <sheet name="18.本级政府性基金支出" sheetId="10" r:id="rId18"/>
    <sheet name="19.政府基金转移支付" sheetId="12" r:id="rId19"/>
    <sheet name="20.国有资本经营收入预算表 " sheetId="20" r:id="rId20"/>
    <sheet name="21.国有资本经营支出预算表" sheetId="21" r:id="rId21"/>
    <sheet name="22.本级国有资本经营预算支出表" sheetId="24" r:id="rId22"/>
    <sheet name="23.国有资本转移支付" sheetId="23" r:id="rId23"/>
    <sheet name="25.社保基金收入预算" sheetId="16" r:id="rId24"/>
    <sheet name="26.社保基金支出预算" sheetId="17" r:id="rId25"/>
    <sheet name="27.社保基金本级支出预算" sheetId="18" r:id="rId26"/>
    <sheet name="28.社保基金预算结余表" sheetId="19" r:id="rId27"/>
    <sheet name="Sheet1" sheetId="41" r:id="rId28"/>
    <sheet name="Sheet3" sheetId="43" r:id="rId29"/>
    <sheet name="Sheet4" sheetId="42" state="hidden" r:id="rId30"/>
  </sheets>
  <externalReferences>
    <externalReference r:id="rId31"/>
    <externalReference r:id="rId32"/>
    <externalReference r:id="rId33"/>
  </externalReferences>
  <definedNames>
    <definedName name="_xlnm._FilterDatabase" localSheetId="5" hidden="1">'6.一般预算支出预算表（按经济分类）'!$A$4:$C$57</definedName>
    <definedName name="_xlnm._FilterDatabase" localSheetId="10" hidden="1">'11.税收返还和转移支付'!$A$4:$B$54</definedName>
    <definedName name="_xlnm._FilterDatabase" localSheetId="18" hidden="1">'19.政府基金转移支付'!$A$4:$B$235</definedName>
    <definedName name="_xlnm._FilterDatabase" localSheetId="27" hidden="1">Sheet1!$A$6:$I$1120</definedName>
    <definedName name="_xlnm._FilterDatabase" localSheetId="7" hidden="1">'8.一般公共预算（本级）支出明细表'!$A$4:$C$264</definedName>
    <definedName name="_xlnm._FilterDatabase" localSheetId="16" hidden="1">'17.政府性基金支出 (2)'!$B$5:$C$260</definedName>
    <definedName name="_xlnm._FilterDatabase" localSheetId="17" hidden="1">'18.本级政府性基金支出'!$A$5:$B$257</definedName>
    <definedName name="_xlnm._FilterDatabase" localSheetId="4" hidden="1">'5.一般公共预算支出预算明细表'!$A$4:$H$243</definedName>
    <definedName name="\aa" localSheetId="9">#REF!</definedName>
    <definedName name="\aa" localSheetId="11">#REF!</definedName>
    <definedName name="\aa" localSheetId="16">#REF!</definedName>
    <definedName name="\aa" localSheetId="18">#REF!</definedName>
    <definedName name="\aa" localSheetId="21">#REF!</definedName>
    <definedName name="\aa" localSheetId="2">#REF!</definedName>
    <definedName name="\aa" localSheetId="3">#REF!</definedName>
    <definedName name="\aa" localSheetId="6">#REF!</definedName>
    <definedName name="\aa">#REF!</definedName>
    <definedName name="\d" localSheetId="11">#REF!</definedName>
    <definedName name="\d" localSheetId="16">#REF!</definedName>
    <definedName name="\d" localSheetId="18">#REF!</definedName>
    <definedName name="\d" localSheetId="19">#REF!</definedName>
    <definedName name="\d" localSheetId="20">#REF!</definedName>
    <definedName name="\d" localSheetId="21">#REF!</definedName>
    <definedName name="\d" localSheetId="23">#REF!</definedName>
    <definedName name="\d" localSheetId="2">#REF!</definedName>
    <definedName name="\d" localSheetId="3">#REF!</definedName>
    <definedName name="\d" localSheetId="6">#REF!</definedName>
    <definedName name="\d">#REF!</definedName>
    <definedName name="\P" localSheetId="11">#REF!</definedName>
    <definedName name="\P" localSheetId="16">#REF!</definedName>
    <definedName name="\P" localSheetId="18">#REF!</definedName>
    <definedName name="\P" localSheetId="19">#REF!</definedName>
    <definedName name="\P" localSheetId="20">#REF!</definedName>
    <definedName name="\P" localSheetId="21">#REF!</definedName>
    <definedName name="\P" localSheetId="2">#REF!</definedName>
    <definedName name="\P" localSheetId="3">#REF!</definedName>
    <definedName name="\P" localSheetId="6">#REF!</definedName>
    <definedName name="\P">#REF!</definedName>
    <definedName name="\x" localSheetId="11">#REF!</definedName>
    <definedName name="\x" localSheetId="16">#REF!</definedName>
    <definedName name="\x" localSheetId="18">#REF!</definedName>
    <definedName name="\x" localSheetId="19">#REF!</definedName>
    <definedName name="\x" localSheetId="20">#REF!</definedName>
    <definedName name="\x" localSheetId="21">#REF!</definedName>
    <definedName name="\x" localSheetId="23">#REF!</definedName>
    <definedName name="\x" localSheetId="2">#REF!</definedName>
    <definedName name="\x" localSheetId="3">#REF!</definedName>
    <definedName name="\x" localSheetId="6">#REF!</definedName>
    <definedName name="\x">#REF!</definedName>
    <definedName name="\z" localSheetId="23">#REF!</definedName>
    <definedName name="\z">#N/A</definedName>
    <definedName name="_Key1" localSheetId="11" hidden="1">#REF!</definedName>
    <definedName name="_Key1" localSheetId="16" hidden="1">#REF!</definedName>
    <definedName name="_Key1" localSheetId="18" hidden="1">#REF!</definedName>
    <definedName name="_Key1" localSheetId="19" hidden="1">#REF!</definedName>
    <definedName name="_Key1" localSheetId="20" hidden="1">#REF!</definedName>
    <definedName name="_Key1" localSheetId="21" hidden="1">#REF!</definedName>
    <definedName name="_Key1" localSheetId="2" hidden="1">#REF!</definedName>
    <definedName name="_Key1" localSheetId="3" hidden="1">#REF!</definedName>
    <definedName name="_Key1" localSheetId="6" hidden="1">#REF!</definedName>
    <definedName name="_Key1" hidden="1">#REF!</definedName>
    <definedName name="_Order1" hidden="1">255</definedName>
    <definedName name="_Order2" hidden="1">255</definedName>
    <definedName name="_Sort" localSheetId="11" hidden="1">#REF!</definedName>
    <definedName name="_Sort" localSheetId="16" hidden="1">#REF!</definedName>
    <definedName name="_Sort" localSheetId="18" hidden="1">#REF!</definedName>
    <definedName name="_Sort" localSheetId="19" hidden="1">#REF!</definedName>
    <definedName name="_Sort" localSheetId="20" hidden="1">#REF!</definedName>
    <definedName name="_Sort" localSheetId="21" hidden="1">#REF!</definedName>
    <definedName name="_Sort" localSheetId="2" hidden="1">#REF!</definedName>
    <definedName name="_Sort" localSheetId="3" hidden="1">#REF!</definedName>
    <definedName name="_Sort" localSheetId="6" hidden="1">#REF!</definedName>
    <definedName name="_Sort" hidden="1">#REF!</definedName>
    <definedName name="A" localSheetId="23">#REF!</definedName>
    <definedName name="A">#N/A</definedName>
    <definedName name="aaaaaaa" localSheetId="11">#REF!</definedName>
    <definedName name="aaaaaaa" localSheetId="16">#REF!</definedName>
    <definedName name="aaaaaaa" localSheetId="18">#REF!</definedName>
    <definedName name="aaaaaaa" localSheetId="19">#REF!</definedName>
    <definedName name="aaaaaaa" localSheetId="20">#REF!</definedName>
    <definedName name="aaaaaaa" localSheetId="21">#REF!</definedName>
    <definedName name="aaaaaaa" localSheetId="2">#REF!</definedName>
    <definedName name="aaaaaaa" localSheetId="3">#REF!</definedName>
    <definedName name="aaaaaaa" localSheetId="6">#REF!</definedName>
    <definedName name="aaaaaaa">#REF!</definedName>
    <definedName name="B" localSheetId="23">#REF!</definedName>
    <definedName name="B">#N/A</definedName>
    <definedName name="Database" localSheetId="11" hidden="1">#REF!</definedName>
    <definedName name="Database" localSheetId="16" hidden="1">#REF!</definedName>
    <definedName name="Database" localSheetId="18" hidden="1">#REF!</definedName>
    <definedName name="Database" localSheetId="19" hidden="1">#REF!</definedName>
    <definedName name="Database" localSheetId="20" hidden="1">#REF!</definedName>
    <definedName name="Database" localSheetId="21" hidden="1">#REF!</definedName>
    <definedName name="Database" localSheetId="23" hidden="1">#REF!</definedName>
    <definedName name="Database" localSheetId="2">#REF!</definedName>
    <definedName name="Database" localSheetId="3" hidden="1">#REF!</definedName>
    <definedName name="Database" localSheetId="6" hidden="1">#REF!</definedName>
    <definedName name="Database" hidden="1">#REF!</definedName>
    <definedName name="dddddd" localSheetId="11">#REF!</definedName>
    <definedName name="dddddd" localSheetId="16">#REF!</definedName>
    <definedName name="dddddd" localSheetId="18">#REF!</definedName>
    <definedName name="dddddd" localSheetId="19">#REF!</definedName>
    <definedName name="dddddd" localSheetId="20">#REF!</definedName>
    <definedName name="dddddd" localSheetId="21">#REF!</definedName>
    <definedName name="dddddd" localSheetId="2">#REF!</definedName>
    <definedName name="dddddd" localSheetId="3">#REF!</definedName>
    <definedName name="dddddd" localSheetId="6">#REF!</definedName>
    <definedName name="dddddd">#REF!</definedName>
    <definedName name="df" localSheetId="11">#REF!</definedName>
    <definedName name="df" localSheetId="16">#REF!</definedName>
    <definedName name="df" localSheetId="21">#REF!</definedName>
    <definedName name="df" localSheetId="2">#REF!</definedName>
    <definedName name="df" localSheetId="3">#REF!</definedName>
    <definedName name="df" localSheetId="6">#REF!</definedName>
    <definedName name="df">#REF!</definedName>
    <definedName name="ffffff" localSheetId="11">#REF!</definedName>
    <definedName name="ffffff" localSheetId="16">#REF!</definedName>
    <definedName name="ffffff" localSheetId="18">#REF!</definedName>
    <definedName name="ffffff" localSheetId="19">#REF!</definedName>
    <definedName name="ffffff" localSheetId="20">#REF!</definedName>
    <definedName name="ffffff" localSheetId="21">#REF!</definedName>
    <definedName name="ffffff" localSheetId="2">#REF!</definedName>
    <definedName name="ffffff" localSheetId="3">#REF!</definedName>
    <definedName name="ffffff" localSheetId="6">#REF!</definedName>
    <definedName name="ffffff">#REF!</definedName>
    <definedName name="ggggg" localSheetId="11">#REF!</definedName>
    <definedName name="ggggg" localSheetId="16">#REF!</definedName>
    <definedName name="ggggg" localSheetId="18">#REF!</definedName>
    <definedName name="ggggg" localSheetId="19">#REF!</definedName>
    <definedName name="ggggg" localSheetId="20">#REF!</definedName>
    <definedName name="ggggg" localSheetId="21">#REF!</definedName>
    <definedName name="ggggg" localSheetId="2">#REF!</definedName>
    <definedName name="ggggg" localSheetId="3">#REF!</definedName>
    <definedName name="ggggg" localSheetId="6">#REF!</definedName>
    <definedName name="ggggg">#REF!</definedName>
    <definedName name="gxxe2003">'[1]P1012001'!$A$6:$E$117</definedName>
    <definedName name="hhh" localSheetId="11">'[2]Mp-team 1'!#REF!</definedName>
    <definedName name="hhh" localSheetId="16">'[2]Mp-team 1'!#REF!</definedName>
    <definedName name="hhh" localSheetId="18">'[2]Mp-team 1'!#REF!</definedName>
    <definedName name="hhh" localSheetId="21">'[2]Mp-team 1'!#REF!</definedName>
    <definedName name="hhh" localSheetId="2">'[3]Mp-team 1'!#REF!</definedName>
    <definedName name="hhh" localSheetId="3">'[3]Mp-team 1'!#REF!</definedName>
    <definedName name="hhh" localSheetId="6">'[3]Mp-team 1'!#REF!</definedName>
    <definedName name="hhh">'[2]Mp-team 1'!#REF!</definedName>
    <definedName name="hhhhhh" localSheetId="11">#REF!</definedName>
    <definedName name="hhhhhh" localSheetId="16">#REF!</definedName>
    <definedName name="hhhhhh" localSheetId="18">#REF!</definedName>
    <definedName name="hhhhhh" localSheetId="19">#REF!</definedName>
    <definedName name="hhhhhh" localSheetId="20">#REF!</definedName>
    <definedName name="hhhhhh" localSheetId="21">#REF!</definedName>
    <definedName name="hhhhhh" localSheetId="2">#REF!</definedName>
    <definedName name="hhhhhh" localSheetId="3">#REF!</definedName>
    <definedName name="hhhhhh" localSheetId="6">#REF!</definedName>
    <definedName name="hhhhhh">#REF!</definedName>
    <definedName name="hhhhhhhhh" localSheetId="11">#REF!</definedName>
    <definedName name="hhhhhhhhh" localSheetId="16">#REF!</definedName>
    <definedName name="hhhhhhhhh" localSheetId="18">#REF!</definedName>
    <definedName name="hhhhhhhhh" localSheetId="19">#REF!</definedName>
    <definedName name="hhhhhhhhh" localSheetId="20">#REF!</definedName>
    <definedName name="hhhhhhhhh" localSheetId="21">#REF!</definedName>
    <definedName name="hhhhhhhhh" localSheetId="2">#REF!</definedName>
    <definedName name="hhhhhhhhh" localSheetId="3">#REF!</definedName>
    <definedName name="hhhhhhhhh" localSheetId="6">#REF!</definedName>
    <definedName name="hhhhhhhhh">#REF!</definedName>
    <definedName name="jjjjj" localSheetId="11">#REF!</definedName>
    <definedName name="jjjjj" localSheetId="16">#REF!</definedName>
    <definedName name="jjjjj" localSheetId="18">#REF!</definedName>
    <definedName name="jjjjj" localSheetId="19">#REF!</definedName>
    <definedName name="jjjjj" localSheetId="20">#REF!</definedName>
    <definedName name="jjjjj" localSheetId="21">#REF!</definedName>
    <definedName name="jjjjj" localSheetId="2">#REF!</definedName>
    <definedName name="jjjjj" localSheetId="3">#REF!</definedName>
    <definedName name="jjjjj" localSheetId="6">#REF!</definedName>
    <definedName name="jjjjj">#REF!</definedName>
    <definedName name="kkkkk" localSheetId="11">#REF!</definedName>
    <definedName name="kkkkk" localSheetId="16">#REF!</definedName>
    <definedName name="kkkkk" localSheetId="18">#REF!</definedName>
    <definedName name="kkkkk" localSheetId="19">#REF!</definedName>
    <definedName name="kkkkk" localSheetId="20">#REF!</definedName>
    <definedName name="kkkkk" localSheetId="21">#REF!</definedName>
    <definedName name="kkkkk" localSheetId="2">#REF!</definedName>
    <definedName name="kkkkk" localSheetId="3">#REF!</definedName>
    <definedName name="kkkkk" localSheetId="6">#REF!</definedName>
    <definedName name="kkkkk">#REF!</definedName>
    <definedName name="_xlnm.Print_Area" localSheetId="16">'17.政府性基金支出 (2)'!$B$1:$C$260</definedName>
    <definedName name="_xlnm.Print_Area" localSheetId="17">'18.本级政府性基金支出'!$A$1:$B$257</definedName>
    <definedName name="_xlnm.Print_Area" localSheetId="19">'20.国有资本经营收入预算表 '!$A$1:$B$36</definedName>
    <definedName name="_xlnm.Print_Area" localSheetId="20">'21.国有资本经营支出预算表'!$A$1:$B$33</definedName>
    <definedName name="_xlnm.Print_Area" localSheetId="21">'22.本级国有资本经营预算支出表'!$A$1:$B$33</definedName>
    <definedName name="_xlnm.Print_Area" localSheetId="22">'23.国有资本转移支付'!$A$1:$D$9</definedName>
    <definedName name="_xlnm.Print_Area" localSheetId="23">'25.社保基金收入预算'!$A$1:$E$7</definedName>
    <definedName name="_xlnm.Print_Area" localSheetId="24">'26.社保基金支出预算'!$A$1:$E$7</definedName>
    <definedName name="_xlnm.Print_Area" localSheetId="26">'28.社保基金预算结余表'!$A$1:$C$9</definedName>
    <definedName name="_xlnm.Print_Area" localSheetId="2">'3.一般公共预算收入分级预算表'!$A$1:$D$30</definedName>
    <definedName name="_xlnm.Print_Area" localSheetId="3">'4.一般公共预算支出预算表'!$A$1:$D$31</definedName>
    <definedName name="_xlnm.Print_Area" localSheetId="6">'7.一般公共预算（本级）支出预算表'!$A$1:$B$31</definedName>
    <definedName name="_xlnm.Print_Area">#N/A</definedName>
    <definedName name="_xlnm.Print_Titles" localSheetId="0">'1.一般公共预算收支预算总表'!#REF!</definedName>
    <definedName name="_xlnm.Print_Titles" localSheetId="15">'16.政府性基金收入'!$A$1:$IV$4</definedName>
    <definedName name="_xlnm.Print_Titles" localSheetId="16">'17.政府性基金支出 (2)'!$B$1:$IW$5</definedName>
    <definedName name="_xlnm.Print_Titles" localSheetId="17">'18.本级政府性基金支出'!$A$1:$IV$5</definedName>
    <definedName name="_xlnm.Print_Titles" localSheetId="18">'19.政府基金转移支付'!$A$1:$IV$4</definedName>
    <definedName name="_xlnm.Print_Titles" localSheetId="1">'2.一般公共预算收入预算表'!$A$1:$IV$3</definedName>
    <definedName name="_xlnm.Print_Titles" localSheetId="23">'25.社保基金收入预算'!$A$2:$IV$3</definedName>
    <definedName name="_xlnm.Print_Titles">#N/A</definedName>
    <definedName name="rrrrr" localSheetId="11">#REF!</definedName>
    <definedName name="rrrrr" localSheetId="16">#REF!</definedName>
    <definedName name="rrrrr" localSheetId="18">#REF!</definedName>
    <definedName name="rrrrr" localSheetId="19">#REF!</definedName>
    <definedName name="rrrrr" localSheetId="20">#REF!</definedName>
    <definedName name="rrrrr" localSheetId="21">#REF!</definedName>
    <definedName name="rrrrr" localSheetId="2">#REF!</definedName>
    <definedName name="rrrrr" localSheetId="3">#REF!</definedName>
    <definedName name="rrrrr" localSheetId="6">#REF!</definedName>
    <definedName name="rrrrr">#REF!</definedName>
    <definedName name="sss">#N/A</definedName>
    <definedName name="ssss" localSheetId="11">#REF!</definedName>
    <definedName name="ssss" localSheetId="16">#REF!</definedName>
    <definedName name="ssss" localSheetId="18">#REF!</definedName>
    <definedName name="ssss" localSheetId="19">#REF!</definedName>
    <definedName name="ssss" localSheetId="20">#REF!</definedName>
    <definedName name="ssss" localSheetId="21">#REF!</definedName>
    <definedName name="ssss" localSheetId="2">#REF!</definedName>
    <definedName name="ssss" localSheetId="3">#REF!</definedName>
    <definedName name="ssss" localSheetId="6">#REF!</definedName>
    <definedName name="ssss">#REF!</definedName>
    <definedName name="z" localSheetId="11">#REF!</definedName>
    <definedName name="z" localSheetId="16">#REF!</definedName>
    <definedName name="z" localSheetId="18">#REF!</definedName>
    <definedName name="z" localSheetId="21">#REF!</definedName>
    <definedName name="z" localSheetId="2">#REF!</definedName>
    <definedName name="z" localSheetId="3">#REF!</definedName>
    <definedName name="z" localSheetId="6">#REF!</definedName>
    <definedName name="z">#REF!</definedName>
    <definedName name="zzzzz" localSheetId="11">#REF!</definedName>
    <definedName name="zzzzz" localSheetId="16">#REF!</definedName>
    <definedName name="zzzzz" localSheetId="18">#REF!</definedName>
    <definedName name="zzzzz" localSheetId="19">#REF!</definedName>
    <definedName name="zzzzz" localSheetId="20">#REF!</definedName>
    <definedName name="zzzzz" localSheetId="21">#REF!</definedName>
    <definedName name="zzzzz" localSheetId="2">#REF!</definedName>
    <definedName name="zzzzz" localSheetId="3">#REF!</definedName>
    <definedName name="zzzzz" localSheetId="6">#REF!</definedName>
    <definedName name="zzzzz">#REF!</definedName>
    <definedName name="啊啊" localSheetId="11">#REF!</definedName>
    <definedName name="啊啊" localSheetId="16">#REF!</definedName>
    <definedName name="啊啊" localSheetId="18">#REF!</definedName>
    <definedName name="啊啊" localSheetId="19">#REF!</definedName>
    <definedName name="啊啊" localSheetId="20">#REF!</definedName>
    <definedName name="啊啊" localSheetId="21">#REF!</definedName>
    <definedName name="啊啊" localSheetId="2">#REF!</definedName>
    <definedName name="啊啊" localSheetId="3">#REF!</definedName>
    <definedName name="啊啊" localSheetId="6">#REF!</definedName>
    <definedName name="啊啊">#REF!</definedName>
    <definedName name="安徽" localSheetId="11">#REF!</definedName>
    <definedName name="安徽" localSheetId="16">#REF!</definedName>
    <definedName name="安徽" localSheetId="18">#REF!</definedName>
    <definedName name="安徽" localSheetId="19">#REF!</definedName>
    <definedName name="安徽" localSheetId="20">#REF!</definedName>
    <definedName name="安徽" localSheetId="21">#REF!</definedName>
    <definedName name="安徽" localSheetId="2">#REF!</definedName>
    <definedName name="安徽" localSheetId="3">#REF!</definedName>
    <definedName name="安徽" localSheetId="6">#REF!</definedName>
    <definedName name="安徽">#REF!</definedName>
    <definedName name="北京" localSheetId="11">#REF!</definedName>
    <definedName name="北京" localSheetId="16">#REF!</definedName>
    <definedName name="北京" localSheetId="18">#REF!</definedName>
    <definedName name="北京" localSheetId="19">#REF!</definedName>
    <definedName name="北京" localSheetId="20">#REF!</definedName>
    <definedName name="北京" localSheetId="21">#REF!</definedName>
    <definedName name="北京" localSheetId="2">#REF!</definedName>
    <definedName name="北京" localSheetId="3">#REF!</definedName>
    <definedName name="北京" localSheetId="6">#REF!</definedName>
    <definedName name="北京">#REF!</definedName>
    <definedName name="不不不" localSheetId="11">#REF!</definedName>
    <definedName name="不不不" localSheetId="16">#REF!</definedName>
    <definedName name="不不不" localSheetId="18">#REF!</definedName>
    <definedName name="不不不" localSheetId="19">#REF!</definedName>
    <definedName name="不不不" localSheetId="20">#REF!</definedName>
    <definedName name="不不不" localSheetId="21">#REF!</definedName>
    <definedName name="不不不" localSheetId="2">#REF!</definedName>
    <definedName name="不不不" localSheetId="3">#REF!</definedName>
    <definedName name="不不不" localSheetId="6">#REF!</definedName>
    <definedName name="不不不">#REF!</definedName>
    <definedName name="大连" localSheetId="11">#REF!</definedName>
    <definedName name="大连" localSheetId="16">#REF!</definedName>
    <definedName name="大连" localSheetId="18">#REF!</definedName>
    <definedName name="大连" localSheetId="19">#REF!</definedName>
    <definedName name="大连" localSheetId="20">#REF!</definedName>
    <definedName name="大连" localSheetId="21">#REF!</definedName>
    <definedName name="大连" localSheetId="2">#REF!</definedName>
    <definedName name="大连" localSheetId="3">#REF!</definedName>
    <definedName name="大连" localSheetId="6">#REF!</definedName>
    <definedName name="大连">#REF!</definedName>
    <definedName name="第三批">#N/A</definedName>
    <definedName name="呃呃呃" localSheetId="11">#REF!</definedName>
    <definedName name="呃呃呃" localSheetId="16">#REF!</definedName>
    <definedName name="呃呃呃" localSheetId="18">#REF!</definedName>
    <definedName name="呃呃呃" localSheetId="19">#REF!</definedName>
    <definedName name="呃呃呃" localSheetId="20">#REF!</definedName>
    <definedName name="呃呃呃" localSheetId="21">#REF!</definedName>
    <definedName name="呃呃呃" localSheetId="2">#REF!</definedName>
    <definedName name="呃呃呃" localSheetId="3">#REF!</definedName>
    <definedName name="呃呃呃" localSheetId="6">#REF!</definedName>
    <definedName name="呃呃呃">#REF!</definedName>
    <definedName name="福建" localSheetId="11">#REF!</definedName>
    <definedName name="福建" localSheetId="16">#REF!</definedName>
    <definedName name="福建" localSheetId="18">#REF!</definedName>
    <definedName name="福建" localSheetId="19">#REF!</definedName>
    <definedName name="福建" localSheetId="20">#REF!</definedName>
    <definedName name="福建" localSheetId="21">#REF!</definedName>
    <definedName name="福建" localSheetId="2">#REF!</definedName>
    <definedName name="福建" localSheetId="3">#REF!</definedName>
    <definedName name="福建" localSheetId="6">#REF!</definedName>
    <definedName name="福建">#REF!</definedName>
    <definedName name="福建地区" localSheetId="11">#REF!</definedName>
    <definedName name="福建地区" localSheetId="16">#REF!</definedName>
    <definedName name="福建地区" localSheetId="18">#REF!</definedName>
    <definedName name="福建地区" localSheetId="19">#REF!</definedName>
    <definedName name="福建地区" localSheetId="20">#REF!</definedName>
    <definedName name="福建地区" localSheetId="21">#REF!</definedName>
    <definedName name="福建地区" localSheetId="2">#REF!</definedName>
    <definedName name="福建地区" localSheetId="3">#REF!</definedName>
    <definedName name="福建地区" localSheetId="6">#REF!</definedName>
    <definedName name="福建地区">#REF!</definedName>
    <definedName name="附表" localSheetId="11">#REF!</definedName>
    <definedName name="附表" localSheetId="16">#REF!</definedName>
    <definedName name="附表" localSheetId="18">#REF!</definedName>
    <definedName name="附表" localSheetId="19">#REF!</definedName>
    <definedName name="附表" localSheetId="20">#REF!</definedName>
    <definedName name="附表" localSheetId="21">#REF!</definedName>
    <definedName name="附表" localSheetId="2">#REF!</definedName>
    <definedName name="附表" localSheetId="3">#REF!</definedName>
    <definedName name="附表" localSheetId="6">#REF!</definedName>
    <definedName name="附表">#REF!</definedName>
    <definedName name="广东" localSheetId="11">#REF!</definedName>
    <definedName name="广东" localSheetId="16">#REF!</definedName>
    <definedName name="广东" localSheetId="18">#REF!</definedName>
    <definedName name="广东" localSheetId="19">#REF!</definedName>
    <definedName name="广东" localSheetId="20">#REF!</definedName>
    <definedName name="广东" localSheetId="21">#REF!</definedName>
    <definedName name="广东" localSheetId="2">#REF!</definedName>
    <definedName name="广东" localSheetId="3">#REF!</definedName>
    <definedName name="广东" localSheetId="6">#REF!</definedName>
    <definedName name="广东">#REF!</definedName>
    <definedName name="广东地区" localSheetId="11">#REF!</definedName>
    <definedName name="广东地区" localSheetId="16">#REF!</definedName>
    <definedName name="广东地区" localSheetId="18">#REF!</definedName>
    <definedName name="广东地区" localSheetId="19">#REF!</definedName>
    <definedName name="广东地区" localSheetId="20">#REF!</definedName>
    <definedName name="广东地区" localSheetId="21">#REF!</definedName>
    <definedName name="广东地区" localSheetId="2">#REF!</definedName>
    <definedName name="广东地区" localSheetId="3">#REF!</definedName>
    <definedName name="广东地区" localSheetId="6">#REF!</definedName>
    <definedName name="广东地区">#REF!</definedName>
    <definedName name="广西" localSheetId="11">#REF!</definedName>
    <definedName name="广西" localSheetId="16">#REF!</definedName>
    <definedName name="广西" localSheetId="18">#REF!</definedName>
    <definedName name="广西" localSheetId="19">#REF!</definedName>
    <definedName name="广西" localSheetId="20">#REF!</definedName>
    <definedName name="广西" localSheetId="21">#REF!</definedName>
    <definedName name="广西" localSheetId="2">#REF!</definedName>
    <definedName name="广西" localSheetId="3">#REF!</definedName>
    <definedName name="广西" localSheetId="6">#REF!</definedName>
    <definedName name="广西">#REF!</definedName>
    <definedName name="贵州" localSheetId="11">#REF!</definedName>
    <definedName name="贵州" localSheetId="16">#REF!</definedName>
    <definedName name="贵州" localSheetId="18">#REF!</definedName>
    <definedName name="贵州" localSheetId="19">#REF!</definedName>
    <definedName name="贵州" localSheetId="20">#REF!</definedName>
    <definedName name="贵州" localSheetId="21">#REF!</definedName>
    <definedName name="贵州" localSheetId="2">#REF!</definedName>
    <definedName name="贵州" localSheetId="3">#REF!</definedName>
    <definedName name="贵州" localSheetId="6">#REF!</definedName>
    <definedName name="贵州">#REF!</definedName>
    <definedName name="哈哈哈哈" localSheetId="11">#REF!</definedName>
    <definedName name="哈哈哈哈" localSheetId="16">#REF!</definedName>
    <definedName name="哈哈哈哈" localSheetId="18">#REF!</definedName>
    <definedName name="哈哈哈哈" localSheetId="19">#REF!</definedName>
    <definedName name="哈哈哈哈" localSheetId="20">#REF!</definedName>
    <definedName name="哈哈哈哈" localSheetId="21">#REF!</definedName>
    <definedName name="哈哈哈哈" localSheetId="2">#REF!</definedName>
    <definedName name="哈哈哈哈" localSheetId="3">#REF!</definedName>
    <definedName name="哈哈哈哈" localSheetId="6">#REF!</definedName>
    <definedName name="哈哈哈哈">#REF!</definedName>
    <definedName name="海南" localSheetId="11">#REF!</definedName>
    <definedName name="海南" localSheetId="16">#REF!</definedName>
    <definedName name="海南" localSheetId="18">#REF!</definedName>
    <definedName name="海南" localSheetId="19">#REF!</definedName>
    <definedName name="海南" localSheetId="20">#REF!</definedName>
    <definedName name="海南" localSheetId="21">#REF!</definedName>
    <definedName name="海南" localSheetId="2">#REF!</definedName>
    <definedName name="海南" localSheetId="3">#REF!</definedName>
    <definedName name="海南" localSheetId="6">#REF!</definedName>
    <definedName name="海南">#REF!</definedName>
    <definedName name="河北" localSheetId="11">#REF!</definedName>
    <definedName name="河北" localSheetId="16">#REF!</definedName>
    <definedName name="河北" localSheetId="18">#REF!</definedName>
    <definedName name="河北" localSheetId="19">#REF!</definedName>
    <definedName name="河北" localSheetId="20">#REF!</definedName>
    <definedName name="河北" localSheetId="21">#REF!</definedName>
    <definedName name="河北" localSheetId="2">#REF!</definedName>
    <definedName name="河北" localSheetId="3">#REF!</definedName>
    <definedName name="河北" localSheetId="6">#REF!</definedName>
    <definedName name="河北">#REF!</definedName>
    <definedName name="河南" localSheetId="11">#REF!</definedName>
    <definedName name="河南" localSheetId="16">#REF!</definedName>
    <definedName name="河南" localSheetId="18">#REF!</definedName>
    <definedName name="河南" localSheetId="19">#REF!</definedName>
    <definedName name="河南" localSheetId="20">#REF!</definedName>
    <definedName name="河南" localSheetId="21">#REF!</definedName>
    <definedName name="河南" localSheetId="2">#REF!</definedName>
    <definedName name="河南" localSheetId="3">#REF!</definedName>
    <definedName name="河南" localSheetId="6">#REF!</definedName>
    <definedName name="河南">#REF!</definedName>
    <definedName name="黑龙江" localSheetId="11">#REF!</definedName>
    <definedName name="黑龙江" localSheetId="16">#REF!</definedName>
    <definedName name="黑龙江" localSheetId="18">#REF!</definedName>
    <definedName name="黑龙江" localSheetId="19">#REF!</definedName>
    <definedName name="黑龙江" localSheetId="20">#REF!</definedName>
    <definedName name="黑龙江" localSheetId="21">#REF!</definedName>
    <definedName name="黑龙江" localSheetId="2">#REF!</definedName>
    <definedName name="黑龙江" localSheetId="3">#REF!</definedName>
    <definedName name="黑龙江" localSheetId="6">#REF!</definedName>
    <definedName name="黑龙江">#REF!</definedName>
    <definedName name="湖北" localSheetId="11">#REF!</definedName>
    <definedName name="湖北" localSheetId="16">#REF!</definedName>
    <definedName name="湖北" localSheetId="18">#REF!</definedName>
    <definedName name="湖北" localSheetId="19">#REF!</definedName>
    <definedName name="湖北" localSheetId="20">#REF!</definedName>
    <definedName name="湖北" localSheetId="21">#REF!</definedName>
    <definedName name="湖北" localSheetId="2">#REF!</definedName>
    <definedName name="湖北" localSheetId="3">#REF!</definedName>
    <definedName name="湖北" localSheetId="6">#REF!</definedName>
    <definedName name="湖北">#REF!</definedName>
    <definedName name="湖南" localSheetId="11">#REF!</definedName>
    <definedName name="湖南" localSheetId="16">#REF!</definedName>
    <definedName name="湖南" localSheetId="18">#REF!</definedName>
    <definedName name="湖南" localSheetId="19">#REF!</definedName>
    <definedName name="湖南" localSheetId="20">#REF!</definedName>
    <definedName name="湖南" localSheetId="21">#REF!</definedName>
    <definedName name="湖南" localSheetId="2">#REF!</definedName>
    <definedName name="湖南" localSheetId="3">#REF!</definedName>
    <definedName name="湖南" localSheetId="6">#REF!</definedName>
    <definedName name="湖南">#REF!</definedName>
    <definedName name="汇率" localSheetId="11">#REF!</definedName>
    <definedName name="汇率" localSheetId="16">#REF!</definedName>
    <definedName name="汇率" localSheetId="18">#REF!</definedName>
    <definedName name="汇率" localSheetId="19">#REF!</definedName>
    <definedName name="汇率" localSheetId="20">#REF!</definedName>
    <definedName name="汇率" localSheetId="21">#REF!</definedName>
    <definedName name="汇率" localSheetId="23">#REF!</definedName>
    <definedName name="汇率" localSheetId="2">#REF!</definedName>
    <definedName name="汇率" localSheetId="3">#REF!</definedName>
    <definedName name="汇率" localSheetId="6">#REF!</definedName>
    <definedName name="汇率">#REF!</definedName>
    <definedName name="吉林" localSheetId="11">#REF!</definedName>
    <definedName name="吉林" localSheetId="16">#REF!</definedName>
    <definedName name="吉林" localSheetId="18">#REF!</definedName>
    <definedName name="吉林" localSheetId="19">#REF!</definedName>
    <definedName name="吉林" localSheetId="20">#REF!</definedName>
    <definedName name="吉林" localSheetId="21">#REF!</definedName>
    <definedName name="吉林" localSheetId="2">#REF!</definedName>
    <definedName name="吉林" localSheetId="3">#REF!</definedName>
    <definedName name="吉林" localSheetId="6">#REF!</definedName>
    <definedName name="吉林">#REF!</definedName>
    <definedName name="江苏" localSheetId="11">#REF!</definedName>
    <definedName name="江苏" localSheetId="16">#REF!</definedName>
    <definedName name="江苏" localSheetId="18">#REF!</definedName>
    <definedName name="江苏" localSheetId="19">#REF!</definedName>
    <definedName name="江苏" localSheetId="20">#REF!</definedName>
    <definedName name="江苏" localSheetId="21">#REF!</definedName>
    <definedName name="江苏" localSheetId="2">#REF!</definedName>
    <definedName name="江苏" localSheetId="3">#REF!</definedName>
    <definedName name="江苏" localSheetId="6">#REF!</definedName>
    <definedName name="江苏">#REF!</definedName>
    <definedName name="江西" localSheetId="11">#REF!</definedName>
    <definedName name="江西" localSheetId="16">#REF!</definedName>
    <definedName name="江西" localSheetId="18">#REF!</definedName>
    <definedName name="江西" localSheetId="19">#REF!</definedName>
    <definedName name="江西" localSheetId="20">#REF!</definedName>
    <definedName name="江西" localSheetId="21">#REF!</definedName>
    <definedName name="江西" localSheetId="2">#REF!</definedName>
    <definedName name="江西" localSheetId="3">#REF!</definedName>
    <definedName name="江西" localSheetId="6">#REF!</definedName>
    <definedName name="江西">#REF!</definedName>
    <definedName name="啦啦啦" localSheetId="11">#REF!</definedName>
    <definedName name="啦啦啦" localSheetId="16">#REF!</definedName>
    <definedName name="啦啦啦" localSheetId="18">#REF!</definedName>
    <definedName name="啦啦啦" localSheetId="19">#REF!</definedName>
    <definedName name="啦啦啦" localSheetId="20">#REF!</definedName>
    <definedName name="啦啦啦" localSheetId="21">#REF!</definedName>
    <definedName name="啦啦啦" localSheetId="2">#REF!</definedName>
    <definedName name="啦啦啦" localSheetId="3">#REF!</definedName>
    <definedName name="啦啦啦" localSheetId="6">#REF!</definedName>
    <definedName name="啦啦啦">#REF!</definedName>
    <definedName name="了" localSheetId="11">#REF!</definedName>
    <definedName name="了" localSheetId="16">#REF!</definedName>
    <definedName name="了" localSheetId="18">#REF!</definedName>
    <definedName name="了" localSheetId="19">#REF!</definedName>
    <definedName name="了" localSheetId="20">#REF!</definedName>
    <definedName name="了" localSheetId="21">#REF!</definedName>
    <definedName name="了" localSheetId="2">#REF!</definedName>
    <definedName name="了" localSheetId="3">#REF!</definedName>
    <definedName name="了" localSheetId="6">#REF!</definedName>
    <definedName name="了">#REF!</definedName>
    <definedName name="辽宁" localSheetId="11">#REF!</definedName>
    <definedName name="辽宁" localSheetId="16">#REF!</definedName>
    <definedName name="辽宁" localSheetId="18">#REF!</definedName>
    <definedName name="辽宁" localSheetId="19">#REF!</definedName>
    <definedName name="辽宁" localSheetId="20">#REF!</definedName>
    <definedName name="辽宁" localSheetId="21">#REF!</definedName>
    <definedName name="辽宁" localSheetId="2">#REF!</definedName>
    <definedName name="辽宁" localSheetId="3">#REF!</definedName>
    <definedName name="辽宁" localSheetId="6">#REF!</definedName>
    <definedName name="辽宁">#REF!</definedName>
    <definedName name="辽宁地区" localSheetId="11">#REF!</definedName>
    <definedName name="辽宁地区" localSheetId="16">#REF!</definedName>
    <definedName name="辽宁地区" localSheetId="18">#REF!</definedName>
    <definedName name="辽宁地区" localSheetId="19">#REF!</definedName>
    <definedName name="辽宁地区" localSheetId="20">#REF!</definedName>
    <definedName name="辽宁地区" localSheetId="21">#REF!</definedName>
    <definedName name="辽宁地区" localSheetId="2">#REF!</definedName>
    <definedName name="辽宁地区" localSheetId="3">#REF!</definedName>
    <definedName name="辽宁地区" localSheetId="6">#REF!</definedName>
    <definedName name="辽宁地区">#REF!</definedName>
    <definedName name="么么么么" localSheetId="11">#REF!</definedName>
    <definedName name="么么么么" localSheetId="16">#REF!</definedName>
    <definedName name="么么么么" localSheetId="18">#REF!</definedName>
    <definedName name="么么么么" localSheetId="19">#REF!</definedName>
    <definedName name="么么么么" localSheetId="20">#REF!</definedName>
    <definedName name="么么么么" localSheetId="21">#REF!</definedName>
    <definedName name="么么么么" localSheetId="2">#REF!</definedName>
    <definedName name="么么么么" localSheetId="3">#REF!</definedName>
    <definedName name="么么么么" localSheetId="6">#REF!</definedName>
    <definedName name="么么么么">#REF!</definedName>
    <definedName name="内蒙" localSheetId="11">#REF!</definedName>
    <definedName name="内蒙" localSheetId="16">#REF!</definedName>
    <definedName name="内蒙" localSheetId="18">#REF!</definedName>
    <definedName name="内蒙" localSheetId="19">#REF!</definedName>
    <definedName name="内蒙" localSheetId="20">#REF!</definedName>
    <definedName name="内蒙" localSheetId="21">#REF!</definedName>
    <definedName name="内蒙" localSheetId="2">#REF!</definedName>
    <definedName name="内蒙" localSheetId="3">#REF!</definedName>
    <definedName name="内蒙" localSheetId="6">#REF!</definedName>
    <definedName name="内蒙">#REF!</definedName>
    <definedName name="你" localSheetId="11">#REF!</definedName>
    <definedName name="你" localSheetId="16">#REF!</definedName>
    <definedName name="你" localSheetId="18">#REF!</definedName>
    <definedName name="你" localSheetId="19">#REF!</definedName>
    <definedName name="你" localSheetId="20">#REF!</definedName>
    <definedName name="你" localSheetId="21">#REF!</definedName>
    <definedName name="你" localSheetId="2">#REF!</definedName>
    <definedName name="你" localSheetId="3">#REF!</definedName>
    <definedName name="你" localSheetId="6">#REF!</definedName>
    <definedName name="你">#REF!</definedName>
    <definedName name="宁波" localSheetId="11">#REF!</definedName>
    <definedName name="宁波" localSheetId="16">#REF!</definedName>
    <definedName name="宁波" localSheetId="18">#REF!</definedName>
    <definedName name="宁波" localSheetId="19">#REF!</definedName>
    <definedName name="宁波" localSheetId="20">#REF!</definedName>
    <definedName name="宁波" localSheetId="21">#REF!</definedName>
    <definedName name="宁波" localSheetId="2">#REF!</definedName>
    <definedName name="宁波" localSheetId="3">#REF!</definedName>
    <definedName name="宁波" localSheetId="6">#REF!</definedName>
    <definedName name="宁波">#REF!</definedName>
    <definedName name="宁夏" localSheetId="11">#REF!</definedName>
    <definedName name="宁夏" localSheetId="16">#REF!</definedName>
    <definedName name="宁夏" localSheetId="18">#REF!</definedName>
    <definedName name="宁夏" localSheetId="19">#REF!</definedName>
    <definedName name="宁夏" localSheetId="20">#REF!</definedName>
    <definedName name="宁夏" localSheetId="21">#REF!</definedName>
    <definedName name="宁夏" localSheetId="2">#REF!</definedName>
    <definedName name="宁夏" localSheetId="3">#REF!</definedName>
    <definedName name="宁夏" localSheetId="6">#REF!</definedName>
    <definedName name="宁夏">#REF!</definedName>
    <definedName name="悄悄" localSheetId="11">#REF!</definedName>
    <definedName name="悄悄" localSheetId="16">#REF!</definedName>
    <definedName name="悄悄" localSheetId="18">#REF!</definedName>
    <definedName name="悄悄" localSheetId="19">#REF!</definedName>
    <definedName name="悄悄" localSheetId="20">#REF!</definedName>
    <definedName name="悄悄" localSheetId="21">#REF!</definedName>
    <definedName name="悄悄" localSheetId="2">#REF!</definedName>
    <definedName name="悄悄" localSheetId="3">#REF!</definedName>
    <definedName name="悄悄" localSheetId="6">#REF!</definedName>
    <definedName name="悄悄">#REF!</definedName>
    <definedName name="青岛" localSheetId="11">#REF!</definedName>
    <definedName name="青岛" localSheetId="16">#REF!</definedName>
    <definedName name="青岛" localSheetId="18">#REF!</definedName>
    <definedName name="青岛" localSheetId="19">#REF!</definedName>
    <definedName name="青岛" localSheetId="20">#REF!</definedName>
    <definedName name="青岛" localSheetId="21">#REF!</definedName>
    <definedName name="青岛" localSheetId="2">#REF!</definedName>
    <definedName name="青岛" localSheetId="3">#REF!</definedName>
    <definedName name="青岛" localSheetId="6">#REF!</definedName>
    <definedName name="青岛">#REF!</definedName>
    <definedName name="青海" localSheetId="11">#REF!</definedName>
    <definedName name="青海" localSheetId="16">#REF!</definedName>
    <definedName name="青海" localSheetId="18">#REF!</definedName>
    <definedName name="青海" localSheetId="19">#REF!</definedName>
    <definedName name="青海" localSheetId="20">#REF!</definedName>
    <definedName name="青海" localSheetId="21">#REF!</definedName>
    <definedName name="青海" localSheetId="2">#REF!</definedName>
    <definedName name="青海" localSheetId="3">#REF!</definedName>
    <definedName name="青海" localSheetId="6">#REF!</definedName>
    <definedName name="青海">#REF!</definedName>
    <definedName name="全国收入累计">#N/A</definedName>
    <definedName name="日日日" localSheetId="11">#REF!</definedName>
    <definedName name="日日日" localSheetId="16">#REF!</definedName>
    <definedName name="日日日" localSheetId="18">#REF!</definedName>
    <definedName name="日日日" localSheetId="19">#REF!</definedName>
    <definedName name="日日日" localSheetId="20">#REF!</definedName>
    <definedName name="日日日" localSheetId="21">#REF!</definedName>
    <definedName name="日日日" localSheetId="2">#REF!</definedName>
    <definedName name="日日日" localSheetId="3">#REF!</definedName>
    <definedName name="日日日" localSheetId="6">#REF!</definedName>
    <definedName name="日日日">#REF!</definedName>
    <definedName name="厦门" localSheetId="11">#REF!</definedName>
    <definedName name="厦门" localSheetId="16">#REF!</definedName>
    <definedName name="厦门" localSheetId="18">#REF!</definedName>
    <definedName name="厦门" localSheetId="19">#REF!</definedName>
    <definedName name="厦门" localSheetId="20">#REF!</definedName>
    <definedName name="厦门" localSheetId="21">#REF!</definedName>
    <definedName name="厦门" localSheetId="2">#REF!</definedName>
    <definedName name="厦门" localSheetId="3">#REF!</definedName>
    <definedName name="厦门" localSheetId="6">#REF!</definedName>
    <definedName name="厦门">#REF!</definedName>
    <definedName name="山东" localSheetId="11">#REF!</definedName>
    <definedName name="山东" localSheetId="16">#REF!</definedName>
    <definedName name="山东" localSheetId="18">#REF!</definedName>
    <definedName name="山东" localSheetId="19">#REF!</definedName>
    <definedName name="山东" localSheetId="20">#REF!</definedName>
    <definedName name="山东" localSheetId="21">#REF!</definedName>
    <definedName name="山东" localSheetId="2">#REF!</definedName>
    <definedName name="山东" localSheetId="3">#REF!</definedName>
    <definedName name="山东" localSheetId="6">#REF!</definedName>
    <definedName name="山东">#REF!</definedName>
    <definedName name="山东地区" localSheetId="11">#REF!</definedName>
    <definedName name="山东地区" localSheetId="16">#REF!</definedName>
    <definedName name="山东地区" localSheetId="18">#REF!</definedName>
    <definedName name="山东地区" localSheetId="19">#REF!</definedName>
    <definedName name="山东地区" localSheetId="20">#REF!</definedName>
    <definedName name="山东地区" localSheetId="21">#REF!</definedName>
    <definedName name="山东地区" localSheetId="2">#REF!</definedName>
    <definedName name="山东地区" localSheetId="3">#REF!</definedName>
    <definedName name="山东地区" localSheetId="6">#REF!</definedName>
    <definedName name="山东地区">#REF!</definedName>
    <definedName name="山西" localSheetId="11">#REF!</definedName>
    <definedName name="山西" localSheetId="16">#REF!</definedName>
    <definedName name="山西" localSheetId="18">#REF!</definedName>
    <definedName name="山西" localSheetId="19">#REF!</definedName>
    <definedName name="山西" localSheetId="20">#REF!</definedName>
    <definedName name="山西" localSheetId="21">#REF!</definedName>
    <definedName name="山西" localSheetId="2">#REF!</definedName>
    <definedName name="山西" localSheetId="3">#REF!</definedName>
    <definedName name="山西" localSheetId="6">#REF!</definedName>
    <definedName name="山西">#REF!</definedName>
    <definedName name="陕西" localSheetId="11">#REF!</definedName>
    <definedName name="陕西" localSheetId="16">#REF!</definedName>
    <definedName name="陕西" localSheetId="18">#REF!</definedName>
    <definedName name="陕西" localSheetId="19">#REF!</definedName>
    <definedName name="陕西" localSheetId="20">#REF!</definedName>
    <definedName name="陕西" localSheetId="21">#REF!</definedName>
    <definedName name="陕西" localSheetId="2">#REF!</definedName>
    <definedName name="陕西" localSheetId="3">#REF!</definedName>
    <definedName name="陕西" localSheetId="6">#REF!</definedName>
    <definedName name="陕西">#REF!</definedName>
    <definedName name="上海" localSheetId="11">#REF!</definedName>
    <definedName name="上海" localSheetId="16">#REF!</definedName>
    <definedName name="上海" localSheetId="18">#REF!</definedName>
    <definedName name="上海" localSheetId="19">#REF!</definedName>
    <definedName name="上海" localSheetId="20">#REF!</definedName>
    <definedName name="上海" localSheetId="21">#REF!</definedName>
    <definedName name="上海" localSheetId="2">#REF!</definedName>
    <definedName name="上海" localSheetId="3">#REF!</definedName>
    <definedName name="上海" localSheetId="6">#REF!</definedName>
    <definedName name="上海">#REF!</definedName>
    <definedName name="深圳" localSheetId="11">#REF!</definedName>
    <definedName name="深圳" localSheetId="16">#REF!</definedName>
    <definedName name="深圳" localSheetId="18">#REF!</definedName>
    <definedName name="深圳" localSheetId="19">#REF!</definedName>
    <definedName name="深圳" localSheetId="20">#REF!</definedName>
    <definedName name="深圳" localSheetId="21">#REF!</definedName>
    <definedName name="深圳" localSheetId="2">#REF!</definedName>
    <definedName name="深圳" localSheetId="3">#REF!</definedName>
    <definedName name="深圳" localSheetId="6">#REF!</definedName>
    <definedName name="深圳">#REF!</definedName>
    <definedName name="生产列1" localSheetId="11">#REF!</definedName>
    <definedName name="生产列1" localSheetId="16">#REF!</definedName>
    <definedName name="生产列1" localSheetId="18">#REF!</definedName>
    <definedName name="生产列1" localSheetId="19">#REF!</definedName>
    <definedName name="生产列1" localSheetId="20">#REF!</definedName>
    <definedName name="生产列1" localSheetId="21">#REF!</definedName>
    <definedName name="生产列1" localSheetId="23">#REF!</definedName>
    <definedName name="生产列1" localSheetId="2">#REF!</definedName>
    <definedName name="生产列1" localSheetId="3">#REF!</definedName>
    <definedName name="生产列1" localSheetId="6">#REF!</definedName>
    <definedName name="生产列1">#REF!</definedName>
    <definedName name="生产列11" localSheetId="11">#REF!</definedName>
    <definedName name="生产列11" localSheetId="16">#REF!</definedName>
    <definedName name="生产列11" localSheetId="18">#REF!</definedName>
    <definedName name="生产列11" localSheetId="19">#REF!</definedName>
    <definedName name="生产列11" localSheetId="20">#REF!</definedName>
    <definedName name="生产列11" localSheetId="21">#REF!</definedName>
    <definedName name="生产列11" localSheetId="23">#REF!</definedName>
    <definedName name="生产列11" localSheetId="2">#REF!</definedName>
    <definedName name="生产列11" localSheetId="3">#REF!</definedName>
    <definedName name="生产列11" localSheetId="6">#REF!</definedName>
    <definedName name="生产列11">#REF!</definedName>
    <definedName name="生产列15" localSheetId="11">#REF!</definedName>
    <definedName name="生产列15" localSheetId="16">#REF!</definedName>
    <definedName name="生产列15" localSheetId="18">#REF!</definedName>
    <definedName name="生产列15" localSheetId="19">#REF!</definedName>
    <definedName name="生产列15" localSheetId="20">#REF!</definedName>
    <definedName name="生产列15" localSheetId="21">#REF!</definedName>
    <definedName name="生产列15" localSheetId="23">#REF!</definedName>
    <definedName name="生产列15" localSheetId="2">#REF!</definedName>
    <definedName name="生产列15" localSheetId="3">#REF!</definedName>
    <definedName name="生产列15" localSheetId="6">#REF!</definedName>
    <definedName name="生产列15">#REF!</definedName>
    <definedName name="生产列16" localSheetId="11">#REF!</definedName>
    <definedName name="生产列16" localSheetId="16">#REF!</definedName>
    <definedName name="生产列16" localSheetId="18">#REF!</definedName>
    <definedName name="生产列16" localSheetId="19">#REF!</definedName>
    <definedName name="生产列16" localSheetId="20">#REF!</definedName>
    <definedName name="生产列16" localSheetId="21">#REF!</definedName>
    <definedName name="生产列16" localSheetId="23">#REF!</definedName>
    <definedName name="生产列16" localSheetId="2">#REF!</definedName>
    <definedName name="生产列16" localSheetId="3">#REF!</definedName>
    <definedName name="生产列16" localSheetId="6">#REF!</definedName>
    <definedName name="生产列16">#REF!</definedName>
    <definedName name="生产列17" localSheetId="11">#REF!</definedName>
    <definedName name="生产列17" localSheetId="16">#REF!</definedName>
    <definedName name="生产列17" localSheetId="18">#REF!</definedName>
    <definedName name="生产列17" localSheetId="19">#REF!</definedName>
    <definedName name="生产列17" localSheetId="20">#REF!</definedName>
    <definedName name="生产列17" localSheetId="21">#REF!</definedName>
    <definedName name="生产列17" localSheetId="23">#REF!</definedName>
    <definedName name="生产列17" localSheetId="2">#REF!</definedName>
    <definedName name="生产列17" localSheetId="3">#REF!</definedName>
    <definedName name="生产列17" localSheetId="6">#REF!</definedName>
    <definedName name="生产列17">#REF!</definedName>
    <definedName name="生产列19" localSheetId="11">#REF!</definedName>
    <definedName name="生产列19" localSheetId="16">#REF!</definedName>
    <definedName name="生产列19" localSheetId="18">#REF!</definedName>
    <definedName name="生产列19" localSheetId="19">#REF!</definedName>
    <definedName name="生产列19" localSheetId="20">#REF!</definedName>
    <definedName name="生产列19" localSheetId="21">#REF!</definedName>
    <definedName name="生产列19" localSheetId="23">#REF!</definedName>
    <definedName name="生产列19" localSheetId="2">#REF!</definedName>
    <definedName name="生产列19" localSheetId="3">#REF!</definedName>
    <definedName name="生产列19" localSheetId="6">#REF!</definedName>
    <definedName name="生产列19">#REF!</definedName>
    <definedName name="生产列2" localSheetId="11">#REF!</definedName>
    <definedName name="生产列2" localSheetId="16">#REF!</definedName>
    <definedName name="生产列2" localSheetId="18">#REF!</definedName>
    <definedName name="生产列2" localSheetId="19">#REF!</definedName>
    <definedName name="生产列2" localSheetId="20">#REF!</definedName>
    <definedName name="生产列2" localSheetId="21">#REF!</definedName>
    <definedName name="生产列2" localSheetId="23">#REF!</definedName>
    <definedName name="生产列2" localSheetId="2">#REF!</definedName>
    <definedName name="生产列2" localSheetId="3">#REF!</definedName>
    <definedName name="生产列2" localSheetId="6">#REF!</definedName>
    <definedName name="生产列2">#REF!</definedName>
    <definedName name="生产列20" localSheetId="11">#REF!</definedName>
    <definedName name="生产列20" localSheetId="16">#REF!</definedName>
    <definedName name="生产列20" localSheetId="18">#REF!</definedName>
    <definedName name="生产列20" localSheetId="19">#REF!</definedName>
    <definedName name="生产列20" localSheetId="20">#REF!</definedName>
    <definedName name="生产列20" localSheetId="21">#REF!</definedName>
    <definedName name="生产列20" localSheetId="23">#REF!</definedName>
    <definedName name="生产列20" localSheetId="2">#REF!</definedName>
    <definedName name="生产列20" localSheetId="3">#REF!</definedName>
    <definedName name="生产列20" localSheetId="6">#REF!</definedName>
    <definedName name="生产列20">#REF!</definedName>
    <definedName name="生产列3" localSheetId="11">#REF!</definedName>
    <definedName name="生产列3" localSheetId="16">#REF!</definedName>
    <definedName name="生产列3" localSheetId="18">#REF!</definedName>
    <definedName name="生产列3" localSheetId="19">#REF!</definedName>
    <definedName name="生产列3" localSheetId="20">#REF!</definedName>
    <definedName name="生产列3" localSheetId="21">#REF!</definedName>
    <definedName name="生产列3" localSheetId="23">#REF!</definedName>
    <definedName name="生产列3" localSheetId="2">#REF!</definedName>
    <definedName name="生产列3" localSheetId="3">#REF!</definedName>
    <definedName name="生产列3" localSheetId="6">#REF!</definedName>
    <definedName name="生产列3">#REF!</definedName>
    <definedName name="生产列4" localSheetId="11">#REF!</definedName>
    <definedName name="生产列4" localSheetId="16">#REF!</definedName>
    <definedName name="生产列4" localSheetId="18">#REF!</definedName>
    <definedName name="生产列4" localSheetId="19">#REF!</definedName>
    <definedName name="生产列4" localSheetId="20">#REF!</definedName>
    <definedName name="生产列4" localSheetId="21">#REF!</definedName>
    <definedName name="生产列4" localSheetId="23">#REF!</definedName>
    <definedName name="生产列4" localSheetId="2">#REF!</definedName>
    <definedName name="生产列4" localSheetId="3">#REF!</definedName>
    <definedName name="生产列4" localSheetId="6">#REF!</definedName>
    <definedName name="生产列4">#REF!</definedName>
    <definedName name="生产列5" localSheetId="11">#REF!</definedName>
    <definedName name="生产列5" localSheetId="16">#REF!</definedName>
    <definedName name="生产列5" localSheetId="18">#REF!</definedName>
    <definedName name="生产列5" localSheetId="19">#REF!</definedName>
    <definedName name="生产列5" localSheetId="20">#REF!</definedName>
    <definedName name="生产列5" localSheetId="21">#REF!</definedName>
    <definedName name="生产列5" localSheetId="23">#REF!</definedName>
    <definedName name="生产列5" localSheetId="2">#REF!</definedName>
    <definedName name="生产列5" localSheetId="3">#REF!</definedName>
    <definedName name="生产列5" localSheetId="6">#REF!</definedName>
    <definedName name="生产列5">#REF!</definedName>
    <definedName name="生产列6" localSheetId="11">#REF!</definedName>
    <definedName name="生产列6" localSheetId="16">#REF!</definedName>
    <definedName name="生产列6" localSheetId="18">#REF!</definedName>
    <definedName name="生产列6" localSheetId="19">#REF!</definedName>
    <definedName name="生产列6" localSheetId="20">#REF!</definedName>
    <definedName name="生产列6" localSheetId="21">#REF!</definedName>
    <definedName name="生产列6" localSheetId="23">#REF!</definedName>
    <definedName name="生产列6" localSheetId="2">#REF!</definedName>
    <definedName name="生产列6" localSheetId="3">#REF!</definedName>
    <definedName name="生产列6" localSheetId="6">#REF!</definedName>
    <definedName name="生产列6">#REF!</definedName>
    <definedName name="生产列7" localSheetId="11">#REF!</definedName>
    <definedName name="生产列7" localSheetId="16">#REF!</definedName>
    <definedName name="生产列7" localSheetId="18">#REF!</definedName>
    <definedName name="生产列7" localSheetId="19">#REF!</definedName>
    <definedName name="生产列7" localSheetId="20">#REF!</definedName>
    <definedName name="生产列7" localSheetId="21">#REF!</definedName>
    <definedName name="生产列7" localSheetId="23">#REF!</definedName>
    <definedName name="生产列7" localSheetId="2">#REF!</definedName>
    <definedName name="生产列7" localSheetId="3">#REF!</definedName>
    <definedName name="生产列7" localSheetId="6">#REF!</definedName>
    <definedName name="生产列7">#REF!</definedName>
    <definedName name="生产列8" localSheetId="11">#REF!</definedName>
    <definedName name="生产列8" localSheetId="16">#REF!</definedName>
    <definedName name="生产列8" localSheetId="18">#REF!</definedName>
    <definedName name="生产列8" localSheetId="19">#REF!</definedName>
    <definedName name="生产列8" localSheetId="20">#REF!</definedName>
    <definedName name="生产列8" localSheetId="21">#REF!</definedName>
    <definedName name="生产列8" localSheetId="23">#REF!</definedName>
    <definedName name="生产列8" localSheetId="2">#REF!</definedName>
    <definedName name="生产列8" localSheetId="3">#REF!</definedName>
    <definedName name="生产列8" localSheetId="6">#REF!</definedName>
    <definedName name="生产列8">#REF!</definedName>
    <definedName name="生产列9" localSheetId="11">#REF!</definedName>
    <definedName name="生产列9" localSheetId="16">#REF!</definedName>
    <definedName name="生产列9" localSheetId="18">#REF!</definedName>
    <definedName name="生产列9" localSheetId="19">#REF!</definedName>
    <definedName name="生产列9" localSheetId="20">#REF!</definedName>
    <definedName name="生产列9" localSheetId="21">#REF!</definedName>
    <definedName name="生产列9" localSheetId="23">#REF!</definedName>
    <definedName name="生产列9" localSheetId="2">#REF!</definedName>
    <definedName name="生产列9" localSheetId="3">#REF!</definedName>
    <definedName name="生产列9" localSheetId="6">#REF!</definedName>
    <definedName name="生产列9">#REF!</definedName>
    <definedName name="生产期" localSheetId="11">#REF!</definedName>
    <definedName name="生产期" localSheetId="16">#REF!</definedName>
    <definedName name="生产期" localSheetId="18">#REF!</definedName>
    <definedName name="生产期" localSheetId="19">#REF!</definedName>
    <definedName name="生产期" localSheetId="20">#REF!</definedName>
    <definedName name="生产期" localSheetId="21">#REF!</definedName>
    <definedName name="生产期" localSheetId="23">#REF!</definedName>
    <definedName name="生产期" localSheetId="2">#REF!</definedName>
    <definedName name="生产期" localSheetId="3">#REF!</definedName>
    <definedName name="生产期" localSheetId="6">#REF!</definedName>
    <definedName name="生产期">#REF!</definedName>
    <definedName name="生产期1" localSheetId="11">#REF!</definedName>
    <definedName name="生产期1" localSheetId="16">#REF!</definedName>
    <definedName name="生产期1" localSheetId="18">#REF!</definedName>
    <definedName name="生产期1" localSheetId="19">#REF!</definedName>
    <definedName name="生产期1" localSheetId="20">#REF!</definedName>
    <definedName name="生产期1" localSheetId="21">#REF!</definedName>
    <definedName name="生产期1" localSheetId="23">#REF!</definedName>
    <definedName name="生产期1" localSheetId="2">#REF!</definedName>
    <definedName name="生产期1" localSheetId="3">#REF!</definedName>
    <definedName name="生产期1" localSheetId="6">#REF!</definedName>
    <definedName name="生产期1">#REF!</definedName>
    <definedName name="生产期11" localSheetId="11">#REF!</definedName>
    <definedName name="生产期11" localSheetId="16">#REF!</definedName>
    <definedName name="生产期11" localSheetId="18">#REF!</definedName>
    <definedName name="生产期11" localSheetId="19">#REF!</definedName>
    <definedName name="生产期11" localSheetId="20">#REF!</definedName>
    <definedName name="生产期11" localSheetId="21">#REF!</definedName>
    <definedName name="生产期11" localSheetId="23">#REF!</definedName>
    <definedName name="生产期11" localSheetId="2">#REF!</definedName>
    <definedName name="生产期11" localSheetId="3">#REF!</definedName>
    <definedName name="生产期11" localSheetId="6">#REF!</definedName>
    <definedName name="生产期11">#REF!</definedName>
    <definedName name="生产期15" localSheetId="11">#REF!</definedName>
    <definedName name="生产期15" localSheetId="16">#REF!</definedName>
    <definedName name="生产期15" localSheetId="18">#REF!</definedName>
    <definedName name="生产期15" localSheetId="19">#REF!</definedName>
    <definedName name="生产期15" localSheetId="20">#REF!</definedName>
    <definedName name="生产期15" localSheetId="21">#REF!</definedName>
    <definedName name="生产期15" localSheetId="23">#REF!</definedName>
    <definedName name="生产期15" localSheetId="2">#REF!</definedName>
    <definedName name="生产期15" localSheetId="3">#REF!</definedName>
    <definedName name="生产期15" localSheetId="6">#REF!</definedName>
    <definedName name="生产期15">#REF!</definedName>
    <definedName name="生产期16" localSheetId="11">#REF!</definedName>
    <definedName name="生产期16" localSheetId="16">#REF!</definedName>
    <definedName name="生产期16" localSheetId="18">#REF!</definedName>
    <definedName name="生产期16" localSheetId="19">#REF!</definedName>
    <definedName name="生产期16" localSheetId="20">#REF!</definedName>
    <definedName name="生产期16" localSheetId="21">#REF!</definedName>
    <definedName name="生产期16" localSheetId="23">#REF!</definedName>
    <definedName name="生产期16" localSheetId="2">#REF!</definedName>
    <definedName name="生产期16" localSheetId="3">#REF!</definedName>
    <definedName name="生产期16" localSheetId="6">#REF!</definedName>
    <definedName name="生产期16">#REF!</definedName>
    <definedName name="生产期17" localSheetId="11">#REF!</definedName>
    <definedName name="生产期17" localSheetId="16">#REF!</definedName>
    <definedName name="生产期17" localSheetId="18">#REF!</definedName>
    <definedName name="生产期17" localSheetId="19">#REF!</definedName>
    <definedName name="生产期17" localSheetId="20">#REF!</definedName>
    <definedName name="生产期17" localSheetId="21">#REF!</definedName>
    <definedName name="生产期17" localSheetId="23">#REF!</definedName>
    <definedName name="生产期17" localSheetId="2">#REF!</definedName>
    <definedName name="生产期17" localSheetId="3">#REF!</definedName>
    <definedName name="生产期17" localSheetId="6">#REF!</definedName>
    <definedName name="生产期17">#REF!</definedName>
    <definedName name="生产期19" localSheetId="11">#REF!</definedName>
    <definedName name="生产期19" localSheetId="16">#REF!</definedName>
    <definedName name="生产期19" localSheetId="18">#REF!</definedName>
    <definedName name="生产期19" localSheetId="19">#REF!</definedName>
    <definedName name="生产期19" localSheetId="20">#REF!</definedName>
    <definedName name="生产期19" localSheetId="21">#REF!</definedName>
    <definedName name="生产期19" localSheetId="23">#REF!</definedName>
    <definedName name="生产期19" localSheetId="2">#REF!</definedName>
    <definedName name="生产期19" localSheetId="3">#REF!</definedName>
    <definedName name="生产期19" localSheetId="6">#REF!</definedName>
    <definedName name="生产期19">#REF!</definedName>
    <definedName name="生产期2" localSheetId="11">#REF!</definedName>
    <definedName name="生产期2" localSheetId="16">#REF!</definedName>
    <definedName name="生产期2" localSheetId="18">#REF!</definedName>
    <definedName name="生产期2" localSheetId="19">#REF!</definedName>
    <definedName name="生产期2" localSheetId="20">#REF!</definedName>
    <definedName name="生产期2" localSheetId="21">#REF!</definedName>
    <definedName name="生产期2" localSheetId="23">#REF!</definedName>
    <definedName name="生产期2" localSheetId="2">#REF!</definedName>
    <definedName name="生产期2" localSheetId="3">#REF!</definedName>
    <definedName name="生产期2" localSheetId="6">#REF!</definedName>
    <definedName name="生产期2">#REF!</definedName>
    <definedName name="生产期20" localSheetId="11">#REF!</definedName>
    <definedName name="生产期20" localSheetId="16">#REF!</definedName>
    <definedName name="生产期20" localSheetId="18">#REF!</definedName>
    <definedName name="生产期20" localSheetId="19">#REF!</definedName>
    <definedName name="生产期20" localSheetId="20">#REF!</definedName>
    <definedName name="生产期20" localSheetId="21">#REF!</definedName>
    <definedName name="生产期20" localSheetId="23">#REF!</definedName>
    <definedName name="生产期20" localSheetId="2">#REF!</definedName>
    <definedName name="生产期20" localSheetId="3">#REF!</definedName>
    <definedName name="生产期20" localSheetId="6">#REF!</definedName>
    <definedName name="生产期20">#REF!</definedName>
    <definedName name="生产期3" localSheetId="11">#REF!</definedName>
    <definedName name="生产期3" localSheetId="16">#REF!</definedName>
    <definedName name="生产期3" localSheetId="18">#REF!</definedName>
    <definedName name="生产期3" localSheetId="19">#REF!</definedName>
    <definedName name="生产期3" localSheetId="20">#REF!</definedName>
    <definedName name="生产期3" localSheetId="21">#REF!</definedName>
    <definedName name="生产期3" localSheetId="23">#REF!</definedName>
    <definedName name="生产期3" localSheetId="2">#REF!</definedName>
    <definedName name="生产期3" localSheetId="3">#REF!</definedName>
    <definedName name="生产期3" localSheetId="6">#REF!</definedName>
    <definedName name="生产期3">#REF!</definedName>
    <definedName name="生产期4" localSheetId="11">#REF!</definedName>
    <definedName name="生产期4" localSheetId="16">#REF!</definedName>
    <definedName name="生产期4" localSheetId="18">#REF!</definedName>
    <definedName name="生产期4" localSheetId="19">#REF!</definedName>
    <definedName name="生产期4" localSheetId="20">#REF!</definedName>
    <definedName name="生产期4" localSheetId="21">#REF!</definedName>
    <definedName name="生产期4" localSheetId="23">#REF!</definedName>
    <definedName name="生产期4" localSheetId="2">#REF!</definedName>
    <definedName name="生产期4" localSheetId="3">#REF!</definedName>
    <definedName name="生产期4" localSheetId="6">#REF!</definedName>
    <definedName name="生产期4">#REF!</definedName>
    <definedName name="生产期5" localSheetId="11">#REF!</definedName>
    <definedName name="生产期5" localSheetId="16">#REF!</definedName>
    <definedName name="生产期5" localSheetId="18">#REF!</definedName>
    <definedName name="生产期5" localSheetId="19">#REF!</definedName>
    <definedName name="生产期5" localSheetId="20">#REF!</definedName>
    <definedName name="生产期5" localSheetId="21">#REF!</definedName>
    <definedName name="生产期5" localSheetId="23">#REF!</definedName>
    <definedName name="生产期5" localSheetId="2">#REF!</definedName>
    <definedName name="生产期5" localSheetId="3">#REF!</definedName>
    <definedName name="生产期5" localSheetId="6">#REF!</definedName>
    <definedName name="生产期5">#REF!</definedName>
    <definedName name="生产期6" localSheetId="11">#REF!</definedName>
    <definedName name="生产期6" localSheetId="16">#REF!</definedName>
    <definedName name="生产期6" localSheetId="18">#REF!</definedName>
    <definedName name="生产期6" localSheetId="19">#REF!</definedName>
    <definedName name="生产期6" localSheetId="20">#REF!</definedName>
    <definedName name="生产期6" localSheetId="21">#REF!</definedName>
    <definedName name="生产期6" localSheetId="23">#REF!</definedName>
    <definedName name="生产期6" localSheetId="2">#REF!</definedName>
    <definedName name="生产期6" localSheetId="3">#REF!</definedName>
    <definedName name="生产期6" localSheetId="6">#REF!</definedName>
    <definedName name="生产期6">#REF!</definedName>
    <definedName name="生产期7" localSheetId="11">#REF!</definedName>
    <definedName name="生产期7" localSheetId="16">#REF!</definedName>
    <definedName name="生产期7" localSheetId="18">#REF!</definedName>
    <definedName name="生产期7" localSheetId="19">#REF!</definedName>
    <definedName name="生产期7" localSheetId="20">#REF!</definedName>
    <definedName name="生产期7" localSheetId="21">#REF!</definedName>
    <definedName name="生产期7" localSheetId="23">#REF!</definedName>
    <definedName name="生产期7" localSheetId="2">#REF!</definedName>
    <definedName name="生产期7" localSheetId="3">#REF!</definedName>
    <definedName name="生产期7" localSheetId="6">#REF!</definedName>
    <definedName name="生产期7">#REF!</definedName>
    <definedName name="生产期8" localSheetId="11">#REF!</definedName>
    <definedName name="生产期8" localSheetId="16">#REF!</definedName>
    <definedName name="生产期8" localSheetId="18">#REF!</definedName>
    <definedName name="生产期8" localSheetId="19">#REF!</definedName>
    <definedName name="生产期8" localSheetId="20">#REF!</definedName>
    <definedName name="生产期8" localSheetId="21">#REF!</definedName>
    <definedName name="生产期8" localSheetId="23">#REF!</definedName>
    <definedName name="生产期8" localSheetId="2">#REF!</definedName>
    <definedName name="生产期8" localSheetId="3">#REF!</definedName>
    <definedName name="生产期8" localSheetId="6">#REF!</definedName>
    <definedName name="生产期8">#REF!</definedName>
    <definedName name="生产期9" localSheetId="11">#REF!</definedName>
    <definedName name="生产期9" localSheetId="16">#REF!</definedName>
    <definedName name="生产期9" localSheetId="18">#REF!</definedName>
    <definedName name="生产期9" localSheetId="19">#REF!</definedName>
    <definedName name="生产期9" localSheetId="20">#REF!</definedName>
    <definedName name="生产期9" localSheetId="21">#REF!</definedName>
    <definedName name="生产期9" localSheetId="23">#REF!</definedName>
    <definedName name="生产期9" localSheetId="2">#REF!</definedName>
    <definedName name="生产期9" localSheetId="3">#REF!</definedName>
    <definedName name="生产期9" localSheetId="6">#REF!</definedName>
    <definedName name="生产期9">#REF!</definedName>
    <definedName name="省级">#N/A</definedName>
    <definedName name="时代" localSheetId="11">#REF!</definedName>
    <definedName name="时代" localSheetId="16">#REF!</definedName>
    <definedName name="时代" localSheetId="18">#REF!</definedName>
    <definedName name="时代" localSheetId="19">#REF!</definedName>
    <definedName name="时代" localSheetId="20">#REF!</definedName>
    <definedName name="时代" localSheetId="21">#REF!</definedName>
    <definedName name="时代" localSheetId="2">#REF!</definedName>
    <definedName name="时代" localSheetId="3">#REF!</definedName>
    <definedName name="时代" localSheetId="6">#REF!</definedName>
    <definedName name="时代">#REF!</definedName>
    <definedName name="是" localSheetId="11">#REF!</definedName>
    <definedName name="是" localSheetId="16">#REF!</definedName>
    <definedName name="是" localSheetId="18">#REF!</definedName>
    <definedName name="是" localSheetId="19">#REF!</definedName>
    <definedName name="是" localSheetId="20">#REF!</definedName>
    <definedName name="是" localSheetId="21">#REF!</definedName>
    <definedName name="是" localSheetId="2">#REF!</definedName>
    <definedName name="是" localSheetId="3">#REF!</definedName>
    <definedName name="是" localSheetId="6">#REF!</definedName>
    <definedName name="是">#REF!</definedName>
    <definedName name="是水水水水" localSheetId="11">#REF!</definedName>
    <definedName name="是水水水水" localSheetId="16">#REF!</definedName>
    <definedName name="是水水水水" localSheetId="18">#REF!</definedName>
    <definedName name="是水水水水" localSheetId="19">#REF!</definedName>
    <definedName name="是水水水水" localSheetId="20">#REF!</definedName>
    <definedName name="是水水水水" localSheetId="21">#REF!</definedName>
    <definedName name="是水水水水" localSheetId="2">#REF!</definedName>
    <definedName name="是水水水水" localSheetId="3">#REF!</definedName>
    <definedName name="是水水水水" localSheetId="6">#REF!</definedName>
    <definedName name="是水水水水">#REF!</definedName>
    <definedName name="收入表">#N/A</definedName>
    <definedName name="水水水嘎嘎嘎水" localSheetId="11">#REF!</definedName>
    <definedName name="水水水嘎嘎嘎水" localSheetId="16">#REF!</definedName>
    <definedName name="水水水嘎嘎嘎水" localSheetId="18">#REF!</definedName>
    <definedName name="水水水嘎嘎嘎水" localSheetId="19">#REF!</definedName>
    <definedName name="水水水嘎嘎嘎水" localSheetId="20">#REF!</definedName>
    <definedName name="水水水嘎嘎嘎水" localSheetId="21">#REF!</definedName>
    <definedName name="水水水嘎嘎嘎水" localSheetId="2">#REF!</definedName>
    <definedName name="水水水嘎嘎嘎水" localSheetId="3">#REF!</definedName>
    <definedName name="水水水嘎嘎嘎水" localSheetId="6">#REF!</definedName>
    <definedName name="水水水嘎嘎嘎水">#REF!</definedName>
    <definedName name="水水水水" localSheetId="11">#REF!</definedName>
    <definedName name="水水水水" localSheetId="16">#REF!</definedName>
    <definedName name="水水水水" localSheetId="18">#REF!</definedName>
    <definedName name="水水水水" localSheetId="19">#REF!</definedName>
    <definedName name="水水水水" localSheetId="20">#REF!</definedName>
    <definedName name="水水水水" localSheetId="21">#REF!</definedName>
    <definedName name="水水水水" localSheetId="2">#REF!</definedName>
    <definedName name="水水水水" localSheetId="3">#REF!</definedName>
    <definedName name="水水水水" localSheetId="6">#REF!</definedName>
    <definedName name="水水水水">#REF!</definedName>
    <definedName name="四川" localSheetId="11">#REF!</definedName>
    <definedName name="四川" localSheetId="16">#REF!</definedName>
    <definedName name="四川" localSheetId="18">#REF!</definedName>
    <definedName name="四川" localSheetId="19">#REF!</definedName>
    <definedName name="四川" localSheetId="20">#REF!</definedName>
    <definedName name="四川" localSheetId="21">#REF!</definedName>
    <definedName name="四川" localSheetId="2">#REF!</definedName>
    <definedName name="四川" localSheetId="3">#REF!</definedName>
    <definedName name="四川" localSheetId="6">#REF!</definedName>
    <definedName name="四川">#REF!</definedName>
    <definedName name="天津" localSheetId="11">#REF!</definedName>
    <definedName name="天津" localSheetId="16">#REF!</definedName>
    <definedName name="天津" localSheetId="18">#REF!</definedName>
    <definedName name="天津" localSheetId="19">#REF!</definedName>
    <definedName name="天津" localSheetId="20">#REF!</definedName>
    <definedName name="天津" localSheetId="21">#REF!</definedName>
    <definedName name="天津" localSheetId="2">#REF!</definedName>
    <definedName name="天津" localSheetId="3">#REF!</definedName>
    <definedName name="天津" localSheetId="6">#REF!</definedName>
    <definedName name="天津">#REF!</definedName>
    <definedName name="我问问" localSheetId="11">#REF!</definedName>
    <definedName name="我问问" localSheetId="16">#REF!</definedName>
    <definedName name="我问问" localSheetId="18">#REF!</definedName>
    <definedName name="我问问" localSheetId="19">#REF!</definedName>
    <definedName name="我问问" localSheetId="20">#REF!</definedName>
    <definedName name="我问问" localSheetId="21">#REF!</definedName>
    <definedName name="我问问" localSheetId="2">#REF!</definedName>
    <definedName name="我问问" localSheetId="3">#REF!</definedName>
    <definedName name="我问问" localSheetId="6">#REF!</definedName>
    <definedName name="我问问">#REF!</definedName>
    <definedName name="西藏" localSheetId="11">#REF!</definedName>
    <definedName name="西藏" localSheetId="16">#REF!</definedName>
    <definedName name="西藏" localSheetId="18">#REF!</definedName>
    <definedName name="西藏" localSheetId="19">#REF!</definedName>
    <definedName name="西藏" localSheetId="20">#REF!</definedName>
    <definedName name="西藏" localSheetId="21">#REF!</definedName>
    <definedName name="西藏" localSheetId="2">#REF!</definedName>
    <definedName name="西藏" localSheetId="3">#REF!</definedName>
    <definedName name="西藏" localSheetId="6">#REF!</definedName>
    <definedName name="西藏">#REF!</definedName>
    <definedName name="新疆" localSheetId="11">#REF!</definedName>
    <definedName name="新疆" localSheetId="16">#REF!</definedName>
    <definedName name="新疆" localSheetId="18">#REF!</definedName>
    <definedName name="新疆" localSheetId="19">#REF!</definedName>
    <definedName name="新疆" localSheetId="20">#REF!</definedName>
    <definedName name="新疆" localSheetId="21">#REF!</definedName>
    <definedName name="新疆" localSheetId="2">#REF!</definedName>
    <definedName name="新疆" localSheetId="3">#REF!</definedName>
    <definedName name="新疆" localSheetId="6">#REF!</definedName>
    <definedName name="新疆">#REF!</definedName>
    <definedName name="一i" localSheetId="11">#REF!</definedName>
    <definedName name="一i" localSheetId="16">#REF!</definedName>
    <definedName name="一i" localSheetId="18">#REF!</definedName>
    <definedName name="一i" localSheetId="19">#REF!</definedName>
    <definedName name="一i" localSheetId="20">#REF!</definedName>
    <definedName name="一i" localSheetId="21">#REF!</definedName>
    <definedName name="一i" localSheetId="2">#REF!</definedName>
    <definedName name="一i" localSheetId="3">#REF!</definedName>
    <definedName name="一i" localSheetId="6">#REF!</definedName>
    <definedName name="一i">#REF!</definedName>
    <definedName name="一般" localSheetId="11">#REF!</definedName>
    <definedName name="一般" localSheetId="16">#REF!</definedName>
    <definedName name="一般" localSheetId="21">#REF!</definedName>
    <definedName name="一般" localSheetId="2">#REF!</definedName>
    <definedName name="一般" localSheetId="3">#REF!</definedName>
    <definedName name="一般">#REF!</definedName>
    <definedName name="一一i" localSheetId="11">#REF!</definedName>
    <definedName name="一一i" localSheetId="16">#REF!</definedName>
    <definedName name="一一i" localSheetId="18">#REF!</definedName>
    <definedName name="一一i" localSheetId="19">#REF!</definedName>
    <definedName name="一一i" localSheetId="20">#REF!</definedName>
    <definedName name="一一i" localSheetId="21">#REF!</definedName>
    <definedName name="一一i" localSheetId="2">#REF!</definedName>
    <definedName name="一一i" localSheetId="3">#REF!</definedName>
    <definedName name="一一i" localSheetId="6">#REF!</definedName>
    <definedName name="一一i">#REF!</definedName>
    <definedName name="云南" localSheetId="11">#REF!</definedName>
    <definedName name="云南" localSheetId="16">#REF!</definedName>
    <definedName name="云南" localSheetId="18">#REF!</definedName>
    <definedName name="云南" localSheetId="19">#REF!</definedName>
    <definedName name="云南" localSheetId="20">#REF!</definedName>
    <definedName name="云南" localSheetId="21">#REF!</definedName>
    <definedName name="云南" localSheetId="2">#REF!</definedName>
    <definedName name="云南" localSheetId="3">#REF!</definedName>
    <definedName name="云南" localSheetId="6">#REF!</definedName>
    <definedName name="云南">#REF!</definedName>
    <definedName name="啧啧啧" localSheetId="11">#REF!</definedName>
    <definedName name="啧啧啧" localSheetId="16">#REF!</definedName>
    <definedName name="啧啧啧" localSheetId="18">#REF!</definedName>
    <definedName name="啧啧啧" localSheetId="19">#REF!</definedName>
    <definedName name="啧啧啧" localSheetId="20">#REF!</definedName>
    <definedName name="啧啧啧" localSheetId="21">#REF!</definedName>
    <definedName name="啧啧啧" localSheetId="2">#REF!</definedName>
    <definedName name="啧啧啧" localSheetId="3">#REF!</definedName>
    <definedName name="啧啧啧" localSheetId="6">#REF!</definedName>
    <definedName name="啧啧啧">#REF!</definedName>
    <definedName name="浙江" localSheetId="11">#REF!</definedName>
    <definedName name="浙江" localSheetId="16">#REF!</definedName>
    <definedName name="浙江" localSheetId="18">#REF!</definedName>
    <definedName name="浙江" localSheetId="19">#REF!</definedName>
    <definedName name="浙江" localSheetId="20">#REF!</definedName>
    <definedName name="浙江" localSheetId="21">#REF!</definedName>
    <definedName name="浙江" localSheetId="2">#REF!</definedName>
    <definedName name="浙江" localSheetId="3">#REF!</definedName>
    <definedName name="浙江" localSheetId="6">#REF!</definedName>
    <definedName name="浙江">#REF!</definedName>
    <definedName name="浙江地区" localSheetId="11">#REF!</definedName>
    <definedName name="浙江地区" localSheetId="16">#REF!</definedName>
    <definedName name="浙江地区" localSheetId="18">#REF!</definedName>
    <definedName name="浙江地区" localSheetId="19">#REF!</definedName>
    <definedName name="浙江地区" localSheetId="20">#REF!</definedName>
    <definedName name="浙江地区" localSheetId="21">#REF!</definedName>
    <definedName name="浙江地区" localSheetId="2">#REF!</definedName>
    <definedName name="浙江地区" localSheetId="3">#REF!</definedName>
    <definedName name="浙江地区" localSheetId="6">#REF!</definedName>
    <definedName name="浙江地区">#REF!</definedName>
    <definedName name="重庆" localSheetId="11">#REF!</definedName>
    <definedName name="重庆" localSheetId="16">#REF!</definedName>
    <definedName name="重庆" localSheetId="18">#REF!</definedName>
    <definedName name="重庆" localSheetId="19">#REF!</definedName>
    <definedName name="重庆" localSheetId="20">#REF!</definedName>
    <definedName name="重庆" localSheetId="21">#REF!</definedName>
    <definedName name="重庆" localSheetId="2">#REF!</definedName>
    <definedName name="重庆" localSheetId="3">#REF!</definedName>
    <definedName name="重庆" localSheetId="6">#REF!</definedName>
    <definedName name="重庆">#REF!</definedName>
    <definedName name="_xlnm._FilterDatabase" localSheetId="11" hidden="1">'12.专项转移支付分项目分地区预算表'!$A$4:$E$4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Fpb</author>
  </authors>
  <commentList>
    <comment ref="O7" authorId="0">
      <text>
        <r>
          <rPr>
            <b/>
            <sz val="9"/>
            <rFont val="宋体"/>
            <charset val="134"/>
          </rPr>
          <t>Fpb:</t>
        </r>
        <r>
          <rPr>
            <sz val="9"/>
            <rFont val="宋体"/>
            <charset val="134"/>
          </rPr>
          <t xml:space="preserve">
  =表九调出资金</t>
        </r>
      </text>
    </comment>
    <comment ref="M8" authorId="0">
      <text>
        <r>
          <rPr>
            <b/>
            <sz val="12"/>
            <rFont val="宋体"/>
            <charset val="134"/>
          </rPr>
          <t>Fpb：从表九（录入表）引用数据</t>
        </r>
        <r>
          <rPr>
            <sz val="12"/>
            <rFont val="宋体"/>
            <charset val="134"/>
          </rPr>
          <t xml:space="preserve">
110090202_从一般公共预算调入用于补充超长期特别国债偿债备付金的资金
+
110090204_从一般公共预算调入用于偿还超长期特别国债本金的资金
+
110090206_从一般公共预算调入用于偿还抗疫特别国债本金的资金
+
11009029991_一般公共预算调入政府性基金预算资金
</t>
        </r>
      </text>
    </comment>
    <comment ref="N8" authorId="0">
      <text>
        <r>
          <rPr>
            <b/>
            <sz val="12"/>
            <rFont val="宋体"/>
            <charset val="134"/>
          </rPr>
          <t>Fpb：从表九（录入表）引用数据</t>
        </r>
        <r>
          <rPr>
            <sz val="12"/>
            <rFont val="宋体"/>
            <charset val="134"/>
          </rPr>
          <t xml:space="preserve">
110090202_从一般公共预算调入用于补充超长期特别国债偿债备付金的资金
+
110090204_从一般公共预算调入用于偿还超长期特别国债本金的资金
+
110090206_从一般公共预算调入用于偿还抗疫特别国债本金的资金
+
11009029991_一般公共预算调入政府性基金预算资金
</t>
        </r>
      </text>
    </comment>
    <comment ref="O8" authorId="0">
      <text>
        <r>
          <rPr>
            <b/>
            <sz val="12"/>
            <rFont val="宋体"/>
            <charset val="134"/>
          </rPr>
          <t>Fpb：从表九（录入表）引用数据</t>
        </r>
        <r>
          <rPr>
            <sz val="12"/>
            <rFont val="宋体"/>
            <charset val="134"/>
          </rPr>
          <t xml:space="preserve">
110090202_从一般公共预算调入用于补充超长期特别国债偿债备付金的资金
+
110090204_从一般公共预算调入用于偿还超长期特别国债本金的资金
+
110090206_从一般公共预算调入用于偿还抗疫特别国债本金的资金
+
11009029991_一般公共预算调入政府性基金预算资金
</t>
        </r>
      </text>
    </comment>
    <comment ref="O9" authorId="0">
      <text>
        <r>
          <rPr>
            <b/>
            <sz val="9"/>
            <rFont val="宋体"/>
            <charset val="134"/>
          </rPr>
          <t>Fpb:</t>
        </r>
        <r>
          <rPr>
            <sz val="9"/>
            <rFont val="宋体"/>
            <charset val="134"/>
          </rPr>
          <t xml:space="preserve">
=一般公共预算年终结余_上年预计执行数</t>
        </r>
      </text>
    </comment>
    <comment ref="K10" authorId="0">
      <text>
        <r>
          <rPr>
            <b/>
            <sz val="9"/>
            <rFont val="宋体"/>
            <charset val="134"/>
          </rPr>
          <t>Fpb:</t>
        </r>
        <r>
          <rPr>
            <sz val="9"/>
            <rFont val="宋体"/>
            <charset val="134"/>
          </rPr>
          <t xml:space="preserve">
自定义科目编码，便于对应决算项目</t>
        </r>
      </text>
    </comment>
    <comment ref="O10" authorId="0">
      <text>
        <r>
          <rPr>
            <b/>
            <sz val="9"/>
            <rFont val="宋体"/>
            <charset val="134"/>
          </rPr>
          <t>Fpb:</t>
        </r>
        <r>
          <rPr>
            <sz val="9"/>
            <rFont val="宋体"/>
            <charset val="134"/>
          </rPr>
          <t xml:space="preserve">
=待偿债置换一般债券结余_上年预计执行数</t>
        </r>
      </text>
    </comment>
    <comment ref="K11" authorId="0">
      <text>
        <r>
          <rPr>
            <b/>
            <sz val="9"/>
            <rFont val="宋体"/>
            <charset val="134"/>
          </rPr>
          <t>Fpb:</t>
        </r>
        <r>
          <rPr>
            <sz val="9"/>
            <rFont val="宋体"/>
            <charset val="134"/>
          </rPr>
          <t xml:space="preserve">
自定义科目编码，便于对应决算项目</t>
        </r>
      </text>
    </comment>
    <comment ref="O11" authorId="0">
      <text>
        <r>
          <rPr>
            <b/>
            <sz val="9"/>
            <rFont val="宋体"/>
            <charset val="134"/>
          </rPr>
          <t>Fpb:</t>
        </r>
        <r>
          <rPr>
            <sz val="9"/>
            <rFont val="宋体"/>
            <charset val="134"/>
          </rPr>
          <t xml:space="preserve">
=国债转贷资金结余_上年预计执行数</t>
        </r>
      </text>
    </comment>
    <comment ref="K22" authorId="0">
      <text>
        <r>
          <rPr>
            <b/>
            <sz val="9"/>
            <rFont val="宋体"/>
            <charset val="134"/>
          </rPr>
          <t>Fpb:</t>
        </r>
        <r>
          <rPr>
            <sz val="9"/>
            <rFont val="宋体"/>
            <charset val="134"/>
          </rPr>
          <t xml:space="preserve">
自定义科目编码，便于对应决算项目</t>
        </r>
      </text>
    </comment>
    <comment ref="K77" authorId="0">
      <text>
        <r>
          <rPr>
            <b/>
            <sz val="9"/>
            <rFont val="宋体"/>
            <charset val="134"/>
          </rPr>
          <t>Fpb:</t>
        </r>
        <r>
          <rPr>
            <sz val="9"/>
            <rFont val="宋体"/>
            <charset val="134"/>
          </rPr>
          <t xml:space="preserve">
自定义科目编码，便于对应决算项目</t>
        </r>
      </text>
    </comment>
    <comment ref="K103" authorId="0">
      <text>
        <r>
          <rPr>
            <b/>
            <sz val="9"/>
            <rFont val="宋体"/>
            <charset val="134"/>
          </rPr>
          <t>Fpb:</t>
        </r>
        <r>
          <rPr>
            <sz val="9"/>
            <rFont val="宋体"/>
            <charset val="134"/>
          </rPr>
          <t xml:space="preserve">
自定义科目编码，便于对应决算项目</t>
        </r>
      </text>
    </comment>
    <comment ref="K107" authorId="0">
      <text>
        <r>
          <rPr>
            <b/>
            <sz val="9"/>
            <rFont val="宋体"/>
            <charset val="134"/>
          </rPr>
          <t>Fpb:</t>
        </r>
        <r>
          <rPr>
            <sz val="9"/>
            <rFont val="宋体"/>
            <charset val="134"/>
          </rPr>
          <t xml:space="preserve">
自定义科目编码，便于对应决算项目</t>
        </r>
      </text>
    </comment>
    <comment ref="K109" authorId="0">
      <text>
        <r>
          <rPr>
            <b/>
            <sz val="9"/>
            <rFont val="宋体"/>
            <charset val="134"/>
          </rPr>
          <t>Fpb:</t>
        </r>
        <r>
          <rPr>
            <sz val="9"/>
            <rFont val="宋体"/>
            <charset val="134"/>
          </rPr>
          <t xml:space="preserve">
自定义科目编码，便于对应决算项目</t>
        </r>
      </text>
    </comment>
    <comment ref="K110" authorId="0">
      <text>
        <r>
          <rPr>
            <b/>
            <sz val="9"/>
            <rFont val="宋体"/>
            <charset val="134"/>
          </rPr>
          <t>Fpb:</t>
        </r>
        <r>
          <rPr>
            <sz val="9"/>
            <rFont val="宋体"/>
            <charset val="134"/>
          </rPr>
          <t xml:space="preserve">
自定义科目编码，便于对应决算项目</t>
        </r>
      </text>
    </comment>
    <comment ref="K115" authorId="0">
      <text>
        <r>
          <rPr>
            <b/>
            <sz val="9"/>
            <rFont val="宋体"/>
            <charset val="134"/>
          </rPr>
          <t>Fpb:</t>
        </r>
        <r>
          <rPr>
            <sz val="9"/>
            <rFont val="宋体"/>
            <charset val="134"/>
          </rPr>
          <t xml:space="preserve">
自定义科目编码，便于对应决算项目</t>
        </r>
      </text>
    </comment>
  </commentList>
</comments>
</file>

<file path=xl/sharedStrings.xml><?xml version="1.0" encoding="utf-8"?>
<sst xmlns="http://schemas.openxmlformats.org/spreadsheetml/2006/main" count="7851" uniqueCount="2884">
  <si>
    <t>表一</t>
  </si>
  <si>
    <t>2026年殷都区专项转移支付分项目分地区预算表</t>
  </si>
  <si>
    <t>单位：万元</t>
  </si>
  <si>
    <t>一般预算收入总计</t>
  </si>
  <si>
    <t>一般预算支出总计</t>
  </si>
  <si>
    <t>（一）一般公共预算收入</t>
  </si>
  <si>
    <t>（一）一般公共预算支出</t>
  </si>
  <si>
    <t xml:space="preserve">  1、税务收入</t>
  </si>
  <si>
    <t xml:space="preserve">  1、基本支出</t>
  </si>
  <si>
    <t xml:space="preserve">  2、非税收入</t>
  </si>
  <si>
    <t xml:space="preserve">  2、项目支出</t>
  </si>
  <si>
    <t xml:space="preserve">  3、区重点项目支出</t>
  </si>
  <si>
    <t xml:space="preserve">  4、上年结转安排支出</t>
  </si>
  <si>
    <t>（二）转移性收入</t>
  </si>
  <si>
    <t xml:space="preserve">  5、动用稳定调节基金</t>
  </si>
  <si>
    <t xml:space="preserve">  1、返还性收入</t>
  </si>
  <si>
    <t xml:space="preserve">  6、上级提前告知专项性转移支付</t>
  </si>
  <si>
    <t xml:space="preserve">  2、一般性转移支付收入</t>
  </si>
  <si>
    <t>（二）转移性支出</t>
  </si>
  <si>
    <t xml:space="preserve">  3、专项转移支付收入</t>
  </si>
  <si>
    <t xml:space="preserve">  1、上解上级支出</t>
  </si>
  <si>
    <t xml:space="preserve">  4、下级上解收入</t>
  </si>
  <si>
    <t xml:space="preserve">  2、年终结余</t>
  </si>
  <si>
    <t xml:space="preserve">  5、上年结余收入</t>
  </si>
  <si>
    <t>（三）债务还本支出</t>
  </si>
  <si>
    <t xml:space="preserve">  6、调入资金</t>
  </si>
  <si>
    <t xml:space="preserve">  1、一般债券还本支出</t>
  </si>
  <si>
    <t xml:space="preserve">  7、债务转贷收入</t>
  </si>
  <si>
    <t xml:space="preserve">  2、其他债务还本支出</t>
  </si>
  <si>
    <t>表二</t>
  </si>
  <si>
    <t>2026年殷都区一般公共预算收入预算表</t>
  </si>
  <si>
    <t>预算科目</t>
  </si>
  <si>
    <t>2026年
预算数</t>
  </si>
  <si>
    <t>同比增长</t>
  </si>
  <si>
    <t>本年收入合计</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</si>
  <si>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</si>
  <si>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</si>
  <si>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</si>
  <si>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</si>
  <si>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</si>
  <si>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</si>
  <si>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</si>
  <si>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</si>
  <si>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</si>
  <si>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</si>
  <si>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</si>
  <si>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</si>
  <si>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</si>
  <si>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</si>
  <si>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</si>
  <si>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</si>
  <si>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</si>
  <si>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</si>
  <si>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</si>
  <si>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</si>
  <si>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</si>
  <si>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</si>
  <si>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政府性基金收入</t>
  </si>
  <si>
    <t xml:space="preserve">  其他收入</t>
  </si>
  <si>
    <t xml:space="preserve">  附：税务部门征收</t>
  </si>
  <si>
    <t xml:space="preserve">      财政部门征收</t>
  </si>
  <si>
    <t>表三</t>
  </si>
  <si>
    <r>
      <rPr>
        <sz val="26"/>
        <color theme="1"/>
        <rFont val="方正小标宋简体"/>
        <charset val="134"/>
      </rPr>
      <t>20</t>
    </r>
    <r>
      <rPr>
        <sz val="26"/>
        <color rgb="FF000000"/>
        <rFont val="方正小标宋简体"/>
        <charset val="134"/>
      </rPr>
      <t>26年殷都区一般公共预算收入分级预算表</t>
    </r>
  </si>
  <si>
    <t>2026年预算数</t>
  </si>
  <si>
    <t>合计</t>
  </si>
  <si>
    <t>区本级</t>
  </si>
  <si>
    <t>乡镇级</t>
  </si>
  <si>
    <t>表四</t>
  </si>
  <si>
    <t>2026年殷都区一般公共预算支出预算表</t>
  </si>
  <si>
    <t>本 年 支 出 合 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</si>
  <si>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</si>
  <si>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</si>
  <si>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</si>
  <si>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</si>
  <si>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</si>
  <si>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</si>
  <si>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</si>
  <si>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</si>
  <si>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</si>
  <si>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</si>
  <si>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</si>
  <si>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</si>
  <si>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</si>
  <si>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十四、资源勘探工业信息支出</t>
  </si>
  <si>
    <t>十五、商业服务业等支出</t>
  </si>
  <si>
    <t>十六、金融支出</t>
  </si>
  <si>
    <t>十七、援助其他地区支出</t>
  </si>
  <si>
    <t>十八、自然资源海洋气象支出</t>
  </si>
  <si>
    <t>十九、住房保障支出</t>
  </si>
  <si>
    <t>二十、粮油物资储备支出</t>
  </si>
  <si>
    <t>二十一、灾害防治应急管理支出</t>
  </si>
  <si>
    <t>二十二、预备费</t>
  </si>
  <si>
    <t>二十三、债务还本付息支出</t>
  </si>
  <si>
    <t>二十四、其他支出</t>
  </si>
  <si>
    <t>二十五、债务发行费用支出</t>
  </si>
  <si>
    <t>表五</t>
  </si>
  <si>
    <t>2026年殷都区一般公共预算支出明细表</t>
  </si>
  <si>
    <t>支出功能分类</t>
  </si>
  <si>
    <t>科目名称</t>
  </si>
  <si>
    <t>金额</t>
  </si>
  <si>
    <t>支出合计</t>
  </si>
  <si>
    <t>2013904</t>
  </si>
  <si>
    <t>专项业务</t>
  </si>
  <si>
    <t>2130101</t>
  </si>
  <si>
    <t>行政运行</t>
  </si>
  <si>
    <t>2130103</t>
  </si>
  <si>
    <t>机关服务</t>
  </si>
  <si>
    <t>2130104</t>
  </si>
  <si>
    <t>事业运行</t>
  </si>
  <si>
    <t>2010101</t>
  </si>
  <si>
    <t>2010103</t>
  </si>
  <si>
    <t>2010104</t>
  </si>
  <si>
    <t>人大会议</t>
  </si>
  <si>
    <t>2010108</t>
  </si>
  <si>
    <t>代表工作</t>
  </si>
  <si>
    <t>2010199</t>
  </si>
  <si>
    <t>其他人大事务支出</t>
  </si>
  <si>
    <t>2010201</t>
  </si>
  <si>
    <t>2010204</t>
  </si>
  <si>
    <t>政协会议</t>
  </si>
  <si>
    <t>2010205</t>
  </si>
  <si>
    <t>委员视察</t>
  </si>
  <si>
    <t>2010301</t>
  </si>
  <si>
    <t>2010302</t>
  </si>
  <si>
    <t>一般行政管理事务</t>
  </si>
  <si>
    <t>2010350</t>
  </si>
  <si>
    <t>2010399</t>
  </si>
  <si>
    <t>其他政府办公厅（室）及相关机构事务支出</t>
  </si>
  <si>
    <t>2010401</t>
  </si>
  <si>
    <t>2010402</t>
  </si>
  <si>
    <t>2010404</t>
  </si>
  <si>
    <t>战略规划与实施</t>
  </si>
  <si>
    <t>2010450</t>
  </si>
  <si>
    <t>2010499</t>
  </si>
  <si>
    <t>其他发展与改革事务支出</t>
  </si>
  <si>
    <t>2010501</t>
  </si>
  <si>
    <t>2010504</t>
  </si>
  <si>
    <t>信息事务</t>
  </si>
  <si>
    <t>2010507</t>
  </si>
  <si>
    <t>专项普查活动</t>
  </si>
  <si>
    <t>2010508</t>
  </si>
  <si>
    <t>统计抽样调查</t>
  </si>
  <si>
    <t>2010550</t>
  </si>
  <si>
    <t>2010601</t>
  </si>
  <si>
    <t>2010602</t>
  </si>
  <si>
    <t>2010605</t>
  </si>
  <si>
    <t>财政国库业务</t>
  </si>
  <si>
    <t>2010608</t>
  </si>
  <si>
    <t>财政委托业务支出</t>
  </si>
  <si>
    <t>2010799</t>
  </si>
  <si>
    <t>其他税收事务支出</t>
  </si>
  <si>
    <t>2010801</t>
  </si>
  <si>
    <t>2010850</t>
  </si>
  <si>
    <t>2011101</t>
  </si>
  <si>
    <t>2011106</t>
  </si>
  <si>
    <t>巡视工作</t>
  </si>
  <si>
    <t>2011199</t>
  </si>
  <si>
    <t>其他纪检监察事务支出</t>
  </si>
  <si>
    <t>2011301</t>
  </si>
  <si>
    <t>2011302</t>
  </si>
  <si>
    <t>2011304</t>
  </si>
  <si>
    <t>对外贸易管理</t>
  </si>
  <si>
    <t>2011308</t>
  </si>
  <si>
    <t>招商引资</t>
  </si>
  <si>
    <t>2011499</t>
  </si>
  <si>
    <t>其他知识产权事务支出</t>
  </si>
  <si>
    <t>2012899</t>
  </si>
  <si>
    <t>其他民主党派及工商联事务支出</t>
  </si>
  <si>
    <t>2012901</t>
  </si>
  <si>
    <t>2012906</t>
  </si>
  <si>
    <t>工会事务</t>
  </si>
  <si>
    <t>2012999</t>
  </si>
  <si>
    <t>其他群众团体事务支出</t>
  </si>
  <si>
    <t>2013101</t>
  </si>
  <si>
    <t>2013105</t>
  </si>
  <si>
    <t>2013199</t>
  </si>
  <si>
    <t>其他党委办公厅（室）及相关机构事务支出</t>
  </si>
  <si>
    <t>2013201</t>
  </si>
  <si>
    <t>2013202</t>
  </si>
  <si>
    <t>2013299</t>
  </si>
  <si>
    <t>其他组织事务支出</t>
  </si>
  <si>
    <t>2013301</t>
  </si>
  <si>
    <t>2013401</t>
  </si>
  <si>
    <t>2013404</t>
  </si>
  <si>
    <t>宗教事务</t>
  </si>
  <si>
    <t>2013601</t>
  </si>
  <si>
    <t>2013602</t>
  </si>
  <si>
    <t>2013801</t>
  </si>
  <si>
    <t>2013802</t>
  </si>
  <si>
    <t>2013805</t>
  </si>
  <si>
    <t>市场秩序执法</t>
  </si>
  <si>
    <t>2013808</t>
  </si>
  <si>
    <t>信息化建设</t>
  </si>
  <si>
    <t>2013812</t>
  </si>
  <si>
    <t>药品事务</t>
  </si>
  <si>
    <t>2013816</t>
  </si>
  <si>
    <t>食品安全监管</t>
  </si>
  <si>
    <t>2013850</t>
  </si>
  <si>
    <t>2013899</t>
  </si>
  <si>
    <t>其他市场监督管理事务</t>
  </si>
  <si>
    <t>2013901</t>
  </si>
  <si>
    <t>2013999</t>
  </si>
  <si>
    <t>其他社会工作事务支出</t>
  </si>
  <si>
    <t>2014001</t>
  </si>
  <si>
    <t>2014002</t>
  </si>
  <si>
    <t>2014099</t>
  </si>
  <si>
    <t>其他信访事务支出</t>
  </si>
  <si>
    <t>2019999</t>
  </si>
  <si>
    <t>其他一般公共服务支出</t>
  </si>
  <si>
    <t>2030601</t>
  </si>
  <si>
    <t>兵役征集</t>
  </si>
  <si>
    <t>2030603</t>
  </si>
  <si>
    <t>人民防空</t>
  </si>
  <si>
    <t>2030604</t>
  </si>
  <si>
    <t>交通战备</t>
  </si>
  <si>
    <t>2030607</t>
  </si>
  <si>
    <t>民兵</t>
  </si>
  <si>
    <t>2030699</t>
  </si>
  <si>
    <t>其他国防动员支出</t>
  </si>
  <si>
    <t>2040450</t>
  </si>
  <si>
    <t>2040601</t>
  </si>
  <si>
    <t>2040604</t>
  </si>
  <si>
    <t>基层司法业务</t>
  </si>
  <si>
    <t>2040605</t>
  </si>
  <si>
    <t>普法宣传</t>
  </si>
  <si>
    <t>2040607</t>
  </si>
  <si>
    <t>公共法律服务</t>
  </si>
  <si>
    <t>2040610</t>
  </si>
  <si>
    <t>社区矫正</t>
  </si>
  <si>
    <t>2040612</t>
  </si>
  <si>
    <t>法治建设</t>
  </si>
  <si>
    <t>2049902</t>
  </si>
  <si>
    <t>国家司法救助支出</t>
  </si>
  <si>
    <t>2050101</t>
  </si>
  <si>
    <t>2050199</t>
  </si>
  <si>
    <t>其他教育管理事务支出</t>
  </si>
  <si>
    <t>2050201</t>
  </si>
  <si>
    <t>学前教育</t>
  </si>
  <si>
    <t>2050202</t>
  </si>
  <si>
    <t>小学教育</t>
  </si>
  <si>
    <t>2050203</t>
  </si>
  <si>
    <t>初中教育</t>
  </si>
  <si>
    <t>2050204</t>
  </si>
  <si>
    <t>高中教育</t>
  </si>
  <si>
    <t>2050299</t>
  </si>
  <si>
    <t>其他普通教育支出</t>
  </si>
  <si>
    <t>2050302</t>
  </si>
  <si>
    <t>中等职业教育</t>
  </si>
  <si>
    <t>2050802</t>
  </si>
  <si>
    <t>干部教育</t>
  </si>
  <si>
    <t>2050999</t>
  </si>
  <si>
    <t>其他教育费附加安排的支出</t>
  </si>
  <si>
    <t>2060101</t>
  </si>
  <si>
    <t>2060199</t>
  </si>
  <si>
    <t>其他科学技术管理事务支出</t>
  </si>
  <si>
    <t>2060399</t>
  </si>
  <si>
    <t>其他应用研究支出</t>
  </si>
  <si>
    <t>2060499</t>
  </si>
  <si>
    <t>其他技术研究与开发支出</t>
  </si>
  <si>
    <t>2069999</t>
  </si>
  <si>
    <t>其他科学技术支出</t>
  </si>
  <si>
    <t>2070101</t>
  </si>
  <si>
    <t>2070108</t>
  </si>
  <si>
    <t>文化活动</t>
  </si>
  <si>
    <t>2070199</t>
  </si>
  <si>
    <t>其他文化和旅游支出</t>
  </si>
  <si>
    <t>2070201</t>
  </si>
  <si>
    <t>2070204</t>
  </si>
  <si>
    <t>文物保护</t>
  </si>
  <si>
    <t>2070307</t>
  </si>
  <si>
    <t>体育场馆</t>
  </si>
  <si>
    <t>2080101</t>
  </si>
  <si>
    <t>2080105</t>
  </si>
  <si>
    <t>劳动保障监察</t>
  </si>
  <si>
    <t>2080106</t>
  </si>
  <si>
    <t>就业管理事务</t>
  </si>
  <si>
    <t>2080107</t>
  </si>
  <si>
    <t>社会保险业务管理事务</t>
  </si>
  <si>
    <t>2080116</t>
  </si>
  <si>
    <t>引进人才费用</t>
  </si>
  <si>
    <t>2080199</t>
  </si>
  <si>
    <t>其他人力资源和社会保障管理事务支出</t>
  </si>
  <si>
    <t>2080201</t>
  </si>
  <si>
    <t>2080299</t>
  </si>
  <si>
    <t>其他民政管理事务支出</t>
  </si>
  <si>
    <t>2080501</t>
  </si>
  <si>
    <t>行政单位离退休</t>
  </si>
  <si>
    <t>2080502</t>
  </si>
  <si>
    <t>事业单位离退休</t>
  </si>
  <si>
    <t>2080505</t>
  </si>
  <si>
    <t>机关事业单位基本养老保险缴费支出</t>
  </si>
  <si>
    <t>2080507</t>
  </si>
  <si>
    <t>对机关事业单位基本养老保险基金的补助</t>
  </si>
  <si>
    <t>2080508</t>
  </si>
  <si>
    <t>对机关事业单位职业年金的补助</t>
  </si>
  <si>
    <t>2080704</t>
  </si>
  <si>
    <t>社会保险补贴</t>
  </si>
  <si>
    <t>2080712</t>
  </si>
  <si>
    <t>高技能人才培养补助</t>
  </si>
  <si>
    <t>2080799</t>
  </si>
  <si>
    <t>其他就业补助支出</t>
  </si>
  <si>
    <t>2080802</t>
  </si>
  <si>
    <t>伤残抚恤</t>
  </si>
  <si>
    <t>2080805</t>
  </si>
  <si>
    <t>义务兵优待</t>
  </si>
  <si>
    <t>2080806</t>
  </si>
  <si>
    <t>农村籍退役士兵老年生活补助</t>
  </si>
  <si>
    <t>2080807</t>
  </si>
  <si>
    <t>光荣院</t>
  </si>
  <si>
    <t>2080899</t>
  </si>
  <si>
    <t>其他优抚支出</t>
  </si>
  <si>
    <t>2080901</t>
  </si>
  <si>
    <t>退役士兵安置</t>
  </si>
  <si>
    <t>2080902</t>
  </si>
  <si>
    <t>军队移交政府的离退休人员安置</t>
  </si>
  <si>
    <t>2080903</t>
  </si>
  <si>
    <t>军队移交政府离退休干部管理机构</t>
  </si>
  <si>
    <t>2080904</t>
  </si>
  <si>
    <t>退役士兵管理教育</t>
  </si>
  <si>
    <t>2080905</t>
  </si>
  <si>
    <t>军队转业干部安置</t>
  </si>
  <si>
    <t>2081001</t>
  </si>
  <si>
    <t>儿童福利</t>
  </si>
  <si>
    <t>2081002</t>
  </si>
  <si>
    <t>老年福利</t>
  </si>
  <si>
    <t>2081004</t>
  </si>
  <si>
    <t>殡葬</t>
  </si>
  <si>
    <t>2081006</t>
  </si>
  <si>
    <t>养老服务</t>
  </si>
  <si>
    <t>2081101</t>
  </si>
  <si>
    <t>2081104</t>
  </si>
  <si>
    <t>残疾人康复</t>
  </si>
  <si>
    <t>2081107</t>
  </si>
  <si>
    <t>残疾人生活和护理补贴</t>
  </si>
  <si>
    <t>2081199</t>
  </si>
  <si>
    <t>其他残疾人事业支出</t>
  </si>
  <si>
    <t>2081901</t>
  </si>
  <si>
    <t>城市最低生活保障金支出</t>
  </si>
  <si>
    <t>2081902</t>
  </si>
  <si>
    <t>农村最低生活保障金支出</t>
  </si>
  <si>
    <t>2082001</t>
  </si>
  <si>
    <t>临时救助支出</t>
  </si>
  <si>
    <t>2082002</t>
  </si>
  <si>
    <t>流浪乞讨人员救助支出</t>
  </si>
  <si>
    <t>2082102</t>
  </si>
  <si>
    <t>农村特困人员救助供养支出</t>
  </si>
  <si>
    <t>2082501</t>
  </si>
  <si>
    <t>其他城市生活救助</t>
  </si>
  <si>
    <t>2082502</t>
  </si>
  <si>
    <t>其他农村生活救助</t>
  </si>
  <si>
    <t>2082602</t>
  </si>
  <si>
    <t>财政对城乡居民基本养老保险基金的补助</t>
  </si>
  <si>
    <t>2082801</t>
  </si>
  <si>
    <t>2082804</t>
  </si>
  <si>
    <t>拥军优属</t>
  </si>
  <si>
    <t>2082899</t>
  </si>
  <si>
    <t>其他退役军人事务管理支出</t>
  </si>
  <si>
    <t>2089999</t>
  </si>
  <si>
    <t>其他社会保障和就业支出</t>
  </si>
  <si>
    <t>2100199</t>
  </si>
  <si>
    <t>其他卫生健康管理事务支出</t>
  </si>
  <si>
    <t>2100399</t>
  </si>
  <si>
    <t>其他基层医疗卫生机构支出</t>
  </si>
  <si>
    <t>2100401</t>
  </si>
  <si>
    <t>疾病预防控制机构</t>
  </si>
  <si>
    <t>2100408</t>
  </si>
  <si>
    <t>基本公共卫生服务</t>
  </si>
  <si>
    <t>2100409</t>
  </si>
  <si>
    <t>重大公共卫生服务</t>
  </si>
  <si>
    <t>2100499</t>
  </si>
  <si>
    <t>其他公共卫生支出</t>
  </si>
  <si>
    <t>2100716</t>
  </si>
  <si>
    <t>计划生育机构</t>
  </si>
  <si>
    <t>2100717</t>
  </si>
  <si>
    <t>计划生育服务</t>
  </si>
  <si>
    <t>2101101</t>
  </si>
  <si>
    <t>行政单位医疗</t>
  </si>
  <si>
    <t>2101102</t>
  </si>
  <si>
    <t>事业单位医疗</t>
  </si>
  <si>
    <t>2101199</t>
  </si>
  <si>
    <t>其他行政事业单位医疗支出</t>
  </si>
  <si>
    <t>2101202</t>
  </si>
  <si>
    <t>财政对城乡居民基本医疗保险基金的补助</t>
  </si>
  <si>
    <t>2101301</t>
  </si>
  <si>
    <t>城乡医疗救助</t>
  </si>
  <si>
    <t>2101401</t>
  </si>
  <si>
    <t>优抚对象医疗补助</t>
  </si>
  <si>
    <t>2101501</t>
  </si>
  <si>
    <t>2101505</t>
  </si>
  <si>
    <t>医疗保障政策管理</t>
  </si>
  <si>
    <t>2101599</t>
  </si>
  <si>
    <t>其他医疗保障管理事务支出</t>
  </si>
  <si>
    <t>2101901</t>
  </si>
  <si>
    <t>托育机构</t>
  </si>
  <si>
    <t>2110101</t>
  </si>
  <si>
    <t>2110301</t>
  </si>
  <si>
    <t>大气</t>
  </si>
  <si>
    <t>2110302</t>
  </si>
  <si>
    <t>水体</t>
  </si>
  <si>
    <t>2110305</t>
  </si>
  <si>
    <t>放射源和放射性废物监管</t>
  </si>
  <si>
    <t>2110401</t>
  </si>
  <si>
    <t>生态保护</t>
  </si>
  <si>
    <t>2110404</t>
  </si>
  <si>
    <t>生物及物种资源保护</t>
  </si>
  <si>
    <t>2111001</t>
  </si>
  <si>
    <t>能源节约利用</t>
  </si>
  <si>
    <t>2120101</t>
  </si>
  <si>
    <t>2120104</t>
  </si>
  <si>
    <t>城管执法</t>
  </si>
  <si>
    <t>2120399</t>
  </si>
  <si>
    <t>其他城乡社区公共设施支出</t>
  </si>
  <si>
    <t>2120501</t>
  </si>
  <si>
    <t>城乡社区环境卫生</t>
  </si>
  <si>
    <t>2129999</t>
  </si>
  <si>
    <t>其他城乡社区支出</t>
  </si>
  <si>
    <t>2130106</t>
  </si>
  <si>
    <t>科技转化与推广服务</t>
  </si>
  <si>
    <t>2130108</t>
  </si>
  <si>
    <t>病虫害控制</t>
  </si>
  <si>
    <t>2130109</t>
  </si>
  <si>
    <t>农产品质量安全</t>
  </si>
  <si>
    <t>2130119</t>
  </si>
  <si>
    <t>防灾救灾</t>
  </si>
  <si>
    <t>2130122</t>
  </si>
  <si>
    <t>农业生产发展</t>
  </si>
  <si>
    <t>2130124</t>
  </si>
  <si>
    <t>农村合作经济</t>
  </si>
  <si>
    <t>2130135</t>
  </si>
  <si>
    <t>农业生态资源保护</t>
  </si>
  <si>
    <t>2130148</t>
  </si>
  <si>
    <t>渔业发展</t>
  </si>
  <si>
    <t>2130153</t>
  </si>
  <si>
    <t>耕地建设与利用</t>
  </si>
  <si>
    <t>2130199</t>
  </si>
  <si>
    <t>其他农业农村支出</t>
  </si>
  <si>
    <t>2130205</t>
  </si>
  <si>
    <t>森林资源培育</t>
  </si>
  <si>
    <t>2130212</t>
  </si>
  <si>
    <t>湿地保护</t>
  </si>
  <si>
    <t>2130221</t>
  </si>
  <si>
    <t>产业化管理</t>
  </si>
  <si>
    <t>2130301</t>
  </si>
  <si>
    <t>2130303</t>
  </si>
  <si>
    <t>2130305</t>
  </si>
  <si>
    <t>水利工程建设</t>
  </si>
  <si>
    <t>2130306</t>
  </si>
  <si>
    <t>水利工程运行与维护</t>
  </si>
  <si>
    <t>2130310</t>
  </si>
  <si>
    <t>水土保持</t>
  </si>
  <si>
    <t>2130314</t>
  </si>
  <si>
    <t>防汛</t>
  </si>
  <si>
    <t>2130316</t>
  </si>
  <si>
    <t>农村水利</t>
  </si>
  <si>
    <t>2130335</t>
  </si>
  <si>
    <t>农村供水</t>
  </si>
  <si>
    <t>2130336</t>
  </si>
  <si>
    <t>南水北调工程建设</t>
  </si>
  <si>
    <t>2130399</t>
  </si>
  <si>
    <t>其他水利支出</t>
  </si>
  <si>
    <t>2130599</t>
  </si>
  <si>
    <t>其他巩固脱贫攻坚成果衔接乡村振兴支出</t>
  </si>
  <si>
    <t>2130701</t>
  </si>
  <si>
    <t>对村级公益事业建设的补助</t>
  </si>
  <si>
    <t>2130705</t>
  </si>
  <si>
    <t>对村民委员会和村党支部的补助</t>
  </si>
  <si>
    <t>2130803</t>
  </si>
  <si>
    <t>农业保险保费补贴</t>
  </si>
  <si>
    <t>2139999</t>
  </si>
  <si>
    <t>其他农林水支出</t>
  </si>
  <si>
    <t>2140101</t>
  </si>
  <si>
    <t>2140104</t>
  </si>
  <si>
    <t>公路建设</t>
  </si>
  <si>
    <t>2140106</t>
  </si>
  <si>
    <t>公路养护</t>
  </si>
  <si>
    <t>2140112</t>
  </si>
  <si>
    <t>公路运输管理</t>
  </si>
  <si>
    <t>2140199</t>
  </si>
  <si>
    <t>其他公路水路运输支出</t>
  </si>
  <si>
    <t>2149999</t>
  </si>
  <si>
    <t>其他交通运输支出</t>
  </si>
  <si>
    <t>2150501</t>
  </si>
  <si>
    <t>2150801</t>
  </si>
  <si>
    <t>2169999</t>
  </si>
  <si>
    <t>其他商业服务业等支出</t>
  </si>
  <si>
    <t>2170101</t>
  </si>
  <si>
    <t>21999</t>
  </si>
  <si>
    <t>其他支出</t>
  </si>
  <si>
    <t>2200101</t>
  </si>
  <si>
    <t>2200114</t>
  </si>
  <si>
    <t>地质勘查与矿产资源管理</t>
  </si>
  <si>
    <t>2210105</t>
  </si>
  <si>
    <t>农村危房改造</t>
  </si>
  <si>
    <t>2210108</t>
  </si>
  <si>
    <t>老旧小区改造</t>
  </si>
  <si>
    <t>2210201</t>
  </si>
  <si>
    <t>住房公积金</t>
  </si>
  <si>
    <t>2220199</t>
  </si>
  <si>
    <t>其他粮油物资事务支出</t>
  </si>
  <si>
    <t>2240101</t>
  </si>
  <si>
    <t>2240108</t>
  </si>
  <si>
    <t>应急救援</t>
  </si>
  <si>
    <t>2240201</t>
  </si>
  <si>
    <t>2240250</t>
  </si>
  <si>
    <t>2240404</t>
  </si>
  <si>
    <t>矿山安全监察事务</t>
  </si>
  <si>
    <t>2240450</t>
  </si>
  <si>
    <t>2240704</t>
  </si>
  <si>
    <t>自然灾害灾后重建补助</t>
  </si>
  <si>
    <t>227</t>
  </si>
  <si>
    <t>预备费</t>
  </si>
  <si>
    <t>2290201</t>
  </si>
  <si>
    <t>年初预留</t>
  </si>
  <si>
    <t>2299999</t>
  </si>
  <si>
    <t>2320301</t>
  </si>
  <si>
    <t>地方政府一般债券付息支出</t>
  </si>
  <si>
    <t>2320399</t>
  </si>
  <si>
    <t>地方政府其他一般债务付息支出</t>
  </si>
  <si>
    <t>2330301</t>
  </si>
  <si>
    <t>地方政府一般债务发行费用支出</t>
  </si>
  <si>
    <t>表六</t>
  </si>
  <si>
    <t>政府科目代码</t>
  </si>
  <si>
    <t>政府科目名称</t>
  </si>
  <si>
    <t>2026预算数</t>
  </si>
  <si>
    <t>501</t>
  </si>
  <si>
    <t>机关工资福利支出</t>
  </si>
  <si>
    <t xml:space="preserve">  50101</t>
  </si>
  <si>
    <t xml:space="preserve">  工资奖金津补贴</t>
  </si>
  <si>
    <t xml:space="preserve">  50102</t>
  </si>
  <si>
    <t xml:space="preserve">  社会保障缴费</t>
  </si>
  <si>
    <t xml:space="preserve">  50103</t>
  </si>
  <si>
    <t xml:space="preserve">  住房公积金</t>
  </si>
  <si>
    <t xml:space="preserve">  50199</t>
  </si>
  <si>
    <t xml:space="preserve">  其他工资福利支出</t>
  </si>
  <si>
    <t>502</t>
  </si>
  <si>
    <t>机关商品和服务支出</t>
  </si>
  <si>
    <t xml:space="preserve">  50201</t>
  </si>
  <si>
    <t xml:space="preserve">  办公经费</t>
  </si>
  <si>
    <t xml:space="preserve">  50202</t>
  </si>
  <si>
    <t xml:space="preserve">  会议费</t>
  </si>
  <si>
    <t xml:space="preserve">  50203</t>
  </si>
  <si>
    <t xml:space="preserve">  培训费</t>
  </si>
  <si>
    <t xml:space="preserve">  50204</t>
  </si>
  <si>
    <t xml:space="preserve">  专用材料购置费</t>
  </si>
  <si>
    <t xml:space="preserve">  50205</t>
  </si>
  <si>
    <t xml:space="preserve">  委托业务费</t>
  </si>
  <si>
    <t xml:space="preserve">  50208</t>
  </si>
  <si>
    <t xml:space="preserve">  公务用车运行维护费</t>
  </si>
  <si>
    <t xml:space="preserve">  50209</t>
  </si>
  <si>
    <t xml:space="preserve">  维修（护）费</t>
  </si>
  <si>
    <t xml:space="preserve">  50299</t>
  </si>
  <si>
    <t xml:space="preserve">  其他商品和服务支出</t>
  </si>
  <si>
    <t>503</t>
  </si>
  <si>
    <t>机关资本性支出（一）</t>
  </si>
  <si>
    <t xml:space="preserve">  50302</t>
  </si>
  <si>
    <t xml:space="preserve">  基础设施建设</t>
  </si>
  <si>
    <t xml:space="preserve">  50305</t>
  </si>
  <si>
    <t xml:space="preserve">  土地征迁补偿和安置支出</t>
  </si>
  <si>
    <t xml:space="preserve">  50306</t>
  </si>
  <si>
    <t xml:space="preserve">  设备购置</t>
  </si>
  <si>
    <t xml:space="preserve">  50307</t>
  </si>
  <si>
    <t xml:space="preserve">  大型修缮</t>
  </si>
  <si>
    <t xml:space="preserve">  50399</t>
  </si>
  <si>
    <t xml:space="preserve">  其他资本性支出</t>
  </si>
  <si>
    <t>504</t>
  </si>
  <si>
    <t>机关资本性支出（二）</t>
  </si>
  <si>
    <t xml:space="preserve">  50401</t>
  </si>
  <si>
    <t xml:space="preserve">  房屋建筑物购建</t>
  </si>
  <si>
    <t xml:space="preserve">  50402</t>
  </si>
  <si>
    <t xml:space="preserve">  50404</t>
  </si>
  <si>
    <t xml:space="preserve">  50405</t>
  </si>
  <si>
    <t xml:space="preserve">  50499</t>
  </si>
  <si>
    <t>505</t>
  </si>
  <si>
    <t>对事业单位经常性补助</t>
  </si>
  <si>
    <t xml:space="preserve">  50501</t>
  </si>
  <si>
    <t xml:space="preserve">  工资福利支出</t>
  </si>
  <si>
    <t xml:space="preserve">  50502</t>
  </si>
  <si>
    <t xml:space="preserve">  商品和服务支出</t>
  </si>
  <si>
    <t>506</t>
  </si>
  <si>
    <t>对事业单位资本性补助</t>
  </si>
  <si>
    <t xml:space="preserve">  50601</t>
  </si>
  <si>
    <t xml:space="preserve">  资本性支出（一）</t>
  </si>
  <si>
    <t xml:space="preserve">  50602</t>
  </si>
  <si>
    <t xml:space="preserve">  资本性支出（二）</t>
  </si>
  <si>
    <t>507</t>
  </si>
  <si>
    <t>对企业补助</t>
  </si>
  <si>
    <t xml:space="preserve">  50701</t>
  </si>
  <si>
    <t xml:space="preserve">  费用补贴</t>
  </si>
  <si>
    <t xml:space="preserve">  50702</t>
  </si>
  <si>
    <t xml:space="preserve">  利息补贴</t>
  </si>
  <si>
    <t xml:space="preserve">  50799</t>
  </si>
  <si>
    <t xml:space="preserve">  其他对企业补助</t>
  </si>
  <si>
    <t>509</t>
  </si>
  <si>
    <t>对个人和家庭的补助</t>
  </si>
  <si>
    <t xml:space="preserve">  50901</t>
  </si>
  <si>
    <t xml:space="preserve">  社会福利和救助</t>
  </si>
  <si>
    <t xml:space="preserve">  50902</t>
  </si>
  <si>
    <t xml:space="preserve">  助学金</t>
  </si>
  <si>
    <t xml:space="preserve">  50903</t>
  </si>
  <si>
    <t xml:space="preserve">  个人农业生产补贴</t>
  </si>
  <si>
    <t xml:space="preserve">  50905</t>
  </si>
  <si>
    <t xml:space="preserve">  离退休费</t>
  </si>
  <si>
    <t xml:space="preserve">  50999</t>
  </si>
  <si>
    <t xml:space="preserve">  其他对个人和家庭补助</t>
  </si>
  <si>
    <t>510</t>
  </si>
  <si>
    <t>对社会保障基金补助</t>
  </si>
  <si>
    <t xml:space="preserve">  51002</t>
  </si>
  <si>
    <t xml:space="preserve">  对社会保险基金补助</t>
  </si>
  <si>
    <t xml:space="preserve">  51004</t>
  </si>
  <si>
    <t>511</t>
  </si>
  <si>
    <t>债务利息及费用支出</t>
  </si>
  <si>
    <t xml:space="preserve">  51101</t>
  </si>
  <si>
    <t xml:space="preserve">  国内债务付息</t>
  </si>
  <si>
    <t xml:space="preserve">  51103</t>
  </si>
  <si>
    <t>国内债务发行费用</t>
  </si>
  <si>
    <t>514</t>
  </si>
  <si>
    <t>预备费及预留</t>
  </si>
  <si>
    <t xml:space="preserve">  51401</t>
  </si>
  <si>
    <t xml:space="preserve">  预备费</t>
  </si>
  <si>
    <t>599</t>
  </si>
  <si>
    <t xml:space="preserve">  59999</t>
  </si>
  <si>
    <t xml:space="preserve">  其他支出</t>
  </si>
  <si>
    <t>表七</t>
  </si>
  <si>
    <t>2026年殷都区一般公共预算本级支出预算表</t>
  </si>
  <si>
    <t>本级</t>
  </si>
  <si>
    <t>二十五、转移性支出</t>
  </si>
  <si>
    <t>表八</t>
  </si>
  <si>
    <t>2026年殷都区一般公共预算支出明细表（本级）</t>
  </si>
  <si>
    <t>项目</t>
  </si>
  <si>
    <t>上年
预算数</t>
  </si>
  <si>
    <r>
      <rPr>
        <sz val="11"/>
        <rFont val="黑体"/>
        <charset val="134"/>
      </rPr>
      <t>预算数</t>
    </r>
  </si>
  <si>
    <t>科目编码</t>
  </si>
  <si>
    <r>
      <rPr>
        <sz val="11"/>
        <rFont val="黑体"/>
        <charset val="134"/>
      </rPr>
      <t>金额</t>
    </r>
  </si>
  <si>
    <t>2079902</t>
  </si>
  <si>
    <t>宣传文化发展专项支出</t>
  </si>
  <si>
    <t>2130704</t>
  </si>
  <si>
    <t>国有农场办社会职能改革补助</t>
  </si>
  <si>
    <t>2210101</t>
  </si>
  <si>
    <t>廉租住房</t>
  </si>
  <si>
    <t>2210109</t>
  </si>
  <si>
    <t>住房租赁市场发展</t>
  </si>
  <si>
    <t>2080209</t>
  </si>
  <si>
    <t>老龄事务</t>
  </si>
  <si>
    <t>2130102</t>
  </si>
  <si>
    <t>2210111</t>
  </si>
  <si>
    <t>配租型住房保障</t>
  </si>
  <si>
    <t>2010102</t>
  </si>
  <si>
    <t>2010105</t>
  </si>
  <si>
    <t>人大立法</t>
  </si>
  <si>
    <t>2010106</t>
  </si>
  <si>
    <t>人大监督</t>
  </si>
  <si>
    <t>2010107</t>
  </si>
  <si>
    <t>人大代表履职能力提升</t>
  </si>
  <si>
    <t>2010109</t>
  </si>
  <si>
    <t>人大信访工作</t>
  </si>
  <si>
    <t>2010150</t>
  </si>
  <si>
    <t>2010599</t>
  </si>
  <si>
    <t>其他统计信息事务支出</t>
  </si>
  <si>
    <t>2010202</t>
  </si>
  <si>
    <t>2010203</t>
  </si>
  <si>
    <t>2010206</t>
  </si>
  <si>
    <t>参政议政</t>
  </si>
  <si>
    <t>2010250</t>
  </si>
  <si>
    <t>2010299</t>
  </si>
  <si>
    <t>其他政协事务支出</t>
  </si>
  <si>
    <t>2010303</t>
  </si>
  <si>
    <t>2010304</t>
  </si>
  <si>
    <t>专项服务</t>
  </si>
  <si>
    <t>2010305</t>
  </si>
  <si>
    <t>专项业务及机关事务管理</t>
  </si>
  <si>
    <t>2010306</t>
  </si>
  <si>
    <t>政务公开审批</t>
  </si>
  <si>
    <t>2010309</t>
  </si>
  <si>
    <t>参事事务</t>
  </si>
  <si>
    <t>2012902</t>
  </si>
  <si>
    <t>2010403</t>
  </si>
  <si>
    <t>2010405</t>
  </si>
  <si>
    <t>日常经济运行调节</t>
  </si>
  <si>
    <t>2010406</t>
  </si>
  <si>
    <t>社会事业发展规划</t>
  </si>
  <si>
    <t>2010407</t>
  </si>
  <si>
    <t>经济体制改革研究</t>
  </si>
  <si>
    <t>2010408</t>
  </si>
  <si>
    <t>物价管理</t>
  </si>
  <si>
    <t>2010502</t>
  </si>
  <si>
    <t>2010503</t>
  </si>
  <si>
    <t>2010505</t>
  </si>
  <si>
    <t>专项统计业务</t>
  </si>
  <si>
    <t>2010506</t>
  </si>
  <si>
    <t>统计管理</t>
  </si>
  <si>
    <t>2010603</t>
  </si>
  <si>
    <t>2010604</t>
  </si>
  <si>
    <t>预算改革业务</t>
  </si>
  <si>
    <t>2010606</t>
  </si>
  <si>
    <t>财政监察</t>
  </si>
  <si>
    <t>2010607</t>
  </si>
  <si>
    <t>2010650</t>
  </si>
  <si>
    <t>2010699</t>
  </si>
  <si>
    <t>其他财政事务支出</t>
  </si>
  <si>
    <t>2010701</t>
  </si>
  <si>
    <t>2010702</t>
  </si>
  <si>
    <t>2010703</t>
  </si>
  <si>
    <t>2010709</t>
  </si>
  <si>
    <t>2010710</t>
  </si>
  <si>
    <t>税收业务</t>
  </si>
  <si>
    <t>2010750</t>
  </si>
  <si>
    <t>2010802</t>
  </si>
  <si>
    <t>2010803</t>
  </si>
  <si>
    <t>2010804</t>
  </si>
  <si>
    <t>审计业务</t>
  </si>
  <si>
    <t>2010805</t>
  </si>
  <si>
    <t>审计管理</t>
  </si>
  <si>
    <t>2010806</t>
  </si>
  <si>
    <t>2010899</t>
  </si>
  <si>
    <t>其他审计事务支出</t>
  </si>
  <si>
    <t>2010901</t>
  </si>
  <si>
    <t>2010902</t>
  </si>
  <si>
    <t>2010903</t>
  </si>
  <si>
    <t>2010905</t>
  </si>
  <si>
    <t>缉私办案</t>
  </si>
  <si>
    <t>2010907</t>
  </si>
  <si>
    <t>口岸管理</t>
  </si>
  <si>
    <t>2010908</t>
  </si>
  <si>
    <t>2010909</t>
  </si>
  <si>
    <t>海关关务</t>
  </si>
  <si>
    <t>2010910</t>
  </si>
  <si>
    <t>关税征管</t>
  </si>
  <si>
    <t>2010911</t>
  </si>
  <si>
    <t>海关监管</t>
  </si>
  <si>
    <t>2010912</t>
  </si>
  <si>
    <t>检验检疫</t>
  </si>
  <si>
    <t>2010950</t>
  </si>
  <si>
    <t>2010999</t>
  </si>
  <si>
    <t>其他海关事务支出</t>
  </si>
  <si>
    <t>2011102</t>
  </si>
  <si>
    <t>2011103</t>
  </si>
  <si>
    <t>2011104</t>
  </si>
  <si>
    <t>大案要案查处</t>
  </si>
  <si>
    <t>2011105</t>
  </si>
  <si>
    <t>派驻派出机构</t>
  </si>
  <si>
    <t>2011150</t>
  </si>
  <si>
    <t>2011303</t>
  </si>
  <si>
    <t>2011305</t>
  </si>
  <si>
    <t>国际经济合作</t>
  </si>
  <si>
    <t>2011306</t>
  </si>
  <si>
    <t>外资管理</t>
  </si>
  <si>
    <t>2011307</t>
  </si>
  <si>
    <t>国内贸易管理</t>
  </si>
  <si>
    <t>2011350</t>
  </si>
  <si>
    <t>2011399</t>
  </si>
  <si>
    <t>其他商贸事务支出</t>
  </si>
  <si>
    <t>2011401</t>
  </si>
  <si>
    <t>2011402</t>
  </si>
  <si>
    <t>2011403</t>
  </si>
  <si>
    <t>2011404</t>
  </si>
  <si>
    <t>专利审批</t>
  </si>
  <si>
    <t>2011405</t>
  </si>
  <si>
    <t>知识产权战略和规划</t>
  </si>
  <si>
    <t>2011408</t>
  </si>
  <si>
    <t>国际合作与交流</t>
  </si>
  <si>
    <t>2011409</t>
  </si>
  <si>
    <t>知识产权宏观管理</t>
  </si>
  <si>
    <t>2011410</t>
  </si>
  <si>
    <t>商标管理</t>
  </si>
  <si>
    <t>2011411</t>
  </si>
  <si>
    <t>原产地地理标志管理</t>
  </si>
  <si>
    <t>2011450</t>
  </si>
  <si>
    <t>2080999</t>
  </si>
  <si>
    <t>其他退役安置支出</t>
  </si>
  <si>
    <t>2012301</t>
  </si>
  <si>
    <t>2012302</t>
  </si>
  <si>
    <t>2012303</t>
  </si>
  <si>
    <t>2012304</t>
  </si>
  <si>
    <t>民族工作专项</t>
  </si>
  <si>
    <t>2012350</t>
  </si>
  <si>
    <t>2012399</t>
  </si>
  <si>
    <t>其他民族事务支出</t>
  </si>
  <si>
    <t>2012501</t>
  </si>
  <si>
    <t>2012502</t>
  </si>
  <si>
    <t>2012503</t>
  </si>
  <si>
    <t>2012504</t>
  </si>
  <si>
    <t>港澳事务</t>
  </si>
  <si>
    <t>2012505</t>
  </si>
  <si>
    <t>台湾事务</t>
  </si>
  <si>
    <t>2012550</t>
  </si>
  <si>
    <t>2012599</t>
  </si>
  <si>
    <t>其他港澳台事务支出</t>
  </si>
  <si>
    <t>2012601</t>
  </si>
  <si>
    <t>2012602</t>
  </si>
  <si>
    <t>2012603</t>
  </si>
  <si>
    <t>2012604</t>
  </si>
  <si>
    <t>档案馆</t>
  </si>
  <si>
    <t>2012699</t>
  </si>
  <si>
    <t>其他档案事务支出</t>
  </si>
  <si>
    <t>2012801</t>
  </si>
  <si>
    <t>2012802</t>
  </si>
  <si>
    <t>2012803</t>
  </si>
  <si>
    <t>2012804</t>
  </si>
  <si>
    <t>2012850</t>
  </si>
  <si>
    <t>2012903</t>
  </si>
  <si>
    <t>2012950</t>
  </si>
  <si>
    <t>2100799</t>
  </si>
  <si>
    <t>其他计划生育事务支出</t>
  </si>
  <si>
    <t>2013102</t>
  </si>
  <si>
    <t>2013103</t>
  </si>
  <si>
    <t>2013150</t>
  </si>
  <si>
    <t>2013203</t>
  </si>
  <si>
    <t>2013204</t>
  </si>
  <si>
    <t>公务员事务</t>
  </si>
  <si>
    <t>2013250</t>
  </si>
  <si>
    <t>2013302</t>
  </si>
  <si>
    <t>2013303</t>
  </si>
  <si>
    <t>2013304</t>
  </si>
  <si>
    <t>宣传管理</t>
  </si>
  <si>
    <t>2013350</t>
  </si>
  <si>
    <t>2013399</t>
  </si>
  <si>
    <t>其他宣传事务支出</t>
  </si>
  <si>
    <t>2013402</t>
  </si>
  <si>
    <t>2013403</t>
  </si>
  <si>
    <t>2013405</t>
  </si>
  <si>
    <t>华侨事务</t>
  </si>
  <si>
    <t>2013450</t>
  </si>
  <si>
    <t>2013499</t>
  </si>
  <si>
    <t>其他统战事务支出</t>
  </si>
  <si>
    <t>2013501</t>
  </si>
  <si>
    <t>2013502</t>
  </si>
  <si>
    <t>2013503</t>
  </si>
  <si>
    <t>2013550</t>
  </si>
  <si>
    <t>2013599</t>
  </si>
  <si>
    <t>其他对外联络事务支出</t>
  </si>
  <si>
    <t>2013603</t>
  </si>
  <si>
    <t>2013650</t>
  </si>
  <si>
    <t>2013699</t>
  </si>
  <si>
    <t>其他共产党事务支出</t>
  </si>
  <si>
    <t>2013701</t>
  </si>
  <si>
    <t>2013702</t>
  </si>
  <si>
    <t>2013703</t>
  </si>
  <si>
    <t>2013704</t>
  </si>
  <si>
    <t>信息安全事务</t>
  </si>
  <si>
    <t>2013750</t>
  </si>
  <si>
    <t>2013799</t>
  </si>
  <si>
    <t>其他网信事务支出</t>
  </si>
  <si>
    <t>2013803</t>
  </si>
  <si>
    <t>2013804</t>
  </si>
  <si>
    <t>经营主体管理</t>
  </si>
  <si>
    <t>2013810</t>
  </si>
  <si>
    <t>质量基础</t>
  </si>
  <si>
    <t>2013813</t>
  </si>
  <si>
    <t>医疗器械事务</t>
  </si>
  <si>
    <t>2013814</t>
  </si>
  <si>
    <t>化妆品事务</t>
  </si>
  <si>
    <t>2013815</t>
  </si>
  <si>
    <t>质量安全监管</t>
  </si>
  <si>
    <t>2013902</t>
  </si>
  <si>
    <t>2013903</t>
  </si>
  <si>
    <t>2013950</t>
  </si>
  <si>
    <t>2014003</t>
  </si>
  <si>
    <t>2014004</t>
  </si>
  <si>
    <t>信访业务</t>
  </si>
  <si>
    <t>2014050</t>
  </si>
  <si>
    <t>2014101</t>
  </si>
  <si>
    <t>2014102</t>
  </si>
  <si>
    <t>2014103</t>
  </si>
  <si>
    <t>2014150</t>
  </si>
  <si>
    <t>2014199</t>
  </si>
  <si>
    <t>其他数据事务支出</t>
  </si>
  <si>
    <t>2019901</t>
  </si>
  <si>
    <t>国家赔偿费用支出</t>
  </si>
  <si>
    <t>2020101</t>
  </si>
  <si>
    <t>2020102</t>
  </si>
  <si>
    <t>2020103</t>
  </si>
  <si>
    <t>2020104</t>
  </si>
  <si>
    <t>2020150</t>
  </si>
  <si>
    <t>2020199</t>
  </si>
  <si>
    <t>其他外交管理事务支出</t>
  </si>
  <si>
    <t>2020201</t>
  </si>
  <si>
    <t>驻外使领馆（团、处）</t>
  </si>
  <si>
    <t>2020202</t>
  </si>
  <si>
    <t>其他驻外机构支出</t>
  </si>
  <si>
    <t>2020304</t>
  </si>
  <si>
    <t>援外优惠贷款贴息</t>
  </si>
  <si>
    <t>2020306</t>
  </si>
  <si>
    <t>对外援助</t>
  </si>
  <si>
    <t>2020401</t>
  </si>
  <si>
    <t>国际组织会费</t>
  </si>
  <si>
    <t>2020402</t>
  </si>
  <si>
    <t>国际组织捐赠</t>
  </si>
  <si>
    <t>2020403</t>
  </si>
  <si>
    <t>维和摊款</t>
  </si>
  <si>
    <t>2020404</t>
  </si>
  <si>
    <t>国际组织股金及基金</t>
  </si>
  <si>
    <t>2020499</t>
  </si>
  <si>
    <t>其他国际组织支出</t>
  </si>
  <si>
    <t>2020503</t>
  </si>
  <si>
    <t>在华国际会议</t>
  </si>
  <si>
    <t>2020504</t>
  </si>
  <si>
    <t>国际交流活动</t>
  </si>
  <si>
    <t>2020505</t>
  </si>
  <si>
    <t>对外合作活动</t>
  </si>
  <si>
    <t>2020599</t>
  </si>
  <si>
    <t>其他对外合作与交流支出</t>
  </si>
  <si>
    <t>2020601</t>
  </si>
  <si>
    <t>对外宣传</t>
  </si>
  <si>
    <t>2020701</t>
  </si>
  <si>
    <t>边界勘界</t>
  </si>
  <si>
    <t>2020702</t>
  </si>
  <si>
    <t>边界联检</t>
  </si>
  <si>
    <t>2020703</t>
  </si>
  <si>
    <t>边界界桩维护</t>
  </si>
  <si>
    <t>2020799</t>
  </si>
  <si>
    <t>2020801</t>
  </si>
  <si>
    <t>2020802</t>
  </si>
  <si>
    <t>2020803</t>
  </si>
  <si>
    <t>2020850</t>
  </si>
  <si>
    <t>2020899</t>
  </si>
  <si>
    <t>其他国际发展合作支出</t>
  </si>
  <si>
    <t>2029999</t>
  </si>
  <si>
    <t>其他外交支出</t>
  </si>
  <si>
    <t>2030101</t>
  </si>
  <si>
    <t>现役部队</t>
  </si>
  <si>
    <t>2030102</t>
  </si>
  <si>
    <t>预备役部队</t>
  </si>
  <si>
    <t>2030199</t>
  </si>
  <si>
    <t>其他军费支出</t>
  </si>
  <si>
    <t>2030401</t>
  </si>
  <si>
    <t>国防科研事业</t>
  </si>
  <si>
    <t>2030501</t>
  </si>
  <si>
    <t>专项工程</t>
  </si>
  <si>
    <t>2030602</t>
  </si>
  <si>
    <t>经济动员</t>
  </si>
  <si>
    <t>2030608</t>
  </si>
  <si>
    <t>边海防</t>
  </si>
  <si>
    <t>2039999</t>
  </si>
  <si>
    <t>其他国防支出</t>
  </si>
  <si>
    <t>2040101</t>
  </si>
  <si>
    <t>武装警察部队</t>
  </si>
  <si>
    <t>2040199</t>
  </si>
  <si>
    <t>其他武装警察部队支出</t>
  </si>
  <si>
    <t>2040201</t>
  </si>
  <si>
    <t>2040202</t>
  </si>
  <si>
    <t>2040203</t>
  </si>
  <si>
    <t>2040219</t>
  </si>
  <si>
    <t>2040220</t>
  </si>
  <si>
    <t>执法办案</t>
  </si>
  <si>
    <t>2040221</t>
  </si>
  <si>
    <t>特别业务</t>
  </si>
  <si>
    <t>2040222</t>
  </si>
  <si>
    <t>特勤业务</t>
  </si>
  <si>
    <t>2040223</t>
  </si>
  <si>
    <t>移民事务</t>
  </si>
  <si>
    <t>2040250</t>
  </si>
  <si>
    <t>2040299</t>
  </si>
  <si>
    <t>其他公安支出</t>
  </si>
  <si>
    <t>2040301</t>
  </si>
  <si>
    <t>2040302</t>
  </si>
  <si>
    <t>2040303</t>
  </si>
  <si>
    <t>2040304</t>
  </si>
  <si>
    <t>安全业务</t>
  </si>
  <si>
    <t>2040350</t>
  </si>
  <si>
    <t>2040399</t>
  </si>
  <si>
    <t>其他国家安全支出</t>
  </si>
  <si>
    <t>2040401</t>
  </si>
  <si>
    <t>2040402</t>
  </si>
  <si>
    <t>2040403</t>
  </si>
  <si>
    <t>2040409</t>
  </si>
  <si>
    <t>“两房”建设</t>
  </si>
  <si>
    <t>2040410</t>
  </si>
  <si>
    <t>检察监督</t>
  </si>
  <si>
    <t>2040499</t>
  </si>
  <si>
    <t>其他检察支出</t>
  </si>
  <si>
    <t>2040501</t>
  </si>
  <si>
    <t>2040502</t>
  </si>
  <si>
    <t>2040503</t>
  </si>
  <si>
    <t>2040504</t>
  </si>
  <si>
    <t>案件审判</t>
  </si>
  <si>
    <t>2040505</t>
  </si>
  <si>
    <t>案件执行</t>
  </si>
  <si>
    <t>2040506</t>
  </si>
  <si>
    <t>“两庭”建设</t>
  </si>
  <si>
    <t>2040550</t>
  </si>
  <si>
    <t>2040599</t>
  </si>
  <si>
    <t>其他法院支出</t>
  </si>
  <si>
    <t>2040602</t>
  </si>
  <si>
    <t>2040603</t>
  </si>
  <si>
    <t>2040606</t>
  </si>
  <si>
    <t>律师管理</t>
  </si>
  <si>
    <t>2040608</t>
  </si>
  <si>
    <t>国家统一法律职业资格考试</t>
  </si>
  <si>
    <t>2040613</t>
  </si>
  <si>
    <t>2040650</t>
  </si>
  <si>
    <t>2040699</t>
  </si>
  <si>
    <t>其他司法支出</t>
  </si>
  <si>
    <t>2040701</t>
  </si>
  <si>
    <t>2040702</t>
  </si>
  <si>
    <t>2040703</t>
  </si>
  <si>
    <t>2040704</t>
  </si>
  <si>
    <t>罪犯生活及医疗卫生</t>
  </si>
  <si>
    <t>2040705</t>
  </si>
  <si>
    <t>监狱业务及罪犯改造</t>
  </si>
  <si>
    <t>2040706</t>
  </si>
  <si>
    <t>狱政设施建设</t>
  </si>
  <si>
    <t>2040707</t>
  </si>
  <si>
    <t>2040750</t>
  </si>
  <si>
    <t>2040799</t>
  </si>
  <si>
    <t>其他监狱支出</t>
  </si>
  <si>
    <t>2040801</t>
  </si>
  <si>
    <t>2040802</t>
  </si>
  <si>
    <t>2040803</t>
  </si>
  <si>
    <t>2040804</t>
  </si>
  <si>
    <t>强制隔离戒毒人员生活</t>
  </si>
  <si>
    <t>2040805</t>
  </si>
  <si>
    <t>强制隔离戒毒人员教育</t>
  </si>
  <si>
    <t>2040806</t>
  </si>
  <si>
    <t>所政设施建设</t>
  </si>
  <si>
    <t>2040807</t>
  </si>
  <si>
    <t>2040850</t>
  </si>
  <si>
    <t>2040899</t>
  </si>
  <si>
    <t>其他强制隔离戒毒支出</t>
  </si>
  <si>
    <t>2040901</t>
  </si>
  <si>
    <t>2040902</t>
  </si>
  <si>
    <t>2040903</t>
  </si>
  <si>
    <t>2040904</t>
  </si>
  <si>
    <t>保密技术</t>
  </si>
  <si>
    <t>2040905</t>
  </si>
  <si>
    <t>保密管理</t>
  </si>
  <si>
    <t>2040950</t>
  </si>
  <si>
    <t>2040999</t>
  </si>
  <si>
    <t>其他国家保密支出</t>
  </si>
  <si>
    <t>2041001</t>
  </si>
  <si>
    <t>2041002</t>
  </si>
  <si>
    <t>2041006</t>
  </si>
  <si>
    <t>2041007</t>
  </si>
  <si>
    <t>缉私业务</t>
  </si>
  <si>
    <t>2041099</t>
  </si>
  <si>
    <t>其他缉私警察支出</t>
  </si>
  <si>
    <t>2049999</t>
  </si>
  <si>
    <t>其他公共安全支出</t>
  </si>
  <si>
    <t>2050102</t>
  </si>
  <si>
    <t>2050103</t>
  </si>
  <si>
    <t>2050205</t>
  </si>
  <si>
    <t>高等教育</t>
  </si>
  <si>
    <t>2050301</t>
  </si>
  <si>
    <t>初等职业教育</t>
  </si>
  <si>
    <t>2050303</t>
  </si>
  <si>
    <t>技校教育</t>
  </si>
  <si>
    <t>2050305</t>
  </si>
  <si>
    <t>高等职业教育</t>
  </si>
  <si>
    <t>2050399</t>
  </si>
  <si>
    <t>其他职业教育支出</t>
  </si>
  <si>
    <t>2050401</t>
  </si>
  <si>
    <t>成人初等教育</t>
  </si>
  <si>
    <t>2050402</t>
  </si>
  <si>
    <t>成人中等教育</t>
  </si>
  <si>
    <t>2050403</t>
  </si>
  <si>
    <t>成人高等教育</t>
  </si>
  <si>
    <t>2050404</t>
  </si>
  <si>
    <t>成人广播电视教育</t>
  </si>
  <si>
    <t>2050499</t>
  </si>
  <si>
    <t>其他成人教育支出</t>
  </si>
  <si>
    <t>2050501</t>
  </si>
  <si>
    <t>广播电视学校</t>
  </si>
  <si>
    <t>2050502</t>
  </si>
  <si>
    <t>教育电视台</t>
  </si>
  <si>
    <t>2050599</t>
  </si>
  <si>
    <t>其他广播电视教育支出</t>
  </si>
  <si>
    <t>2050601</t>
  </si>
  <si>
    <t>出国留学教育</t>
  </si>
  <si>
    <t>2050602</t>
  </si>
  <si>
    <t>来华留学教育</t>
  </si>
  <si>
    <t>2050699</t>
  </si>
  <si>
    <t>其他留学教育支出</t>
  </si>
  <si>
    <t>2050701</t>
  </si>
  <si>
    <t>特殊学校教育</t>
  </si>
  <si>
    <t>2050702</t>
  </si>
  <si>
    <t>专门学校教育</t>
  </si>
  <si>
    <t>2050799</t>
  </si>
  <si>
    <t>其他特殊教育支出</t>
  </si>
  <si>
    <t>2050801</t>
  </si>
  <si>
    <t>教师进修</t>
  </si>
  <si>
    <t>2050803</t>
  </si>
  <si>
    <t>培训支出</t>
  </si>
  <si>
    <t>2050804</t>
  </si>
  <si>
    <t>退役士兵能力提升</t>
  </si>
  <si>
    <t>2050899</t>
  </si>
  <si>
    <t>其他进修及培训</t>
  </si>
  <si>
    <t>2050901</t>
  </si>
  <si>
    <t>农村中小学校舍建设</t>
  </si>
  <si>
    <t>2050902</t>
  </si>
  <si>
    <t>农村中小学教学设施</t>
  </si>
  <si>
    <t>2050903</t>
  </si>
  <si>
    <t>城市中小学校舍建设</t>
  </si>
  <si>
    <t>2050904</t>
  </si>
  <si>
    <t>城市中小学教学设施</t>
  </si>
  <si>
    <t>2050905</t>
  </si>
  <si>
    <t>中等职业学校教学设施</t>
  </si>
  <si>
    <t>2059999</t>
  </si>
  <si>
    <t>其他教育支出</t>
  </si>
  <si>
    <t>2060102</t>
  </si>
  <si>
    <t>2060103</t>
  </si>
  <si>
    <t>2060201</t>
  </si>
  <si>
    <t>机构运行</t>
  </si>
  <si>
    <t>2060203</t>
  </si>
  <si>
    <t>自然科学基金</t>
  </si>
  <si>
    <t>2060204</t>
  </si>
  <si>
    <t>实验室及相关设施</t>
  </si>
  <si>
    <t>2060205</t>
  </si>
  <si>
    <t>重大科学工程</t>
  </si>
  <si>
    <t>2060206</t>
  </si>
  <si>
    <t>专项基础科研</t>
  </si>
  <si>
    <t>2060207</t>
  </si>
  <si>
    <t>专项技术基础</t>
  </si>
  <si>
    <t>2060208</t>
  </si>
  <si>
    <t>科技人才队伍建设</t>
  </si>
  <si>
    <t>2060299</t>
  </si>
  <si>
    <t>其他基础研究支出</t>
  </si>
  <si>
    <t>2060301</t>
  </si>
  <si>
    <t>2060302</t>
  </si>
  <si>
    <t>社会公益研究</t>
  </si>
  <si>
    <t>2060303</t>
  </si>
  <si>
    <t>高技术研究</t>
  </si>
  <si>
    <t>2060304</t>
  </si>
  <si>
    <t>专项科研试制</t>
  </si>
  <si>
    <t>2060401</t>
  </si>
  <si>
    <t>2060404</t>
  </si>
  <si>
    <t>科技成果转化与扩散</t>
  </si>
  <si>
    <t>2060405</t>
  </si>
  <si>
    <t>共性技术研究与开发</t>
  </si>
  <si>
    <t>2060501</t>
  </si>
  <si>
    <t>2060502</t>
  </si>
  <si>
    <t>技术创新服务体系</t>
  </si>
  <si>
    <t>2060503</t>
  </si>
  <si>
    <t>科技条件专项</t>
  </si>
  <si>
    <t>2060599</t>
  </si>
  <si>
    <t>其他科技条件与服务支出</t>
  </si>
  <si>
    <t>2060601</t>
  </si>
  <si>
    <t>社会科学研究机构</t>
  </si>
  <si>
    <t>2060602</t>
  </si>
  <si>
    <t>社会科学研究</t>
  </si>
  <si>
    <t>2060603</t>
  </si>
  <si>
    <t>社科基金支出</t>
  </si>
  <si>
    <t>2060699</t>
  </si>
  <si>
    <t>其他社会科学支出</t>
  </si>
  <si>
    <t>2060701</t>
  </si>
  <si>
    <t>2060702</t>
  </si>
  <si>
    <t>科普活动</t>
  </si>
  <si>
    <t>2060703</t>
  </si>
  <si>
    <t>青少年科技活动</t>
  </si>
  <si>
    <t>2060704</t>
  </si>
  <si>
    <t>学术交流活动</t>
  </si>
  <si>
    <t>2060705</t>
  </si>
  <si>
    <t>科技馆站</t>
  </si>
  <si>
    <t>2060799</t>
  </si>
  <si>
    <t>其他科学技术普及支出</t>
  </si>
  <si>
    <t>2060801</t>
  </si>
  <si>
    <t>国际交流与合作</t>
  </si>
  <si>
    <t>2060802</t>
  </si>
  <si>
    <t>重大科技合作项目</t>
  </si>
  <si>
    <t>2060899</t>
  </si>
  <si>
    <t>其他科技交流与合作支出</t>
  </si>
  <si>
    <t>2060901</t>
  </si>
  <si>
    <t>科技重大专项</t>
  </si>
  <si>
    <t>2060902</t>
  </si>
  <si>
    <t>重点研发计划</t>
  </si>
  <si>
    <t>2060999</t>
  </si>
  <si>
    <t>其他科技重大项目</t>
  </si>
  <si>
    <t>2069901</t>
  </si>
  <si>
    <t>科技奖励</t>
  </si>
  <si>
    <t>2069902</t>
  </si>
  <si>
    <t>核应急</t>
  </si>
  <si>
    <t>2069903</t>
  </si>
  <si>
    <t>转制科研机构</t>
  </si>
  <si>
    <t>2070102</t>
  </si>
  <si>
    <t>2070103</t>
  </si>
  <si>
    <t>2070104</t>
  </si>
  <si>
    <t>图书馆</t>
  </si>
  <si>
    <t>2070105</t>
  </si>
  <si>
    <t>文化展示及纪念机构</t>
  </si>
  <si>
    <t>2070106</t>
  </si>
  <si>
    <t>艺术表演场所</t>
  </si>
  <si>
    <t>2070107</t>
  </si>
  <si>
    <t>艺术表演团体</t>
  </si>
  <si>
    <t>2070109</t>
  </si>
  <si>
    <t>群众文化</t>
  </si>
  <si>
    <t>2070110</t>
  </si>
  <si>
    <t>文化和旅游交流与合作</t>
  </si>
  <si>
    <t>2070111</t>
  </si>
  <si>
    <t>文化创作与保护</t>
  </si>
  <si>
    <t>2070112</t>
  </si>
  <si>
    <t>文化和旅游市场管理</t>
  </si>
  <si>
    <t>2070113</t>
  </si>
  <si>
    <t>旅游宣传</t>
  </si>
  <si>
    <t>2070114</t>
  </si>
  <si>
    <t>文化和旅游管理事务</t>
  </si>
  <si>
    <t>2070202</t>
  </si>
  <si>
    <t>2070203</t>
  </si>
  <si>
    <t>2070205</t>
  </si>
  <si>
    <t>博物馆</t>
  </si>
  <si>
    <t>2070206</t>
  </si>
  <si>
    <t>历史名城与古迹</t>
  </si>
  <si>
    <t>2070299</t>
  </si>
  <si>
    <t>其他文物支出</t>
  </si>
  <si>
    <t>2070301</t>
  </si>
  <si>
    <t>2070302</t>
  </si>
  <si>
    <t>2070303</t>
  </si>
  <si>
    <t>2070304</t>
  </si>
  <si>
    <t>运动项目管理</t>
  </si>
  <si>
    <t>2070305</t>
  </si>
  <si>
    <t>体育竞赛</t>
  </si>
  <si>
    <t>2070306</t>
  </si>
  <si>
    <t>体育训练</t>
  </si>
  <si>
    <t>2070308</t>
  </si>
  <si>
    <t>群众体育</t>
  </si>
  <si>
    <t>2070309</t>
  </si>
  <si>
    <t>体育交流与合作</t>
  </si>
  <si>
    <t>2070399</t>
  </si>
  <si>
    <t>其他体育支出</t>
  </si>
  <si>
    <t>2070601</t>
  </si>
  <si>
    <t>2070602</t>
  </si>
  <si>
    <t>2070603</t>
  </si>
  <si>
    <t>2070604</t>
  </si>
  <si>
    <t>新闻通讯</t>
  </si>
  <si>
    <t>2070605</t>
  </si>
  <si>
    <t>出版发行</t>
  </si>
  <si>
    <t>2070606</t>
  </si>
  <si>
    <t>版权管理</t>
  </si>
  <si>
    <t>2070607</t>
  </si>
  <si>
    <t>电影</t>
  </si>
  <si>
    <t>2070699</t>
  </si>
  <si>
    <t>其他新闻出版电影支出</t>
  </si>
  <si>
    <t>2070801</t>
  </si>
  <si>
    <t>2070802</t>
  </si>
  <si>
    <t>2070803</t>
  </si>
  <si>
    <t>2070806</t>
  </si>
  <si>
    <t>监测监管</t>
  </si>
  <si>
    <t>2070807</t>
  </si>
  <si>
    <t>传输发射</t>
  </si>
  <si>
    <t>2070808</t>
  </si>
  <si>
    <t>广播电视事务</t>
  </si>
  <si>
    <t>2070899</t>
  </si>
  <si>
    <t>其他广播电视支出</t>
  </si>
  <si>
    <t>2079903</t>
  </si>
  <si>
    <t>文化产业发展专项支出</t>
  </si>
  <si>
    <t>2079999</t>
  </si>
  <si>
    <t>其他文化旅游体育与传媒支出</t>
  </si>
  <si>
    <t>2080102</t>
  </si>
  <si>
    <t>2080103</t>
  </si>
  <si>
    <t>2080104</t>
  </si>
  <si>
    <t>综合业务管理</t>
  </si>
  <si>
    <t>2080108</t>
  </si>
  <si>
    <t>2080109</t>
  </si>
  <si>
    <t>社会保险经办机构</t>
  </si>
  <si>
    <t>2080110</t>
  </si>
  <si>
    <t>劳动关系和维权</t>
  </si>
  <si>
    <t>2080111</t>
  </si>
  <si>
    <t>公共就业服务和职业技能鉴定机构</t>
  </si>
  <si>
    <t>2080112</t>
  </si>
  <si>
    <t>劳动人事争议调解仲裁</t>
  </si>
  <si>
    <t>2080113</t>
  </si>
  <si>
    <t>政府特殊津贴</t>
  </si>
  <si>
    <t>2080114</t>
  </si>
  <si>
    <t>资助留学回国人员</t>
  </si>
  <si>
    <t>2080115</t>
  </si>
  <si>
    <t>博士后日常经费</t>
  </si>
  <si>
    <t>2080150</t>
  </si>
  <si>
    <t>2080202</t>
  </si>
  <si>
    <t>2080203</t>
  </si>
  <si>
    <t>2080206</t>
  </si>
  <si>
    <t>社会组织管理</t>
  </si>
  <si>
    <t>2080207</t>
  </si>
  <si>
    <t>行政区划和地名管理</t>
  </si>
  <si>
    <t>2080503</t>
  </si>
  <si>
    <t>离退休人员管理机构</t>
  </si>
  <si>
    <t>2080506</t>
  </si>
  <si>
    <t>机关事业单位职业年金缴费支出</t>
  </si>
  <si>
    <t>2080599</t>
  </si>
  <si>
    <t>其他行政事业单位养老支出</t>
  </si>
  <si>
    <t>2080601</t>
  </si>
  <si>
    <t>企业关闭破产补助</t>
  </si>
  <si>
    <t>2080602</t>
  </si>
  <si>
    <t>厂办大集体改革补助</t>
  </si>
  <si>
    <t>2080699</t>
  </si>
  <si>
    <t>其他企业改革发展补助</t>
  </si>
  <si>
    <t>2080701</t>
  </si>
  <si>
    <t>就业创业服务补助</t>
  </si>
  <si>
    <t>2080702</t>
  </si>
  <si>
    <t>职业培训补贴</t>
  </si>
  <si>
    <t>2080705</t>
  </si>
  <si>
    <t>公益性岗位补贴</t>
  </si>
  <si>
    <t>2080709</t>
  </si>
  <si>
    <t>职业技能评价补贴</t>
  </si>
  <si>
    <t>2080711</t>
  </si>
  <si>
    <t>就业见习补贴</t>
  </si>
  <si>
    <t>2080713</t>
  </si>
  <si>
    <t>求职和创业补贴</t>
  </si>
  <si>
    <t>2080801</t>
  </si>
  <si>
    <t>死亡抚恤</t>
  </si>
  <si>
    <t>2080803</t>
  </si>
  <si>
    <t>在乡复员、退伍军人生活补助</t>
  </si>
  <si>
    <t>2080808</t>
  </si>
  <si>
    <t>褒扬纪念</t>
  </si>
  <si>
    <t>2081003</t>
  </si>
  <si>
    <t>康复辅具</t>
  </si>
  <si>
    <t>2081005</t>
  </si>
  <si>
    <t>社会福利事业单位</t>
  </si>
  <si>
    <t>2081099</t>
  </si>
  <si>
    <t>其他社会福利支出</t>
  </si>
  <si>
    <t>2081102</t>
  </si>
  <si>
    <t>2081103</t>
  </si>
  <si>
    <t>2081105</t>
  </si>
  <si>
    <t>残疾人就业</t>
  </si>
  <si>
    <t>2081106</t>
  </si>
  <si>
    <t>残疾人体育</t>
  </si>
  <si>
    <t>2081601</t>
  </si>
  <si>
    <t>2081602</t>
  </si>
  <si>
    <t>2081603</t>
  </si>
  <si>
    <t>2081650</t>
  </si>
  <si>
    <t>2081699</t>
  </si>
  <si>
    <t>其他红十字事业支出</t>
  </si>
  <si>
    <t>2082101</t>
  </si>
  <si>
    <t>城市特困人员救助供养支出</t>
  </si>
  <si>
    <t>2082401</t>
  </si>
  <si>
    <t>对道路交通事故社会救助基金的补助</t>
  </si>
  <si>
    <t>2082402</t>
  </si>
  <si>
    <t>交强险罚款收入补助基金支出</t>
  </si>
  <si>
    <t>2082601</t>
  </si>
  <si>
    <t>财政对企业职工基本养老保险基金的补助</t>
  </si>
  <si>
    <t>2082699</t>
  </si>
  <si>
    <t>财政对其他基本养老保险基金的补助</t>
  </si>
  <si>
    <t>2082701</t>
  </si>
  <si>
    <t>财政对失业保险基金的补助</t>
  </si>
  <si>
    <t>2082702</t>
  </si>
  <si>
    <t>财政对工伤保险基金的补助</t>
  </si>
  <si>
    <t>2082799</t>
  </si>
  <si>
    <t>其他财政对社会保险基金的补助</t>
  </si>
  <si>
    <t>2082802</t>
  </si>
  <si>
    <t>2082803</t>
  </si>
  <si>
    <t>2082805</t>
  </si>
  <si>
    <t>军供保障</t>
  </si>
  <si>
    <t>2082806</t>
  </si>
  <si>
    <t>2082850</t>
  </si>
  <si>
    <t>2083001</t>
  </si>
  <si>
    <t>财政代缴城乡居民基本养老保险费支出</t>
  </si>
  <si>
    <t>2083099</t>
  </si>
  <si>
    <t>财政代缴其他社会保险费支出</t>
  </si>
  <si>
    <t>2100101</t>
  </si>
  <si>
    <t>2100102</t>
  </si>
  <si>
    <t>2100103</t>
  </si>
  <si>
    <t>2100201</t>
  </si>
  <si>
    <t>综合医院</t>
  </si>
  <si>
    <t>2100202</t>
  </si>
  <si>
    <t>中医（民族）医院</t>
  </si>
  <si>
    <t>2100203</t>
  </si>
  <si>
    <t>传染病医院</t>
  </si>
  <si>
    <t>2100204</t>
  </si>
  <si>
    <t>职业病防治医院</t>
  </si>
  <si>
    <t>2100205</t>
  </si>
  <si>
    <t>精神病医院</t>
  </si>
  <si>
    <t>2100206</t>
  </si>
  <si>
    <t>妇幼保健医院</t>
  </si>
  <si>
    <t>2100207</t>
  </si>
  <si>
    <t>儿童医院</t>
  </si>
  <si>
    <t>2100208</t>
  </si>
  <si>
    <t>其他专科医院</t>
  </si>
  <si>
    <t>2100209</t>
  </si>
  <si>
    <t>福利医院</t>
  </si>
  <si>
    <t>2100210</t>
  </si>
  <si>
    <t>行业医院</t>
  </si>
  <si>
    <t>2100211</t>
  </si>
  <si>
    <t>处理医疗欠费</t>
  </si>
  <si>
    <t>2100212</t>
  </si>
  <si>
    <t>康复医院</t>
  </si>
  <si>
    <t>2100213</t>
  </si>
  <si>
    <t>优抚医院</t>
  </si>
  <si>
    <t>2100299</t>
  </si>
  <si>
    <t>其他公立医院支出</t>
  </si>
  <si>
    <t>2100301</t>
  </si>
  <si>
    <t>城市社区卫生机构</t>
  </si>
  <si>
    <t>2100302</t>
  </si>
  <si>
    <t>乡镇卫生院</t>
  </si>
  <si>
    <t>2100402</t>
  </si>
  <si>
    <t>卫生监督机构</t>
  </si>
  <si>
    <t>2100403</t>
  </si>
  <si>
    <t>妇幼保健机构</t>
  </si>
  <si>
    <t>2100404</t>
  </si>
  <si>
    <t>精神卫生机构</t>
  </si>
  <si>
    <t>2100405</t>
  </si>
  <si>
    <t>应急救治机构</t>
  </si>
  <si>
    <t>2100406</t>
  </si>
  <si>
    <t>采供血机构</t>
  </si>
  <si>
    <t>2100407</t>
  </si>
  <si>
    <t>其他专业公共卫生机构</t>
  </si>
  <si>
    <t>2100410</t>
  </si>
  <si>
    <t>突发公共卫生事件应急处置</t>
  </si>
  <si>
    <t>2101103</t>
  </si>
  <si>
    <t>公务员医疗补助</t>
  </si>
  <si>
    <t>2101201</t>
  </si>
  <si>
    <t>财政对职工基本医疗保险基金的补助</t>
  </si>
  <si>
    <t>2101299</t>
  </si>
  <si>
    <t>财政对其他基本医疗保险基金的补助</t>
  </si>
  <si>
    <t>2101302</t>
  </si>
  <si>
    <t>疾病应急救助</t>
  </si>
  <si>
    <t>2101399</t>
  </si>
  <si>
    <t>其他医疗救助支出</t>
  </si>
  <si>
    <t>2101499</t>
  </si>
  <si>
    <t>其他优抚对象医疗支出</t>
  </si>
  <si>
    <t>2101502</t>
  </si>
  <si>
    <t>2101503</t>
  </si>
  <si>
    <t>2101504</t>
  </si>
  <si>
    <t>2101506</t>
  </si>
  <si>
    <t>医疗保障经办事务</t>
  </si>
  <si>
    <t>2101550</t>
  </si>
  <si>
    <t>2101701</t>
  </si>
  <si>
    <t>2101702</t>
  </si>
  <si>
    <t>2101703</t>
  </si>
  <si>
    <t>2101704</t>
  </si>
  <si>
    <t>中医（民族医）药专项</t>
  </si>
  <si>
    <t>2101750</t>
  </si>
  <si>
    <t>2101799</t>
  </si>
  <si>
    <t>其他中医药事务支出</t>
  </si>
  <si>
    <t>2101801</t>
  </si>
  <si>
    <t>2101802</t>
  </si>
  <si>
    <t>2101803</t>
  </si>
  <si>
    <t>2101899</t>
  </si>
  <si>
    <t>其他疾病预防控制事务支出</t>
  </si>
  <si>
    <t>2101999</t>
  </si>
  <si>
    <t>其他托育服务支出</t>
  </si>
  <si>
    <t>2109999</t>
  </si>
  <si>
    <t>其他卫生健康支出</t>
  </si>
  <si>
    <t>2110102</t>
  </si>
  <si>
    <t>2110103</t>
  </si>
  <si>
    <t>2110104</t>
  </si>
  <si>
    <t>生态环境保护宣传</t>
  </si>
  <si>
    <t>2110105</t>
  </si>
  <si>
    <t>环境保护法规、规划及标准</t>
  </si>
  <si>
    <t>2110106</t>
  </si>
  <si>
    <t>生态环境国际合作及履约</t>
  </si>
  <si>
    <t>2110107</t>
  </si>
  <si>
    <t>生态环境保护行政许可</t>
  </si>
  <si>
    <t>2110108</t>
  </si>
  <si>
    <t>应对气候变化管理事务</t>
  </si>
  <si>
    <t>2110199</t>
  </si>
  <si>
    <t>其他环境保护管理事务支出</t>
  </si>
  <si>
    <t>2110203</t>
  </si>
  <si>
    <t>建设项目环评审查与监督</t>
  </si>
  <si>
    <t>2110204</t>
  </si>
  <si>
    <t>核与辐射安全监督</t>
  </si>
  <si>
    <t>2110299</t>
  </si>
  <si>
    <t>其他环境监测与监察支出</t>
  </si>
  <si>
    <t>2110303</t>
  </si>
  <si>
    <t>噪声</t>
  </si>
  <si>
    <t>2110304</t>
  </si>
  <si>
    <t>固体废弃物与化学品</t>
  </si>
  <si>
    <t>2110306</t>
  </si>
  <si>
    <t>辐射</t>
  </si>
  <si>
    <t>2110307</t>
  </si>
  <si>
    <t>土壤</t>
  </si>
  <si>
    <t>2110399</t>
  </si>
  <si>
    <t>其他污染防治支出</t>
  </si>
  <si>
    <t>2110402</t>
  </si>
  <si>
    <t>农村环境保护</t>
  </si>
  <si>
    <t>2110405</t>
  </si>
  <si>
    <t>草原生态修复治理</t>
  </si>
  <si>
    <t>2110406</t>
  </si>
  <si>
    <t>自然保护地</t>
  </si>
  <si>
    <t>2110499</t>
  </si>
  <si>
    <t>其他自然生态保护支出</t>
  </si>
  <si>
    <t>2110501</t>
  </si>
  <si>
    <t>森林管护</t>
  </si>
  <si>
    <t>2110502</t>
  </si>
  <si>
    <t>社会保险补助</t>
  </si>
  <si>
    <t>2110503</t>
  </si>
  <si>
    <t>政策性社会性支出补助</t>
  </si>
  <si>
    <t>2110506</t>
  </si>
  <si>
    <t>天然林保护工程建设</t>
  </si>
  <si>
    <t>2110507</t>
  </si>
  <si>
    <t>停伐补助</t>
  </si>
  <si>
    <t>2110599</t>
  </si>
  <si>
    <t>其他森林保护修复支出</t>
  </si>
  <si>
    <t>2110704</t>
  </si>
  <si>
    <t>京津风沙源治理工程建设</t>
  </si>
  <si>
    <t>2110799</t>
  </si>
  <si>
    <t>其他风沙荒漠治理支出</t>
  </si>
  <si>
    <t>2110804</t>
  </si>
  <si>
    <t>退牧还草工程建设</t>
  </si>
  <si>
    <t>2110899</t>
  </si>
  <si>
    <t>其他退牧还草支出</t>
  </si>
  <si>
    <t>2110901</t>
  </si>
  <si>
    <t>已垦草原退耕还草</t>
  </si>
  <si>
    <t>2111101</t>
  </si>
  <si>
    <t>生态环境监测与信息</t>
  </si>
  <si>
    <t>2111102</t>
  </si>
  <si>
    <t>生态环境执法监察</t>
  </si>
  <si>
    <t>2111103</t>
  </si>
  <si>
    <t>减排专项支出</t>
  </si>
  <si>
    <t>2111104</t>
  </si>
  <si>
    <t>清洁生产专项支出</t>
  </si>
  <si>
    <t>2111199</t>
  </si>
  <si>
    <t>其他污染减排支出</t>
  </si>
  <si>
    <t>2111201</t>
  </si>
  <si>
    <t>可再生能源</t>
  </si>
  <si>
    <t>2111299</t>
  </si>
  <si>
    <t>其他清洁能源支出</t>
  </si>
  <si>
    <t>2111301</t>
  </si>
  <si>
    <t>循环经济</t>
  </si>
  <si>
    <t>2111401</t>
  </si>
  <si>
    <t>2111402</t>
  </si>
  <si>
    <t>2111403</t>
  </si>
  <si>
    <t>2111406</t>
  </si>
  <si>
    <t>能源科技装备</t>
  </si>
  <si>
    <t>2111407</t>
  </si>
  <si>
    <t>能源行业管理</t>
  </si>
  <si>
    <t>2111408</t>
  </si>
  <si>
    <t>能源管理</t>
  </si>
  <si>
    <t>2111411</t>
  </si>
  <si>
    <t>2111413</t>
  </si>
  <si>
    <t>农村电网建设</t>
  </si>
  <si>
    <t>2111450</t>
  </si>
  <si>
    <t>2111499</t>
  </si>
  <si>
    <t>其他能源管理事务支出</t>
  </si>
  <si>
    <t>2119999</t>
  </si>
  <si>
    <t>其他节能环保支出</t>
  </si>
  <si>
    <t>2120102</t>
  </si>
  <si>
    <t>2120103</t>
  </si>
  <si>
    <t>2120105</t>
  </si>
  <si>
    <t>工程建设标准规范编制与监管</t>
  </si>
  <si>
    <t>2120106</t>
  </si>
  <si>
    <t>工程建设管理</t>
  </si>
  <si>
    <t>2120107</t>
  </si>
  <si>
    <t>市政公用行业市场监管</t>
  </si>
  <si>
    <t>2120109</t>
  </si>
  <si>
    <t>住宅建设与房地产市场监管</t>
  </si>
  <si>
    <t>2120110</t>
  </si>
  <si>
    <t>执业资格注册、资质审查</t>
  </si>
  <si>
    <t>2120199</t>
  </si>
  <si>
    <t>其他城乡社区管理事务支出</t>
  </si>
  <si>
    <t>2120201</t>
  </si>
  <si>
    <t>城乡社区规划与管理</t>
  </si>
  <si>
    <t>2120303</t>
  </si>
  <si>
    <t>小城镇基础设施建设</t>
  </si>
  <si>
    <t>2120601</t>
  </si>
  <si>
    <t>建设市场管理与监督</t>
  </si>
  <si>
    <t>2130105</t>
  </si>
  <si>
    <t>农垦运行</t>
  </si>
  <si>
    <t>2130110</t>
  </si>
  <si>
    <t>执法监管</t>
  </si>
  <si>
    <t>2130111</t>
  </si>
  <si>
    <t>统计监测与信息服务</t>
  </si>
  <si>
    <t>2130112</t>
  </si>
  <si>
    <t>行业业务管理</t>
  </si>
  <si>
    <t>2130114</t>
  </si>
  <si>
    <t>对外交流与合作</t>
  </si>
  <si>
    <t>2130120</t>
  </si>
  <si>
    <t>稳定农民收入补贴</t>
  </si>
  <si>
    <t>2130121</t>
  </si>
  <si>
    <t>农业结构调整补贴</t>
  </si>
  <si>
    <t>2130125</t>
  </si>
  <si>
    <t>农产品加工与促销</t>
  </si>
  <si>
    <t>2130126</t>
  </si>
  <si>
    <t>农村社会事业</t>
  </si>
  <si>
    <t>2130142</t>
  </si>
  <si>
    <t>乡村道路建设</t>
  </si>
  <si>
    <t>2130152</t>
  </si>
  <si>
    <t>对高校毕业生到基层任职补助</t>
  </si>
  <si>
    <t>2130201</t>
  </si>
  <si>
    <t>2130202</t>
  </si>
  <si>
    <t>2130203</t>
  </si>
  <si>
    <t>2130204</t>
  </si>
  <si>
    <t>事业机构</t>
  </si>
  <si>
    <t>2130206</t>
  </si>
  <si>
    <t>技术推广与转化</t>
  </si>
  <si>
    <t>2130207</t>
  </si>
  <si>
    <t>森林资源管理</t>
  </si>
  <si>
    <t>2130209</t>
  </si>
  <si>
    <t>森林生态效益补偿</t>
  </si>
  <si>
    <t>2130211</t>
  </si>
  <si>
    <t>动植物保护</t>
  </si>
  <si>
    <t>2130213</t>
  </si>
  <si>
    <t>执法与监督</t>
  </si>
  <si>
    <t>2130217</t>
  </si>
  <si>
    <t>防沙治沙</t>
  </si>
  <si>
    <t>2130220</t>
  </si>
  <si>
    <t>对外合作与交流</t>
  </si>
  <si>
    <t>2130223</t>
  </si>
  <si>
    <t>信息管理</t>
  </si>
  <si>
    <t>2130226</t>
  </si>
  <si>
    <t>林区公共支出</t>
  </si>
  <si>
    <t>2130227</t>
  </si>
  <si>
    <t>贷款贴息</t>
  </si>
  <si>
    <t>2130234</t>
  </si>
  <si>
    <t>林业草原防灾减灾</t>
  </si>
  <si>
    <t>2130236</t>
  </si>
  <si>
    <t>草原管理</t>
  </si>
  <si>
    <t>2130237</t>
  </si>
  <si>
    <t>2130238</t>
  </si>
  <si>
    <t>退耕还林还草</t>
  </si>
  <si>
    <t>2130299</t>
  </si>
  <si>
    <t>其他林业和草原支出</t>
  </si>
  <si>
    <t>2130302</t>
  </si>
  <si>
    <t>2130304</t>
  </si>
  <si>
    <t>水利行业业务管理</t>
  </si>
  <si>
    <t>2130307</t>
  </si>
  <si>
    <t>长江黄河等流域管理</t>
  </si>
  <si>
    <t>2130308</t>
  </si>
  <si>
    <t>水利前期工作</t>
  </si>
  <si>
    <t>2130309</t>
  </si>
  <si>
    <t>水利执法监督</t>
  </si>
  <si>
    <t>2130311</t>
  </si>
  <si>
    <t>水资源节约管理与保护</t>
  </si>
  <si>
    <t>2130312</t>
  </si>
  <si>
    <t>水质监测</t>
  </si>
  <si>
    <t>2130313</t>
  </si>
  <si>
    <t>水文测报</t>
  </si>
  <si>
    <t>2130315</t>
  </si>
  <si>
    <t>抗旱</t>
  </si>
  <si>
    <t>2130317</t>
  </si>
  <si>
    <t>水利技术推广</t>
  </si>
  <si>
    <t>2130318</t>
  </si>
  <si>
    <t>国际河流治理与管理</t>
  </si>
  <si>
    <t>2130319</t>
  </si>
  <si>
    <t>江河湖库水系综合整治</t>
  </si>
  <si>
    <t>2130321</t>
  </si>
  <si>
    <t>大中型水库移民后期扶持专项支出</t>
  </si>
  <si>
    <t>2130322</t>
  </si>
  <si>
    <t>水利安全监督</t>
  </si>
  <si>
    <t>2130333</t>
  </si>
  <si>
    <t>2130334</t>
  </si>
  <si>
    <t>水利建设征地及移民支出</t>
  </si>
  <si>
    <t>2130337</t>
  </si>
  <si>
    <t>南水北调工程管理</t>
  </si>
  <si>
    <t>2130504</t>
  </si>
  <si>
    <t>农村基础设施建设</t>
  </si>
  <si>
    <t>2130505</t>
  </si>
  <si>
    <t>生产发展</t>
  </si>
  <si>
    <t>2130506</t>
  </si>
  <si>
    <t>社会发展</t>
  </si>
  <si>
    <t>2130507</t>
  </si>
  <si>
    <t>贷款奖补和贴息</t>
  </si>
  <si>
    <t>2130508</t>
  </si>
  <si>
    <t>“三西”农业建设专项补助</t>
  </si>
  <si>
    <t>2130706</t>
  </si>
  <si>
    <t>对村集体经济组织的补助</t>
  </si>
  <si>
    <t>2130707</t>
  </si>
  <si>
    <t>农村综合改革示范试点补助</t>
  </si>
  <si>
    <t>2130799</t>
  </si>
  <si>
    <t>其他农村综合改革支出</t>
  </si>
  <si>
    <t>2130801</t>
  </si>
  <si>
    <t>支持农村金融机构</t>
  </si>
  <si>
    <t>2130804</t>
  </si>
  <si>
    <t>创业担保贷款贴息及奖补</t>
  </si>
  <si>
    <t>2130805</t>
  </si>
  <si>
    <t>补充创业担保贷款基金</t>
  </si>
  <si>
    <t>2130899</t>
  </si>
  <si>
    <t>其他普惠金融发展支出</t>
  </si>
  <si>
    <t>2130901</t>
  </si>
  <si>
    <t>棉花目标价格补贴</t>
  </si>
  <si>
    <t>2130999</t>
  </si>
  <si>
    <t>其他目标价格补贴</t>
  </si>
  <si>
    <t>2139901</t>
  </si>
  <si>
    <t>化解其他公益性乡村债务支出</t>
  </si>
  <si>
    <t>2140102</t>
  </si>
  <si>
    <t>2140103</t>
  </si>
  <si>
    <t>2140109</t>
  </si>
  <si>
    <t>交通运输信息化建设</t>
  </si>
  <si>
    <t>2140110</t>
  </si>
  <si>
    <t>公路和运输安全</t>
  </si>
  <si>
    <t>2140114</t>
  </si>
  <si>
    <t>公路和运输技术标准化建设</t>
  </si>
  <si>
    <t>2140122</t>
  </si>
  <si>
    <t>水运建设</t>
  </si>
  <si>
    <t>2140123</t>
  </si>
  <si>
    <t>航道维护</t>
  </si>
  <si>
    <t>2140127</t>
  </si>
  <si>
    <t>船舶检验</t>
  </si>
  <si>
    <t>2140128</t>
  </si>
  <si>
    <t>救助打捞</t>
  </si>
  <si>
    <t>2140129</t>
  </si>
  <si>
    <t>内河运输</t>
  </si>
  <si>
    <t>2140130</t>
  </si>
  <si>
    <t>远洋运输</t>
  </si>
  <si>
    <t>2140131</t>
  </si>
  <si>
    <t>海事管理</t>
  </si>
  <si>
    <t>2140133</t>
  </si>
  <si>
    <t>航标事业发展支出</t>
  </si>
  <si>
    <t>2140136</t>
  </si>
  <si>
    <t>水路运输管理支出</t>
  </si>
  <si>
    <t>2140138</t>
  </si>
  <si>
    <t>口岸建设</t>
  </si>
  <si>
    <t>2140201</t>
  </si>
  <si>
    <t>2140202</t>
  </si>
  <si>
    <t>2140203</t>
  </si>
  <si>
    <t>2140204</t>
  </si>
  <si>
    <t>铁路路网建设</t>
  </si>
  <si>
    <t>2140205</t>
  </si>
  <si>
    <t>铁路还贷专项</t>
  </si>
  <si>
    <t>2140206</t>
  </si>
  <si>
    <t>铁路安全</t>
  </si>
  <si>
    <t>2140207</t>
  </si>
  <si>
    <t>铁路专项运输</t>
  </si>
  <si>
    <t>2140208</t>
  </si>
  <si>
    <t>行业监管</t>
  </si>
  <si>
    <t>2140299</t>
  </si>
  <si>
    <t>其他铁路运输支出</t>
  </si>
  <si>
    <t>2140301</t>
  </si>
  <si>
    <t>2140302</t>
  </si>
  <si>
    <t>2140303</t>
  </si>
  <si>
    <t>2140304</t>
  </si>
  <si>
    <t>机场建设</t>
  </si>
  <si>
    <t>2140305</t>
  </si>
  <si>
    <t>空管系统建设</t>
  </si>
  <si>
    <t>2140306</t>
  </si>
  <si>
    <t>民航还贷专项支出</t>
  </si>
  <si>
    <t>2140307</t>
  </si>
  <si>
    <t>民用航空安全</t>
  </si>
  <si>
    <t>2140308</t>
  </si>
  <si>
    <t>民航专项运输</t>
  </si>
  <si>
    <t>2140399</t>
  </si>
  <si>
    <t>其他民用航空运输支出</t>
  </si>
  <si>
    <t>2140501</t>
  </si>
  <si>
    <t>2140502</t>
  </si>
  <si>
    <t>2140503</t>
  </si>
  <si>
    <t>2140504</t>
  </si>
  <si>
    <t>2140505</t>
  </si>
  <si>
    <t>邮政普遍服务与特殊服务</t>
  </si>
  <si>
    <t>2140599</t>
  </si>
  <si>
    <t>其他邮政业支出</t>
  </si>
  <si>
    <t>2149901</t>
  </si>
  <si>
    <t>公共交通运营补助</t>
  </si>
  <si>
    <t>2150101</t>
  </si>
  <si>
    <t>2150102</t>
  </si>
  <si>
    <t>2150103</t>
  </si>
  <si>
    <t>2150104</t>
  </si>
  <si>
    <t>煤炭勘探开采和洗选</t>
  </si>
  <si>
    <t>2150105</t>
  </si>
  <si>
    <t>石油和天然气勘探开采</t>
  </si>
  <si>
    <t>2150106</t>
  </si>
  <si>
    <t>黑色金属矿勘探和采选</t>
  </si>
  <si>
    <t>2150107</t>
  </si>
  <si>
    <t>有色金属矿勘探和采选</t>
  </si>
  <si>
    <t>2150108</t>
  </si>
  <si>
    <t>非金属矿勘探和采选</t>
  </si>
  <si>
    <t>2150199</t>
  </si>
  <si>
    <t>其他资源勘探业支出</t>
  </si>
  <si>
    <t>2150201</t>
  </si>
  <si>
    <t>2150202</t>
  </si>
  <si>
    <t>2150203</t>
  </si>
  <si>
    <t>2150204</t>
  </si>
  <si>
    <t>纺织业</t>
  </si>
  <si>
    <t>2150205</t>
  </si>
  <si>
    <t>医药制造业</t>
  </si>
  <si>
    <t>2150206</t>
  </si>
  <si>
    <t>非金属矿物制品业</t>
  </si>
  <si>
    <t>2150207</t>
  </si>
  <si>
    <t>通信设备、计算机及其他电子设备制造业</t>
  </si>
  <si>
    <t>2150208</t>
  </si>
  <si>
    <t>交通运输设备制造业</t>
  </si>
  <si>
    <t>2150209</t>
  </si>
  <si>
    <t>电气机械及器材制造业</t>
  </si>
  <si>
    <t>2150210</t>
  </si>
  <si>
    <t>工艺品及其他制造业</t>
  </si>
  <si>
    <t>2150212</t>
  </si>
  <si>
    <t>石油加工、炼焦及核燃料加工业</t>
  </si>
  <si>
    <t>2150213</t>
  </si>
  <si>
    <t>化学原料及化学制品制造业</t>
  </si>
  <si>
    <t>2150214</t>
  </si>
  <si>
    <t>黑色金属冶炼及压延加工业</t>
  </si>
  <si>
    <t>2150215</t>
  </si>
  <si>
    <t>有色金属冶炼及压延加工业</t>
  </si>
  <si>
    <t>2150299</t>
  </si>
  <si>
    <t>其他制造业支出</t>
  </si>
  <si>
    <t>2150301</t>
  </si>
  <si>
    <t>2150302</t>
  </si>
  <si>
    <t>2150303</t>
  </si>
  <si>
    <t>2150399</t>
  </si>
  <si>
    <t>其他建筑业支出</t>
  </si>
  <si>
    <t>2150502</t>
  </si>
  <si>
    <t>2150503</t>
  </si>
  <si>
    <t>2150505</t>
  </si>
  <si>
    <t>战备应急</t>
  </si>
  <si>
    <t>2150507</t>
  </si>
  <si>
    <t>专用通信</t>
  </si>
  <si>
    <t>2150508</t>
  </si>
  <si>
    <t>无线电及信息通信监管</t>
  </si>
  <si>
    <t>2150516</t>
  </si>
  <si>
    <t>工程建设及运行维护</t>
  </si>
  <si>
    <t>2150517</t>
  </si>
  <si>
    <t>产业发展</t>
  </si>
  <si>
    <t>2150550</t>
  </si>
  <si>
    <t>2150599</t>
  </si>
  <si>
    <t>其他工业和信息产业支出</t>
  </si>
  <si>
    <t>2150701</t>
  </si>
  <si>
    <t>2150702</t>
  </si>
  <si>
    <t>2150703</t>
  </si>
  <si>
    <t>2150704</t>
  </si>
  <si>
    <t>国有企业监事会专项</t>
  </si>
  <si>
    <t>2150799</t>
  </si>
  <si>
    <t>其他国有资产监管支出</t>
  </si>
  <si>
    <t>2150802</t>
  </si>
  <si>
    <t>2150803</t>
  </si>
  <si>
    <t>2150804</t>
  </si>
  <si>
    <t>科技型中小企业技术创新基金</t>
  </si>
  <si>
    <t>2150805</t>
  </si>
  <si>
    <t>中小企业发展专项</t>
  </si>
  <si>
    <t>2150806</t>
  </si>
  <si>
    <t>减免房租补贴</t>
  </si>
  <si>
    <t>2150899</t>
  </si>
  <si>
    <t>其他支持中小企业发展和管理支出</t>
  </si>
  <si>
    <t>2159901</t>
  </si>
  <si>
    <t>黄金事务</t>
  </si>
  <si>
    <t>2159904</t>
  </si>
  <si>
    <t>技术改造支出</t>
  </si>
  <si>
    <t>2159905</t>
  </si>
  <si>
    <t>中药材扶持资金支出</t>
  </si>
  <si>
    <t>2159906</t>
  </si>
  <si>
    <t>重点产业振兴和技术改造项目贷款贴息</t>
  </si>
  <si>
    <t>2159999</t>
  </si>
  <si>
    <t>其他资源勘探工业信息等支出</t>
  </si>
  <si>
    <t>2160201</t>
  </si>
  <si>
    <t>2160202</t>
  </si>
  <si>
    <t>2160203</t>
  </si>
  <si>
    <t>2160216</t>
  </si>
  <si>
    <t>食品流通安全补贴</t>
  </si>
  <si>
    <t>2160217</t>
  </si>
  <si>
    <t>市场监测及信息管理</t>
  </si>
  <si>
    <t>2160218</t>
  </si>
  <si>
    <t>民贸企业补贴</t>
  </si>
  <si>
    <t>2160219</t>
  </si>
  <si>
    <t>民贸民品贷款贴息</t>
  </si>
  <si>
    <t>2160250</t>
  </si>
  <si>
    <t>2160299</t>
  </si>
  <si>
    <t>其他商业流通事务支出</t>
  </si>
  <si>
    <t>2160601</t>
  </si>
  <si>
    <t>2160602</t>
  </si>
  <si>
    <t>2160603</t>
  </si>
  <si>
    <t>2160607</t>
  </si>
  <si>
    <t>外商投资环境建设补助资金</t>
  </si>
  <si>
    <t>2160699</t>
  </si>
  <si>
    <t>其他涉外发展服务支出</t>
  </si>
  <si>
    <t>2169901</t>
  </si>
  <si>
    <t>服务业基础设施建设</t>
  </si>
  <si>
    <t>2170102</t>
  </si>
  <si>
    <t>2170103</t>
  </si>
  <si>
    <t>2170104</t>
  </si>
  <si>
    <t>安全防卫</t>
  </si>
  <si>
    <t>2170150</t>
  </si>
  <si>
    <t>2170199</t>
  </si>
  <si>
    <t>金融部门其他行政支出</t>
  </si>
  <si>
    <t>2170201</t>
  </si>
  <si>
    <t>货币发行</t>
  </si>
  <si>
    <t>2170202</t>
  </si>
  <si>
    <t>金融服务</t>
  </si>
  <si>
    <t>2170203</t>
  </si>
  <si>
    <t>反假币</t>
  </si>
  <si>
    <t>2170204</t>
  </si>
  <si>
    <t>重点金融机构监管</t>
  </si>
  <si>
    <t>2170205</t>
  </si>
  <si>
    <t>金融稽查与案件处理</t>
  </si>
  <si>
    <t>2170206</t>
  </si>
  <si>
    <t>金融行业电子化建设</t>
  </si>
  <si>
    <t>2170207</t>
  </si>
  <si>
    <t>从业人员资格考试</t>
  </si>
  <si>
    <t>2170208</t>
  </si>
  <si>
    <t>反洗钱</t>
  </si>
  <si>
    <t>2170299</t>
  </si>
  <si>
    <t>金融部门其他监管支出</t>
  </si>
  <si>
    <t>2170301</t>
  </si>
  <si>
    <t>政策性银行亏损补贴</t>
  </si>
  <si>
    <t>2170302</t>
  </si>
  <si>
    <t>利息费用补贴支出</t>
  </si>
  <si>
    <t>2170303</t>
  </si>
  <si>
    <t>补充资本金</t>
  </si>
  <si>
    <t>2170304</t>
  </si>
  <si>
    <t>风险基金补助</t>
  </si>
  <si>
    <t>2170399</t>
  </si>
  <si>
    <t>其他金融发展支出</t>
  </si>
  <si>
    <t>2170499</t>
  </si>
  <si>
    <t>其他金融调控支出</t>
  </si>
  <si>
    <t>2179902</t>
  </si>
  <si>
    <t>重点企业贷款贴息</t>
  </si>
  <si>
    <t>2179999</t>
  </si>
  <si>
    <t>其他金融支出</t>
  </si>
  <si>
    <t>21901</t>
  </si>
  <si>
    <t>一般公共服务</t>
  </si>
  <si>
    <t>21902</t>
  </si>
  <si>
    <t>教育</t>
  </si>
  <si>
    <t>21903</t>
  </si>
  <si>
    <t>文化旅游体育与传媒</t>
  </si>
  <si>
    <t>21904</t>
  </si>
  <si>
    <t>卫生健康</t>
  </si>
  <si>
    <t>21905</t>
  </si>
  <si>
    <t>节能环保</t>
  </si>
  <si>
    <t>21906</t>
  </si>
  <si>
    <t>农业农村</t>
  </si>
  <si>
    <t>21907</t>
  </si>
  <si>
    <t>交通运输</t>
  </si>
  <si>
    <t>21908</t>
  </si>
  <si>
    <t>住房保障</t>
  </si>
  <si>
    <t>2200102</t>
  </si>
  <si>
    <t>2200103</t>
  </si>
  <si>
    <t>2200104</t>
  </si>
  <si>
    <t>自然资源规划及管理</t>
  </si>
  <si>
    <t>2200106</t>
  </si>
  <si>
    <t>自然资源利用与保护</t>
  </si>
  <si>
    <t>2200107</t>
  </si>
  <si>
    <t>自然资源社会公益服务</t>
  </si>
  <si>
    <t>2200108</t>
  </si>
  <si>
    <t>自然资源行业业务管理</t>
  </si>
  <si>
    <t>2200109</t>
  </si>
  <si>
    <t>自然资源调查与确权登记</t>
  </si>
  <si>
    <t>2200112</t>
  </si>
  <si>
    <t>土地资源储备支出</t>
  </si>
  <si>
    <t>2200113</t>
  </si>
  <si>
    <t>地质矿产资源与环境调查</t>
  </si>
  <si>
    <t>2200115</t>
  </si>
  <si>
    <t>地质转产项目财政贴息</t>
  </si>
  <si>
    <t>2200116</t>
  </si>
  <si>
    <t>国外风险勘查</t>
  </si>
  <si>
    <t>2200119</t>
  </si>
  <si>
    <t>地质勘查基金（周转金）支出</t>
  </si>
  <si>
    <t>2200120</t>
  </si>
  <si>
    <t>海域与海岛管理</t>
  </si>
  <si>
    <t>2200121</t>
  </si>
  <si>
    <t>自然资源国际合作与海洋权益维护</t>
  </si>
  <si>
    <t>2200122</t>
  </si>
  <si>
    <t>自然资源卫星</t>
  </si>
  <si>
    <t>2200123</t>
  </si>
  <si>
    <t>极地考察</t>
  </si>
  <si>
    <t>2200124</t>
  </si>
  <si>
    <t>深海调查与资源开发</t>
  </si>
  <si>
    <t>2200125</t>
  </si>
  <si>
    <t>海港航标维护</t>
  </si>
  <si>
    <t>2200126</t>
  </si>
  <si>
    <t>海水淡化</t>
  </si>
  <si>
    <t>2200127</t>
  </si>
  <si>
    <t>无居民海岛使用金支出</t>
  </si>
  <si>
    <t>2200128</t>
  </si>
  <si>
    <t>海洋战略规划与预警监测</t>
  </si>
  <si>
    <t>2200129</t>
  </si>
  <si>
    <t>基础测绘与地理信息监管</t>
  </si>
  <si>
    <t>2200150</t>
  </si>
  <si>
    <t>2200199</t>
  </si>
  <si>
    <t>其他自然资源事务支出</t>
  </si>
  <si>
    <t>2200501</t>
  </si>
  <si>
    <t>2200502</t>
  </si>
  <si>
    <t>2200503</t>
  </si>
  <si>
    <t>2200504</t>
  </si>
  <si>
    <t>气象事业机构</t>
  </si>
  <si>
    <t>2200506</t>
  </si>
  <si>
    <t>气象探测</t>
  </si>
  <si>
    <t>2200507</t>
  </si>
  <si>
    <t>气象信息传输及管理</t>
  </si>
  <si>
    <t>2200508</t>
  </si>
  <si>
    <t>气象预报预测</t>
  </si>
  <si>
    <t>2200509</t>
  </si>
  <si>
    <t>气象服务</t>
  </si>
  <si>
    <t>2200510</t>
  </si>
  <si>
    <t>气象装备保障维护</t>
  </si>
  <si>
    <t>2200511</t>
  </si>
  <si>
    <t>气象基础设施建设与维修</t>
  </si>
  <si>
    <t>2200512</t>
  </si>
  <si>
    <t>气象卫星</t>
  </si>
  <si>
    <t>2200513</t>
  </si>
  <si>
    <t>气象法规与标准</t>
  </si>
  <si>
    <t>2200514</t>
  </si>
  <si>
    <t>气象资金审计稽查</t>
  </si>
  <si>
    <t>2200599</t>
  </si>
  <si>
    <t>其他气象事务支出</t>
  </si>
  <si>
    <t>2209999</t>
  </si>
  <si>
    <t>其他自然资源海洋气象等支出</t>
  </si>
  <si>
    <t>2210102</t>
  </si>
  <si>
    <t>沉陷区治理</t>
  </si>
  <si>
    <t>2210103</t>
  </si>
  <si>
    <t>棚户区改造</t>
  </si>
  <si>
    <t>2210104</t>
  </si>
  <si>
    <t>少数民族地区游牧民定居工程</t>
  </si>
  <si>
    <t>2210112</t>
  </si>
  <si>
    <t>配售型保障性住房</t>
  </si>
  <si>
    <t>2210113</t>
  </si>
  <si>
    <t>城中村改造</t>
  </si>
  <si>
    <t>2210199</t>
  </si>
  <si>
    <t>其他保障性安居工程支出</t>
  </si>
  <si>
    <t>2210202</t>
  </si>
  <si>
    <t>提租补贴</t>
  </si>
  <si>
    <t>2210203</t>
  </si>
  <si>
    <t>购房补贴</t>
  </si>
  <si>
    <t>2210301</t>
  </si>
  <si>
    <t>公有住房建设和维修改造支出</t>
  </si>
  <si>
    <t>2210302</t>
  </si>
  <si>
    <t>住房公积金管理</t>
  </si>
  <si>
    <t>2210399</t>
  </si>
  <si>
    <t>其他城乡社区住宅支出</t>
  </si>
  <si>
    <t>2220101</t>
  </si>
  <si>
    <t>2220102</t>
  </si>
  <si>
    <t>2220103</t>
  </si>
  <si>
    <t>2220104</t>
  </si>
  <si>
    <t>财务和审计支出</t>
  </si>
  <si>
    <t>2220105</t>
  </si>
  <si>
    <t>信息统计</t>
  </si>
  <si>
    <t>2220106</t>
  </si>
  <si>
    <t>专项业务活动</t>
  </si>
  <si>
    <t>2220107</t>
  </si>
  <si>
    <t>国家粮油差价补贴</t>
  </si>
  <si>
    <t>2220112</t>
  </si>
  <si>
    <t>粮食财务挂账利息补贴</t>
  </si>
  <si>
    <t>2220113</t>
  </si>
  <si>
    <t>粮食财务挂账消化款</t>
  </si>
  <si>
    <t>2220114</t>
  </si>
  <si>
    <t>处理陈化粮补贴</t>
  </si>
  <si>
    <t>2220115</t>
  </si>
  <si>
    <t>粮食风险基金</t>
  </si>
  <si>
    <t>2220118</t>
  </si>
  <si>
    <t>粮油市场调控专项资金</t>
  </si>
  <si>
    <t>2220119</t>
  </si>
  <si>
    <t>设施建设</t>
  </si>
  <si>
    <t>2220120</t>
  </si>
  <si>
    <t>设施安全</t>
  </si>
  <si>
    <t>2220121</t>
  </si>
  <si>
    <t>物资保管保养</t>
  </si>
  <si>
    <t>2220150</t>
  </si>
  <si>
    <t>2220301</t>
  </si>
  <si>
    <t>石油储备</t>
  </si>
  <si>
    <t>2220303</t>
  </si>
  <si>
    <t>天然铀储备</t>
  </si>
  <si>
    <t>2220304</t>
  </si>
  <si>
    <t>煤炭储备</t>
  </si>
  <si>
    <t>2220305</t>
  </si>
  <si>
    <t>成品油储备</t>
  </si>
  <si>
    <t>2220306</t>
  </si>
  <si>
    <t>天然气储备</t>
  </si>
  <si>
    <t>2220399</t>
  </si>
  <si>
    <t>其他能源储备支出</t>
  </si>
  <si>
    <t>2220401</t>
  </si>
  <si>
    <t>储备粮油补贴</t>
  </si>
  <si>
    <t>2220402</t>
  </si>
  <si>
    <t>储备粮油差价补贴</t>
  </si>
  <si>
    <t>2220403</t>
  </si>
  <si>
    <t>储备粮（油）库建设</t>
  </si>
  <si>
    <t>2220404</t>
  </si>
  <si>
    <t>最低收购价政策支出</t>
  </si>
  <si>
    <t>2220499</t>
  </si>
  <si>
    <t>其他粮油储备支出</t>
  </si>
  <si>
    <t>2220501</t>
  </si>
  <si>
    <t>棉花储备</t>
  </si>
  <si>
    <t>2220502</t>
  </si>
  <si>
    <t>食糖储备</t>
  </si>
  <si>
    <t>2220503</t>
  </si>
  <si>
    <t>肉类储备</t>
  </si>
  <si>
    <t>2220504</t>
  </si>
  <si>
    <t>化肥储备</t>
  </si>
  <si>
    <t>2220505</t>
  </si>
  <si>
    <t>农药储备</t>
  </si>
  <si>
    <t>2220506</t>
  </si>
  <si>
    <t>边销茶储备</t>
  </si>
  <si>
    <t>2220507</t>
  </si>
  <si>
    <t>羊毛储备</t>
  </si>
  <si>
    <t>2220508</t>
  </si>
  <si>
    <t>医药储备</t>
  </si>
  <si>
    <t>2220509</t>
  </si>
  <si>
    <t>食盐储备</t>
  </si>
  <si>
    <t>2220510</t>
  </si>
  <si>
    <t>战略物资储备</t>
  </si>
  <si>
    <t>2220511</t>
  </si>
  <si>
    <t>应急物资储备</t>
  </si>
  <si>
    <t>2220599</t>
  </si>
  <si>
    <t>其他重要商品储备支出</t>
  </si>
  <si>
    <t>2240102</t>
  </si>
  <si>
    <t>2240103</t>
  </si>
  <si>
    <t>2240104</t>
  </si>
  <si>
    <t>灾害风险防治</t>
  </si>
  <si>
    <t>2240105</t>
  </si>
  <si>
    <t>国务院安委会专项</t>
  </si>
  <si>
    <t>2240106</t>
  </si>
  <si>
    <t>安全监管</t>
  </si>
  <si>
    <t>2240109</t>
  </si>
  <si>
    <t>应急管理</t>
  </si>
  <si>
    <t>2240150</t>
  </si>
  <si>
    <t>2240199</t>
  </si>
  <si>
    <t>其他应急管理支出</t>
  </si>
  <si>
    <t>2240202</t>
  </si>
  <si>
    <t>2240203</t>
  </si>
  <si>
    <t>2240204</t>
  </si>
  <si>
    <t>消防应急救援</t>
  </si>
  <si>
    <t>2240299</t>
  </si>
  <si>
    <t>其他消防救援事务支出</t>
  </si>
  <si>
    <t>2240401</t>
  </si>
  <si>
    <t>2240402</t>
  </si>
  <si>
    <t>2240403</t>
  </si>
  <si>
    <t>2240405</t>
  </si>
  <si>
    <t>矿山应急救援事务</t>
  </si>
  <si>
    <t>2240499</t>
  </si>
  <si>
    <t>其他矿山安全支出</t>
  </si>
  <si>
    <t>2240501</t>
  </si>
  <si>
    <t>2240502</t>
  </si>
  <si>
    <t>2240503</t>
  </si>
  <si>
    <t>2240504</t>
  </si>
  <si>
    <t>地震监测</t>
  </si>
  <si>
    <t>2240505</t>
  </si>
  <si>
    <t>地震预测预报</t>
  </si>
  <si>
    <t>2240506</t>
  </si>
  <si>
    <t>地震灾害预防</t>
  </si>
  <si>
    <t>2240507</t>
  </si>
  <si>
    <t>地震应急救援</t>
  </si>
  <si>
    <t>2240508</t>
  </si>
  <si>
    <t>地震环境探察</t>
  </si>
  <si>
    <t>2240509</t>
  </si>
  <si>
    <t>防震减灾信息管理</t>
  </si>
  <si>
    <t>2240510</t>
  </si>
  <si>
    <t>防震减灾基础管理</t>
  </si>
  <si>
    <t>2240550</t>
  </si>
  <si>
    <t>地震事业机构</t>
  </si>
  <si>
    <t>2240599</t>
  </si>
  <si>
    <t>其他地震事务支出</t>
  </si>
  <si>
    <t>2240601</t>
  </si>
  <si>
    <t>地质灾害防治</t>
  </si>
  <si>
    <t>2240602</t>
  </si>
  <si>
    <t>森林草原防灾减灾</t>
  </si>
  <si>
    <t>2240699</t>
  </si>
  <si>
    <t>其他自然灾害防治支出</t>
  </si>
  <si>
    <t>2240703</t>
  </si>
  <si>
    <t>自然灾害救灾补助</t>
  </si>
  <si>
    <t>2240799</t>
  </si>
  <si>
    <t>其他自然灾害救灾及恢复重建支出</t>
  </si>
  <si>
    <t>2249999</t>
  </si>
  <si>
    <t>其他灾害防治及应急管理支出</t>
  </si>
  <si>
    <t>2320302</t>
  </si>
  <si>
    <t>地方政府向外国政府借款付息支出</t>
  </si>
  <si>
    <t>2320303</t>
  </si>
  <si>
    <t>地方政府向国际组织借款付息支出</t>
  </si>
  <si>
    <t>2026年殷都区一般公共预算支出明细表（区本级）</t>
  </si>
  <si>
    <t>表十</t>
  </si>
  <si>
    <t>2026年殷都区一般公共预算“三公”经费预算表</t>
  </si>
  <si>
    <t>项　　目</t>
  </si>
  <si>
    <t>当年预算数</t>
  </si>
  <si>
    <t>上年预算数</t>
  </si>
  <si>
    <t>增减（%）</t>
  </si>
  <si>
    <t>因公出国（境）费用</t>
  </si>
  <si>
    <t>公务接待费</t>
  </si>
  <si>
    <t>公务用车运行维护费</t>
  </si>
  <si>
    <t>公务用车购置</t>
  </si>
  <si>
    <t>小计</t>
  </si>
  <si>
    <t>表十一</t>
  </si>
  <si>
    <t>2026年殷都区一般公共预算返还性收入和转移支付收入预算表（分项目）</t>
  </si>
  <si>
    <t>一、返还性收入</t>
  </si>
  <si>
    <t xml:space="preserve">    （1）所得税基数返还收入</t>
  </si>
  <si>
    <t xml:space="preserve">    （2）成品油税费改革税收返还收入</t>
  </si>
  <si>
    <t xml:space="preserve">    （3）增值税税收返还收入</t>
  </si>
  <si>
    <t xml:space="preserve">    （4）消费税税收返还收入</t>
  </si>
  <si>
    <t xml:space="preserve">    （5）增值税“五五分享”税收返还收入</t>
  </si>
  <si>
    <t>二、一般性转移支付收入</t>
  </si>
  <si>
    <t xml:space="preserve">    （1）均衡性转移支付收入</t>
  </si>
  <si>
    <t xml:space="preserve">    （2）结算补助收入</t>
  </si>
  <si>
    <t xml:space="preserve">    （3）县级基本财力保障机制奖补资金支出</t>
  </si>
  <si>
    <t xml:space="preserve">    （4）产粮（油）大县奖励资金收入</t>
  </si>
  <si>
    <t xml:space="preserve">    （5）重点生态功能区转移支付收入</t>
  </si>
  <si>
    <t xml:space="preserve">    （6）增值税留抵退税转移支付收入</t>
  </si>
  <si>
    <t xml:space="preserve">    （7）其他退税降费转移支付收入</t>
  </si>
  <si>
    <t xml:space="preserve">    （8）巩固脱贫攻坚成果衔接乡村振兴转移支付收入</t>
  </si>
  <si>
    <t xml:space="preserve">    （9）公共安全共同财政事权转移支付收入</t>
  </si>
  <si>
    <t xml:space="preserve">    （10）教育共同财政事权转移支付收入</t>
  </si>
  <si>
    <t xml:space="preserve">    （11）科学技术共同财政事权转移支付收入</t>
  </si>
  <si>
    <t xml:space="preserve">    （12）文化旅游体育与传媒共同财政事权转移支付收入</t>
  </si>
  <si>
    <t xml:space="preserve">    （13）社会保障和就业共同财政事权转移支付收入</t>
  </si>
  <si>
    <t xml:space="preserve">    （14）医疗卫生共同财政事权转移支付收入</t>
  </si>
  <si>
    <t xml:space="preserve">    （15）节能环保共同财政事权转移支付收入</t>
  </si>
  <si>
    <t xml:space="preserve">    （16）农林水共同财政事权转移支付收入</t>
  </si>
  <si>
    <t xml:space="preserve">    （17）交通运输共同财政事权转移支付收入</t>
  </si>
  <si>
    <t xml:space="preserve">    （18）住房保障共同财政事权转移支付收入</t>
  </si>
  <si>
    <t xml:space="preserve">    （19）灾害防治及应急管理共同财政事权转移支付收入</t>
  </si>
  <si>
    <t xml:space="preserve">    （20）自然资源海洋气象等共同财政事权转移支付收入</t>
  </si>
  <si>
    <t xml:space="preserve">    （21）其他一般性转移支付</t>
  </si>
  <si>
    <t>三、专项转移支付收入</t>
  </si>
  <si>
    <t xml:space="preserve">       （1）一般公共服务</t>
  </si>
  <si>
    <t xml:space="preserve">       （2）国防</t>
  </si>
  <si>
    <t>国防</t>
  </si>
  <si>
    <t xml:space="preserve">       （3）公共安全</t>
  </si>
  <si>
    <t>公共安全</t>
  </si>
  <si>
    <t xml:space="preserve">       （4）教育</t>
  </si>
  <si>
    <t xml:space="preserve">        (5)科学技术</t>
  </si>
  <si>
    <t>科学技术</t>
  </si>
  <si>
    <t xml:space="preserve">        (6)文化体育与传媒</t>
  </si>
  <si>
    <t xml:space="preserve">        (7)社会保障和就业</t>
  </si>
  <si>
    <t>社会保障和就业</t>
  </si>
  <si>
    <t xml:space="preserve">        (8)卫生健康</t>
  </si>
  <si>
    <t xml:space="preserve">        (9)节能环保</t>
  </si>
  <si>
    <t xml:space="preserve">        (10)城乡社区事务</t>
  </si>
  <si>
    <t>城乡社区</t>
  </si>
  <si>
    <t xml:space="preserve">        (11)农林水</t>
  </si>
  <si>
    <t>农林水</t>
  </si>
  <si>
    <t xml:space="preserve">        (12)交通运输</t>
  </si>
  <si>
    <t xml:space="preserve">       （13）资源勘探工业信息等</t>
  </si>
  <si>
    <t>资源勘探工业信息等</t>
  </si>
  <si>
    <t xml:space="preserve">       （14）商业服务业等</t>
  </si>
  <si>
    <t>商业服务业等</t>
  </si>
  <si>
    <t xml:space="preserve">       （15）自然资源海洋气象等</t>
  </si>
  <si>
    <t>自然资源海洋气象等</t>
  </si>
  <si>
    <t xml:space="preserve">       （16）粮油物资储备</t>
  </si>
  <si>
    <t>粮油物资储备</t>
  </si>
  <si>
    <t xml:space="preserve">       （17）其他收入</t>
  </si>
  <si>
    <t>四、上年结余收入</t>
  </si>
  <si>
    <t>五、调入资金</t>
  </si>
  <si>
    <t xml:space="preserve">       （1）从国有资本经营预算调入一般公共预算</t>
  </si>
  <si>
    <t>表十二</t>
  </si>
  <si>
    <t>2026年殷都区专项转移支付分项目预算表</t>
  </si>
  <si>
    <t>预算数</t>
  </si>
  <si>
    <t xml:space="preserve">       专项转移支付收入</t>
  </si>
  <si>
    <t>表十三</t>
  </si>
  <si>
    <t>2026年殷都区政府一般债务限额及余额情况表</t>
  </si>
  <si>
    <t>项   目</t>
  </si>
  <si>
    <t>一般债务</t>
  </si>
  <si>
    <t>一、2018年末政府债务限额</t>
  </si>
  <si>
    <t>二、2018年末政府债务余额</t>
  </si>
  <si>
    <t>三、2019年末政府债务限额</t>
  </si>
  <si>
    <t>四、2019年末政府债务余额</t>
  </si>
  <si>
    <t>五、2020年末政府债务限额</t>
  </si>
  <si>
    <t>六、2020年末政府债务余额</t>
  </si>
  <si>
    <t>七、2021年末政府债务限额</t>
  </si>
  <si>
    <t>八、2021年末政府债务余额</t>
  </si>
  <si>
    <t>九、2022年末政府债务限额</t>
  </si>
  <si>
    <t>十、2022年末政府债务余额</t>
  </si>
  <si>
    <t>十一、2023年末政府债务限额</t>
  </si>
  <si>
    <t>十二、2023年末政府债务余额</t>
  </si>
  <si>
    <t>十三、2024年末政府债务限额</t>
  </si>
  <si>
    <t>十四、2024年末政府债务余额</t>
  </si>
  <si>
    <t>十五、2025年末政府债务限额</t>
  </si>
  <si>
    <t>十六、2025年末政府债务余额</t>
  </si>
  <si>
    <t>表十四</t>
  </si>
  <si>
    <t>2026年殷都区政府专项债务限额及余额情况表</t>
  </si>
  <si>
    <t>专项债务</t>
  </si>
  <si>
    <t>表十五</t>
  </si>
  <si>
    <t>2026年殷都区政府性基金预算收支总表</t>
  </si>
  <si>
    <t>收入</t>
  </si>
  <si>
    <t>支出</t>
  </si>
  <si>
    <t>一、农网还贷资金收入</t>
  </si>
  <si>
    <t>一、文化旅游体育与传媒支出</t>
  </si>
  <si>
    <t>二、国有土地收益基金收入</t>
  </si>
  <si>
    <t>二、社会保障和就业支出</t>
  </si>
  <si>
    <t>三、国有土地使用权出让收入</t>
  </si>
  <si>
    <t>三、卫生健康支出</t>
  </si>
  <si>
    <t>四、大中型水库库区基金收入</t>
  </si>
  <si>
    <t>四、节能环保支出</t>
  </si>
  <si>
    <t>五、城乡社区支出</t>
  </si>
  <si>
    <t>六、农林水支出</t>
  </si>
  <si>
    <t>七、交通运输支出</t>
  </si>
  <si>
    <t>八、资源勘探工业信息等支出</t>
  </si>
  <si>
    <t>九、住房保障支出</t>
  </si>
  <si>
    <t>十、灾害防治及应急管理支出</t>
  </si>
  <si>
    <t>十一、其他支出</t>
  </si>
  <si>
    <t>十二、债务付息支出</t>
  </si>
  <si>
    <t>十二、债务发行费用支出</t>
  </si>
  <si>
    <t>收  入  合  计</t>
  </si>
  <si>
    <t>支  出  合  计</t>
  </si>
  <si>
    <t>转移性收入</t>
  </si>
  <si>
    <t>转移性支出</t>
  </si>
  <si>
    <t xml:space="preserve">  政府性基金转移收入</t>
  </si>
  <si>
    <t xml:space="preserve">  政府性基金转移支付</t>
  </si>
  <si>
    <t xml:space="preserve">    政府性基金补助收入</t>
  </si>
  <si>
    <t xml:space="preserve">    政府性基金补助支出</t>
  </si>
  <si>
    <t xml:space="preserve">    政府性基金上解收入</t>
  </si>
  <si>
    <t xml:space="preserve">    政府性基金上解支出</t>
  </si>
  <si>
    <t xml:space="preserve">  上年结余收入</t>
  </si>
  <si>
    <t xml:space="preserve"> 调出资金</t>
  </si>
  <si>
    <t xml:space="preserve">  调入资金</t>
  </si>
  <si>
    <t xml:space="preserve"> 年终结余</t>
  </si>
  <si>
    <t xml:space="preserve">    其中：地方政府性基金调入专项收入</t>
  </si>
  <si>
    <t xml:space="preserve"> 地方政府专项债务还本支出</t>
  </si>
  <si>
    <t xml:space="preserve">  地方政府专项债务收入</t>
  </si>
  <si>
    <t xml:space="preserve"> 地方政府专项债务转贷支出</t>
  </si>
  <si>
    <t xml:space="preserve">  地方政府专项债务转贷收入</t>
  </si>
  <si>
    <t>收  入  总  计</t>
  </si>
  <si>
    <t>支  出  总  计</t>
  </si>
  <si>
    <t>表十六</t>
  </si>
  <si>
    <t>2026年殷都区政府性基金收入预算表</t>
  </si>
  <si>
    <r>
      <rPr>
        <b/>
        <sz val="11"/>
        <rFont val="黑体"/>
        <charset val="134"/>
      </rPr>
      <t>项</t>
    </r>
    <r>
      <rPr>
        <b/>
        <sz val="12"/>
        <rFont val="黑体"/>
        <charset val="134"/>
      </rPr>
      <t>目</t>
    </r>
  </si>
  <si>
    <t>二、海南省高等级公路车辆通行附加费收入</t>
  </si>
  <si>
    <t>三、港口建设费收入</t>
  </si>
  <si>
    <t>四、新型墙体材料专项基金收入</t>
  </si>
  <si>
    <t>五、国家电影事业发展专项资金收入</t>
  </si>
  <si>
    <t>六、城市公用事业附加收入</t>
  </si>
  <si>
    <t>七、国有土地收益基金收入</t>
  </si>
  <si>
    <t>八、农业土地开发资金收入</t>
  </si>
  <si>
    <t>九、国有土地使用权出让收入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</si>
  <si>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</si>
  <si>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</si>
  <si>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</si>
  <si>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</si>
  <si>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</si>
  <si>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十、大中型水库库区基金收入</t>
  </si>
  <si>
    <t>十一、彩票公益金收入</t>
  </si>
  <si>
    <t xml:space="preserve">    福利彩票公益金收入</t>
  </si>
  <si>
    <t xml:space="preserve">    体育彩票公益金收入</t>
  </si>
  <si>
    <t>十二、城市基础设施配套费收入</t>
  </si>
  <si>
    <t>十三、小型水库移民扶助基金收入</t>
  </si>
  <si>
    <t>十四、国家重大水利工程建设基金收入</t>
  </si>
  <si>
    <t xml:space="preserve">    南水北调工程建设资金</t>
  </si>
  <si>
    <t xml:space="preserve">    三峡工程后续工作资金</t>
  </si>
  <si>
    <t xml:space="preserve">    省级重大水利工程建设资金</t>
  </si>
  <si>
    <t>十五、车辆通行费</t>
  </si>
  <si>
    <t>十六、污水处理费收入</t>
  </si>
  <si>
    <t>十七、彩票发行机构和彩票销售机构的业务费用</t>
  </si>
  <si>
    <t>十八、其他政府性基金收入</t>
  </si>
  <si>
    <t>十九、彩票发行机构和彩票销售机构的业务费用</t>
  </si>
  <si>
    <t>二十、其他政府性基金收入</t>
  </si>
  <si>
    <t>收入合计</t>
  </si>
  <si>
    <t>收入总计</t>
  </si>
  <si>
    <t>表十七</t>
  </si>
  <si>
    <t>2025年殷都区政府性基金预算支出预算表</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</si>
  <si>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</si>
  <si>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</si>
  <si>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</si>
  <si>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</si>
  <si>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</si>
  <si>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</si>
  <si>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</si>
  <si>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</si>
  <si>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</si>
  <si>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</si>
  <si>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</si>
  <si>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 </t>
  </si>
  <si>
    <t xml:space="preserve">   国家电影事业发展专项资金对应专项债务收入安排的支出</t>
  </si>
  <si>
    <t xml:space="preserve">      资助城市影院</t>
  </si>
  <si>
    <t xml:space="preserve">      其他国家电影事业发展专项资金对应专项债务收入支出</t>
  </si>
  <si>
    <t>二、卫生健康支出</t>
  </si>
  <si>
    <t xml:space="preserve">    超长期特别国债安排的支出</t>
  </si>
  <si>
    <t xml:space="preserve">      公立医院</t>
  </si>
  <si>
    <t xml:space="preserve">      基层医疗卫生机构</t>
  </si>
  <si>
    <t xml:space="preserve">      公共卫生机构</t>
  </si>
  <si>
    <t xml:space="preserve">      托育机构</t>
  </si>
  <si>
    <t xml:space="preserve">      其他卫生健康支出</t>
  </si>
  <si>
    <t>三、节能环保支出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</si>
  <si>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</si>
  <si>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</si>
  <si>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</si>
  <si>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</si>
  <si>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</si>
  <si>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</si>
  <si>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</si>
  <si>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</si>
  <si>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</si>
  <si>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</si>
  <si>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</si>
  <si>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</si>
  <si>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</si>
  <si>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</si>
  <si>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</si>
  <si>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</si>
  <si>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</si>
  <si>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</si>
  <si>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</si>
  <si>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</si>
  <si>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农业生产发展支出</t>
  </si>
  <si>
    <t xml:space="preserve">      农村社会事业支出</t>
  </si>
  <si>
    <t xml:space="preserve">      农业农村生态环境支出</t>
  </si>
  <si>
    <t xml:space="preserve">      棚户区改造支出</t>
  </si>
  <si>
    <t xml:space="preserve">      公共租赁住房支出</t>
  </si>
  <si>
    <t xml:space="preserve">      保障性住房租金补贴</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</si>
  <si>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</si>
  <si>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</si>
  <si>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</si>
  <si>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</si>
  <si>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</si>
  <si>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</si>
  <si>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</si>
  <si>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</si>
  <si>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</si>
  <si>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</si>
  <si>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</si>
  <si>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</si>
  <si>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</si>
  <si>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</si>
  <si>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</si>
  <si>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</si>
  <si>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</si>
  <si>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</si>
  <si>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</si>
  <si>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</si>
  <si>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</si>
  <si>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</si>
  <si>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</si>
  <si>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</si>
  <si>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城乡社区公共设施</t>
  </si>
  <si>
    <t xml:space="preserve">      其他城乡社区支出</t>
  </si>
  <si>
    <t>五、农林水支出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</si>
  <si>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</si>
  <si>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</si>
  <si>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</si>
  <si>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</si>
  <si>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</si>
  <si>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</si>
  <si>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</si>
  <si>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</si>
  <si>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</si>
  <si>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</si>
  <si>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</si>
  <si>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</si>
  <si>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</si>
  <si>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大中型水库移民后期扶持基金支出</t>
  </si>
  <si>
    <t xml:space="preserve">      移民补助</t>
  </si>
  <si>
    <t xml:space="preserve">      其他大中型水库移民后期扶持基金支出</t>
  </si>
  <si>
    <t xml:space="preserve">    小型水库移民后期扶持基金支出</t>
  </si>
  <si>
    <t xml:space="preserve">      其他小型水库移民后期扶持基金支出</t>
  </si>
  <si>
    <t>六、交通运输支出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</si>
  <si>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</si>
  <si>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</si>
  <si>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</si>
  <si>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</si>
  <si>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</si>
  <si>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</si>
  <si>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</si>
  <si>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</si>
  <si>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</si>
  <si>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</si>
  <si>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</si>
  <si>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</si>
  <si>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</si>
  <si>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</si>
  <si>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</si>
  <si>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</si>
  <si>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</si>
  <si>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</si>
  <si>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</si>
  <si>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</si>
  <si>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</si>
  <si>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</si>
  <si>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</si>
  <si>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</si>
  <si>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</si>
  <si>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</si>
  <si>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</si>
  <si>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</si>
  <si>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</si>
  <si>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</si>
  <si>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</si>
  <si>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</si>
  <si>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</si>
  <si>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</si>
  <si>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</si>
  <si>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</si>
  <si>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</si>
  <si>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</si>
  <si>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</si>
  <si>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七、资源勘探工业信息等支出</t>
  </si>
  <si>
    <t xml:space="preserve">      资源勘探开发</t>
  </si>
  <si>
    <t xml:space="preserve">      制造业</t>
  </si>
  <si>
    <t xml:space="preserve">      工业和信息产业</t>
  </si>
  <si>
    <t xml:space="preserve">      其他资源勘探工业信息等支出</t>
  </si>
  <si>
    <t>八、住房保障支出</t>
  </si>
  <si>
    <t xml:space="preserve">      保障性租赁住房</t>
  </si>
  <si>
    <t xml:space="preserve">      其他住房保障支出</t>
  </si>
  <si>
    <t>九、灾害防治及应急管理支出</t>
  </si>
  <si>
    <t xml:space="preserve">      自然灾害防治</t>
  </si>
  <si>
    <t xml:space="preserve">      自然灾害恢复重建支出</t>
  </si>
  <si>
    <t xml:space="preserve">      其他灾害防治及应急管理支出</t>
  </si>
  <si>
    <t>十、其他支出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</si>
  <si>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</si>
  <si>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</si>
  <si>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</si>
  <si>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</si>
  <si>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</si>
  <si>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</si>
  <si>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</si>
  <si>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</si>
  <si>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</si>
  <si>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</si>
  <si>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</si>
  <si>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</si>
  <si>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</si>
  <si>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</si>
  <si>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</si>
  <si>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</si>
  <si>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</si>
  <si>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</si>
  <si>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</si>
  <si>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</si>
  <si>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</si>
  <si>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</si>
  <si>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</si>
  <si>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</si>
  <si>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</si>
  <si>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用于城乡医疗救助的的彩票公益金支出</t>
  </si>
  <si>
    <t xml:space="preserve">      用于其他社会公益事业的彩票公益金支出</t>
  </si>
  <si>
    <t xml:space="preserve">    超长期特别国债安排的其他支出</t>
  </si>
  <si>
    <t xml:space="preserve">      其他支出</t>
  </si>
  <si>
    <t>十一、债务付息支出</t>
  </si>
  <si>
    <t>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</si>
  <si>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</si>
  <si>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</si>
  <si>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</si>
  <si>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</si>
  <si>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</si>
  <si>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</si>
  <si>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</si>
  <si>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</si>
  <si>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</si>
  <si>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</si>
  <si>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</si>
  <si>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</si>
  <si>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</si>
  <si>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</si>
  <si>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</si>
  <si>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</si>
  <si>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</si>
  <si>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</si>
  <si>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</si>
  <si>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</si>
  <si>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</si>
  <si>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</si>
  <si>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</si>
  <si>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</si>
  <si>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</si>
  <si>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</si>
  <si>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</si>
  <si>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</si>
  <si>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</si>
  <si>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</si>
  <si>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支出总计</t>
  </si>
  <si>
    <t>2026年殷都区政府性基金本级预算支出预算表</t>
  </si>
  <si>
    <t>表十九</t>
  </si>
  <si>
    <t>2025年殷都区政府性基金转移支出预算表</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</si>
  <si>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</si>
  <si>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</si>
  <si>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</si>
  <si>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</si>
  <si>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港口建设费安排的支出</t>
  </si>
  <si>
    <t xml:space="preserve">      港口设施</t>
  </si>
  <si>
    <t xml:space="preserve">      航道建设和维护</t>
  </si>
  <si>
    <t xml:space="preserve">      航运保障系统建设</t>
  </si>
  <si>
    <t xml:space="preserve">      其他港口建设费安排的支出</t>
  </si>
  <si>
    <t xml:space="preserve">    港口建设费对应专项债务收入安排的支出</t>
  </si>
  <si>
    <t xml:space="preserve">      其他港口建设费对应专项债务收入安排的支出</t>
  </si>
  <si>
    <t xml:space="preserve">    农网还贷资金支出</t>
  </si>
  <si>
    <t xml:space="preserve">      地方农网还贷资金支出</t>
  </si>
  <si>
    <t xml:space="preserve">      其他农网还贷资金支出</t>
  </si>
  <si>
    <t>八、其他支出</t>
  </si>
  <si>
    <t xml:space="preserve">      用于扶贫的彩票公益金支出</t>
  </si>
  <si>
    <t>九、债务付息支出</t>
  </si>
  <si>
    <t xml:space="preserve">      港口建设费债务付息支出</t>
  </si>
  <si>
    <t>十、债务发行费用支出</t>
  </si>
  <si>
    <t xml:space="preserve">      港口建设费债务发行费用支出</t>
  </si>
  <si>
    <t>表二十</t>
  </si>
  <si>
    <t>2026年殷都区国有资本经营收入预算表</t>
  </si>
  <si>
    <t>项  目</t>
  </si>
  <si>
    <t>收入预算数</t>
  </si>
  <si>
    <t>非税收入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</si>
  <si>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</si>
  <si>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</si>
  <si>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</si>
  <si>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</si>
  <si>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</si>
  <si>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国有资本经营预算转移支付收入</t>
  </si>
  <si>
    <t xml:space="preserve">      国有资本经营预算转移支付收入</t>
  </si>
  <si>
    <t xml:space="preserve">      国有资本经营预算上年结余收入</t>
  </si>
  <si>
    <t>表二十一</t>
  </si>
  <si>
    <t>2026年殷都区国有资本经营预算支出表</t>
  </si>
  <si>
    <t>支出预算数</t>
  </si>
  <si>
    <t>国有资本经营预算支出</t>
  </si>
  <si>
    <t xml:space="preserve">    解决历史遗留问题及改革成本支出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</si>
  <si>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</si>
  <si>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</si>
  <si>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</si>
  <si>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</si>
  <si>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</si>
  <si>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</si>
  <si>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</si>
  <si>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</si>
  <si>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</si>
  <si>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</si>
  <si>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</si>
  <si>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</si>
  <si>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</si>
  <si>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国有企业政策性补贴</t>
  </si>
  <si>
    <t xml:space="preserve">    其他国有资本经营预算支出</t>
  </si>
  <si>
    <t>国有资本经营预算转移支付支出</t>
  </si>
  <si>
    <t>上解支出</t>
  </si>
  <si>
    <t>调出资金</t>
  </si>
  <si>
    <t>年终结余</t>
  </si>
  <si>
    <t>表二十二</t>
  </si>
  <si>
    <t>2026年殷都区（本级）国有资本经营预算支出表</t>
  </si>
  <si>
    <t>表二十三</t>
  </si>
  <si>
    <t>2026年殷都区国有资本经营转移支付预算表</t>
  </si>
  <si>
    <t xml:space="preserve">  解决历史遗留问题及改革成本支出</t>
  </si>
  <si>
    <t xml:space="preserve">    国有资本经营预算转移支付收入</t>
  </si>
  <si>
    <t xml:space="preserve">  国有企业退休人员社会化管理补助支出</t>
  </si>
  <si>
    <t xml:space="preserve">  上解收入</t>
  </si>
  <si>
    <t xml:space="preserve">    国有资本经营预算上年结余收入</t>
  </si>
  <si>
    <t>表二十五</t>
  </si>
  <si>
    <t>2026年殷都区社会保障基金预算收入预算表</t>
  </si>
  <si>
    <t>基金及项目</t>
  </si>
  <si>
    <t>2025年累计结余</t>
  </si>
  <si>
    <t>2025年收入决算数</t>
  </si>
  <si>
    <t>2026年收入预算数</t>
  </si>
  <si>
    <r>
      <rPr>
        <b/>
        <sz val="16"/>
        <color rgb="FF000000"/>
        <rFont val="黑体"/>
        <charset val="134"/>
      </rPr>
      <t>同比增长</t>
    </r>
    <r>
      <rPr>
        <b/>
        <sz val="16"/>
        <color indexed="8"/>
        <rFont val="黑体"/>
        <charset val="134"/>
      </rPr>
      <t>%</t>
    </r>
  </si>
  <si>
    <t>社保基金合计</t>
  </si>
  <si>
    <t>机关养老保险基金</t>
  </si>
  <si>
    <t>城乡居民养老保险基金</t>
  </si>
  <si>
    <t>表二十六</t>
  </si>
  <si>
    <t>2026年殷都区社会保障基金预算支出预算表</t>
  </si>
  <si>
    <t>2025年支出完成数</t>
  </si>
  <si>
    <t>2026年支出预算数</t>
  </si>
  <si>
    <r>
      <rPr>
        <b/>
        <sz val="16"/>
        <color rgb="FF000000"/>
        <rFont val="黑体"/>
        <charset val="134"/>
      </rPr>
      <t>2020</t>
    </r>
    <r>
      <rPr>
        <b/>
        <sz val="16"/>
        <color indexed="8"/>
        <rFont val="黑体"/>
        <charset val="134"/>
      </rPr>
      <t>年预计累计结余</t>
    </r>
  </si>
  <si>
    <t>表二十七</t>
  </si>
  <si>
    <t>2026年殷都区本级社会保障基金预算支出预算表</t>
  </si>
  <si>
    <t>社会保险基金支出</t>
  </si>
  <si>
    <t xml:space="preserve">   企业职工基本养老保险基金支出</t>
  </si>
  <si>
    <t xml:space="preserve">    基本养老金支出</t>
  </si>
  <si>
    <t xml:space="preserve">    医疗补助金支出</t>
  </si>
  <si>
    <t xml:space="preserve">    丧葬抚恤补助支出</t>
  </si>
  <si>
    <t xml:space="preserve">    企业职工基本养老保险基金其他支出</t>
  </si>
  <si>
    <t xml:space="preserve">    企业职工基本养老保险转移支出</t>
  </si>
  <si>
    <t xml:space="preserve">    机关事业单位基本养老保险基金支出</t>
  </si>
  <si>
    <t xml:space="preserve">   基本养老金支出</t>
  </si>
  <si>
    <t xml:space="preserve">   机关事业单位基本养老保险基金其他支出</t>
  </si>
  <si>
    <t xml:space="preserve">   机关事业单位养老保险基金其他支出</t>
  </si>
  <si>
    <t xml:space="preserve">   机关事业单位养老保险基金转移支出</t>
  </si>
  <si>
    <t xml:space="preserve">   城乡居民基本养老保险基金支出</t>
  </si>
  <si>
    <t xml:space="preserve">   基础养老金支出</t>
  </si>
  <si>
    <t xml:space="preserve">   个人账户养老金支出</t>
  </si>
  <si>
    <t xml:space="preserve">   丧葬抚恤补助支出</t>
  </si>
  <si>
    <t xml:space="preserve">   其他城乡居民基本养老保险基金支出</t>
  </si>
  <si>
    <t xml:space="preserve">   城乡居民基本医疗保险基金支出</t>
  </si>
  <si>
    <t xml:space="preserve">   城乡居民基本医疗保险基金医疗待遇支出</t>
  </si>
  <si>
    <t xml:space="preserve">   大病医疗保险支出</t>
  </si>
  <si>
    <t xml:space="preserve">   其他城乡居民基本医疗保险基金支出</t>
  </si>
  <si>
    <t xml:space="preserve">  工伤保险基金支出</t>
  </si>
  <si>
    <t xml:space="preserve">     工伤保险待遇支出</t>
  </si>
  <si>
    <t>　   劳动能力鉴定支出</t>
  </si>
  <si>
    <t xml:space="preserve">     工伤预防费用支出</t>
  </si>
  <si>
    <t xml:space="preserve">     工伤保险基金其他支出</t>
  </si>
  <si>
    <t xml:space="preserve">     工伤保险基金下补助下级支出</t>
  </si>
  <si>
    <t xml:space="preserve">  失业保险基金支出</t>
  </si>
  <si>
    <t xml:space="preserve">  失业保险金支出</t>
  </si>
  <si>
    <t xml:space="preserve">  医疗保险费支出</t>
  </si>
  <si>
    <t xml:space="preserve">  丧葬抚恤补助支出</t>
  </si>
  <si>
    <t xml:space="preserve">  失业保险基金补助下级支出</t>
  </si>
  <si>
    <t xml:space="preserve">  稳定岗位补贴支出</t>
  </si>
  <si>
    <t xml:space="preserve">  生育保险基金支出</t>
  </si>
  <si>
    <t xml:space="preserve">     生育医疗费用支出</t>
  </si>
  <si>
    <t xml:space="preserve">     生育津贴支出</t>
  </si>
  <si>
    <t xml:space="preserve">     生育保险基金其他支出</t>
  </si>
  <si>
    <t>表二十八</t>
  </si>
  <si>
    <t>2026年殷都区社会保障基金预算结余表</t>
  </si>
  <si>
    <t>结余金额</t>
  </si>
  <si>
    <t>上年基金结余</t>
  </si>
  <si>
    <t>2025年社会保险基金收入</t>
  </si>
  <si>
    <t>2025年社会保险基金支出</t>
  </si>
  <si>
    <t>当年基金收支结余</t>
  </si>
  <si>
    <t>基金累计结余</t>
  </si>
  <si>
    <t>表二(录入表）</t>
  </si>
  <si>
    <t>表三（录入表）</t>
  </si>
  <si>
    <r>
      <rPr>
        <sz val="18"/>
        <rFont val="Times New Roman"/>
        <charset val="134"/>
      </rPr>
      <t>2025</t>
    </r>
    <r>
      <rPr>
        <sz val="18"/>
        <rFont val="方正小标宋简体"/>
        <charset val="134"/>
      </rPr>
      <t>年一般公共预算支出表</t>
    </r>
  </si>
  <si>
    <r>
      <rPr>
        <sz val="18"/>
        <rFont val="Times New Roman"/>
        <charset val="134"/>
      </rPr>
      <t>2025</t>
    </r>
    <r>
      <rPr>
        <sz val="18"/>
        <rFont val="方正小标宋简体"/>
        <charset val="134"/>
      </rPr>
      <t>年一般公共预算收支平衡表（录入表）</t>
    </r>
  </si>
  <si>
    <r>
      <rPr>
        <sz val="11"/>
        <rFont val="仿宋_GB2312"/>
        <charset val="134"/>
      </rPr>
      <t>单位：万元</t>
    </r>
  </si>
  <si>
    <r>
      <rPr>
        <sz val="11"/>
        <rFont val="黑体"/>
        <charset val="134"/>
      </rPr>
      <t>上年预计
执行数</t>
    </r>
    <r>
      <rPr>
        <sz val="11"/>
        <rFont val="Times New Roman"/>
        <charset val="134"/>
      </rPr>
      <t xml:space="preserve"> </t>
    </r>
  </si>
  <si>
    <r>
      <rPr>
        <sz val="11"/>
        <rFont val="黑体"/>
        <charset val="134"/>
      </rPr>
      <t>项目</t>
    </r>
  </si>
  <si>
    <t>上年预计执行数</t>
  </si>
  <si>
    <r>
      <rPr>
        <sz val="11"/>
        <rFont val="黑体"/>
        <charset val="134"/>
      </rPr>
      <t>为上年
预算数的</t>
    </r>
    <r>
      <rPr>
        <sz val="11"/>
        <rFont val="Times New Roman"/>
        <charset val="134"/>
      </rPr>
      <t>%</t>
    </r>
  </si>
  <si>
    <r>
      <rPr>
        <sz val="11"/>
        <rFont val="黑体"/>
        <charset val="134"/>
      </rPr>
      <t>为上年预计执行数的</t>
    </r>
    <r>
      <rPr>
        <sz val="11"/>
        <rFont val="Times New Roman"/>
        <charset val="134"/>
      </rPr>
      <t>%</t>
    </r>
  </si>
  <si>
    <t>为上年预算数的%</t>
  </si>
  <si>
    <t>为上年预计执行数的%</t>
  </si>
  <si>
    <t>110090102</t>
  </si>
  <si>
    <t>从政府性基金预算调入一般公共预算</t>
  </si>
  <si>
    <t>23008</t>
  </si>
  <si>
    <t>11008</t>
  </si>
  <si>
    <t>上年结余收入</t>
  </si>
  <si>
    <t>110080002</t>
  </si>
  <si>
    <t>待偿债置换一般债券上年结余</t>
  </si>
  <si>
    <t>110080003</t>
  </si>
  <si>
    <t>国债转贷资金上年结余</t>
  </si>
  <si>
    <t>1100102</t>
  </si>
  <si>
    <t>所得税基数返还收入</t>
  </si>
  <si>
    <t>1100103</t>
  </si>
  <si>
    <t>成品油税费改革税收返还收入</t>
  </si>
  <si>
    <t>1100104</t>
  </si>
  <si>
    <t>增值税税收返还收入</t>
  </si>
  <si>
    <t>1100105</t>
  </si>
  <si>
    <t>消费税税收返还收入</t>
  </si>
  <si>
    <t>1100106</t>
  </si>
  <si>
    <t>增值税“五五分享”税收返还收入</t>
  </si>
  <si>
    <t>1100199</t>
  </si>
  <si>
    <t>其他返还性收入</t>
  </si>
  <si>
    <t>1100201</t>
  </si>
  <si>
    <t>体制补助收入</t>
  </si>
  <si>
    <t>1100202</t>
  </si>
  <si>
    <t>均衡性转移支付收入</t>
  </si>
  <si>
    <t>1100207</t>
  </si>
  <si>
    <t>县级基本财力保障机制奖补资金收入</t>
  </si>
  <si>
    <t>1100208</t>
  </si>
  <si>
    <t>结算补助收入</t>
  </si>
  <si>
    <t>110020891</t>
  </si>
  <si>
    <t>省补助计划单列市收入</t>
  </si>
  <si>
    <t>1100212</t>
  </si>
  <si>
    <t>资源枯竭型城市转移支付补助收入</t>
  </si>
  <si>
    <t>1100214</t>
  </si>
  <si>
    <t>企业事业单位划转补助收入</t>
  </si>
  <si>
    <t>1100225</t>
  </si>
  <si>
    <t>产粮（油）大县奖励资金收入</t>
  </si>
  <si>
    <t>1100226</t>
  </si>
  <si>
    <t>重点生态功能区转移支付收入</t>
  </si>
  <si>
    <t>1100227</t>
  </si>
  <si>
    <t>固定数额补助收入</t>
  </si>
  <si>
    <t>1100228</t>
  </si>
  <si>
    <t>革命老区转移支付收入</t>
  </si>
  <si>
    <t>1100229</t>
  </si>
  <si>
    <t>民族地区转移支付收入</t>
  </si>
  <si>
    <t>1100230</t>
  </si>
  <si>
    <t>边境地区转移支付收入</t>
  </si>
  <si>
    <t>1100231</t>
  </si>
  <si>
    <t>巩固脱贫攻坚成果衔接乡村振兴转移支付收入</t>
  </si>
  <si>
    <t>1100241</t>
  </si>
  <si>
    <t>一般公共服务共同财政事权转移支付收入</t>
  </si>
  <si>
    <t>1100242</t>
  </si>
  <si>
    <t>外交共同财政事权转移支付收入</t>
  </si>
  <si>
    <t>1100243</t>
  </si>
  <si>
    <t>国防共同财政事权转移支付收入</t>
  </si>
  <si>
    <t>1100244</t>
  </si>
  <si>
    <t>公共安全共同财政事权转移支付收入</t>
  </si>
  <si>
    <t>1100245</t>
  </si>
  <si>
    <t>教育共同财政事权转移支付收入</t>
  </si>
  <si>
    <t>1100246</t>
  </si>
  <si>
    <t>科学技术共同财政事权转移支付收入</t>
  </si>
  <si>
    <t>1100247</t>
  </si>
  <si>
    <t>文化旅游体育与传媒共同财政事权转移支付收入</t>
  </si>
  <si>
    <t>1100248</t>
  </si>
  <si>
    <t>社会保障和就业共同财政事权转移支付收入</t>
  </si>
  <si>
    <t>1100249</t>
  </si>
  <si>
    <t>医疗卫生共同财政事权转移支付收入</t>
  </si>
  <si>
    <t>1100250</t>
  </si>
  <si>
    <t>节能环保共同财政事权转移支付收入</t>
  </si>
  <si>
    <t>1100251</t>
  </si>
  <si>
    <t>城乡社区共同财政事权转移支付收入</t>
  </si>
  <si>
    <t>1100252</t>
  </si>
  <si>
    <t>农林水共同财政事权转移支付收入</t>
  </si>
  <si>
    <t>1100253</t>
  </si>
  <si>
    <t>交通运输共同财政事权转移支付收入</t>
  </si>
  <si>
    <t>1100254</t>
  </si>
  <si>
    <t>资源勘探工业信息等共同财政事权转移支付收入</t>
  </si>
  <si>
    <t>1100255</t>
  </si>
  <si>
    <t>商业服务业等共同财政事权转移支付收入</t>
  </si>
  <si>
    <t>1100256</t>
  </si>
  <si>
    <t>金融共同财政事权转移支付收入</t>
  </si>
  <si>
    <t>1100257</t>
  </si>
  <si>
    <t>自然资源海洋气象等共同财政事权转移支付收入</t>
  </si>
  <si>
    <t>1100258</t>
  </si>
  <si>
    <t>住房保障共同财政事权转移支付收入</t>
  </si>
  <si>
    <t>1100259</t>
  </si>
  <si>
    <t>粮油物资储备共同财政事权转移支付收入</t>
  </si>
  <si>
    <t>1100260</t>
  </si>
  <si>
    <t>灾害防治及应急管理共同财政事权转移支付收入</t>
  </si>
  <si>
    <t>1100269</t>
  </si>
  <si>
    <t>其他共同财政事权转移支付收入</t>
  </si>
  <si>
    <t>1100299</t>
  </si>
  <si>
    <t>其他一般性转移支付收入</t>
  </si>
  <si>
    <t>1100301</t>
  </si>
  <si>
    <t>1100302</t>
  </si>
  <si>
    <t>外交</t>
  </si>
  <si>
    <t>1100303</t>
  </si>
  <si>
    <t>1100304</t>
  </si>
  <si>
    <t>1100305</t>
  </si>
  <si>
    <t>1100306</t>
  </si>
  <si>
    <t>1100307</t>
  </si>
  <si>
    <t>1100308</t>
  </si>
  <si>
    <t>1100310</t>
  </si>
  <si>
    <t>1100311</t>
  </si>
  <si>
    <t>1100312</t>
  </si>
  <si>
    <t>1100313</t>
  </si>
  <si>
    <t>1100314</t>
  </si>
  <si>
    <t>1100315</t>
  </si>
  <si>
    <t>1100316</t>
  </si>
  <si>
    <t>1100317</t>
  </si>
  <si>
    <t>金融</t>
  </si>
  <si>
    <t>1100320</t>
  </si>
  <si>
    <t>1100321</t>
  </si>
  <si>
    <t>1100322</t>
  </si>
  <si>
    <t>1100324</t>
  </si>
  <si>
    <t>灾害防治及应急管理</t>
  </si>
  <si>
    <t>1100399</t>
  </si>
  <si>
    <t>其他收入</t>
  </si>
  <si>
    <t>1100601</t>
  </si>
  <si>
    <t>体制上解收入</t>
  </si>
  <si>
    <t>1100602</t>
  </si>
  <si>
    <t>专项上解收入</t>
  </si>
  <si>
    <t>110060291</t>
  </si>
  <si>
    <t>计划单列市上解省收入</t>
  </si>
  <si>
    <t>110090103</t>
  </si>
  <si>
    <t>从国有资本经营预算调入一般公共预算</t>
  </si>
  <si>
    <t>110090199</t>
  </si>
  <si>
    <t>从其他资金调入一般公共预算</t>
  </si>
  <si>
    <t>110110101</t>
  </si>
  <si>
    <t>地方政府一般债券转贷收入</t>
  </si>
  <si>
    <t>110110102</t>
  </si>
  <si>
    <t>地方政府向外国政府借款转贷收入</t>
  </si>
  <si>
    <t>110110103</t>
  </si>
  <si>
    <t>地方政府向国际组织借款转贷收入</t>
  </si>
  <si>
    <t>110110104</t>
  </si>
  <si>
    <t>地方政府其他一般债务转贷收入</t>
  </si>
  <si>
    <t>11015</t>
  </si>
  <si>
    <t>动用预算稳定调节基金</t>
  </si>
  <si>
    <t>1102101</t>
  </si>
  <si>
    <t>接受其他地区援助收入_地市内</t>
  </si>
  <si>
    <t>接受其他地区援助收入_省内</t>
  </si>
  <si>
    <t>接受其他地区援助收入_省外</t>
  </si>
  <si>
    <t>1102102</t>
  </si>
  <si>
    <t>生态保护补偿转移性收入_地市内</t>
  </si>
  <si>
    <t>生态保护补偿转移性收入_省内</t>
  </si>
  <si>
    <t>生态保护补偿转移性收入_省外</t>
  </si>
  <si>
    <t>1102103</t>
  </si>
  <si>
    <t>土地指标调剂转移性收入_地市内</t>
  </si>
  <si>
    <t>土地指标调剂转移性收入_省内</t>
  </si>
  <si>
    <t>土地指标调剂转移性收入_省外</t>
  </si>
  <si>
    <t>1102199</t>
  </si>
  <si>
    <t>其他转移性收入_地市内</t>
  </si>
  <si>
    <t>其他转移性收入_省内</t>
  </si>
  <si>
    <t>其他转移性收入_省外</t>
  </si>
  <si>
    <t>105040101</t>
  </si>
  <si>
    <t>地方政府一般债券收入</t>
  </si>
  <si>
    <t>105040102</t>
  </si>
  <si>
    <t>地方政府向外国政府借款收入</t>
  </si>
  <si>
    <t>105040103</t>
  </si>
  <si>
    <t>地方政府向国际组织借款收入</t>
  </si>
  <si>
    <t>105040104</t>
  </si>
  <si>
    <t>地方政府其他一般债务收入</t>
  </si>
  <si>
    <t>23001</t>
  </si>
  <si>
    <t>返还性支出</t>
  </si>
  <si>
    <t>23002</t>
  </si>
  <si>
    <t>一般性转移支付</t>
  </si>
  <si>
    <t>2300291</t>
  </si>
  <si>
    <t>省补助计划单列市支出</t>
  </si>
  <si>
    <t>23003</t>
  </si>
  <si>
    <t>专项转移支付</t>
  </si>
  <si>
    <t>2300601</t>
  </si>
  <si>
    <t>体制上解支出</t>
  </si>
  <si>
    <t>2300602</t>
  </si>
  <si>
    <t>专项上解支出</t>
  </si>
  <si>
    <t>230060291</t>
  </si>
  <si>
    <t>计划单列市上解省支出</t>
  </si>
  <si>
    <t>2300901</t>
  </si>
  <si>
    <t>一般公共预算年终结余</t>
  </si>
  <si>
    <t>230090102</t>
  </si>
  <si>
    <t>待偿债置换一般债券结余</t>
  </si>
  <si>
    <t>230090103</t>
  </si>
  <si>
    <t>国债转贷资金结余</t>
  </si>
  <si>
    <t>2301101</t>
  </si>
  <si>
    <t>地方政府一般债券转贷支出</t>
  </si>
  <si>
    <t>2301102</t>
  </si>
  <si>
    <t>地方政府向外国政府借款转贷支出</t>
  </si>
  <si>
    <t>2301103</t>
  </si>
  <si>
    <t>地方政府向国际组织借款转贷支出</t>
  </si>
  <si>
    <t>2301104</t>
  </si>
  <si>
    <t>地方政府其他一般债务转贷支出</t>
  </si>
  <si>
    <t>230110403</t>
  </si>
  <si>
    <t>拨付国债转贷资金数</t>
  </si>
  <si>
    <t>23015</t>
  </si>
  <si>
    <t>安排预算稳定调节基金</t>
  </si>
  <si>
    <t>23016</t>
  </si>
  <si>
    <t>补充预算周转金</t>
  </si>
  <si>
    <t>2302101</t>
  </si>
  <si>
    <t>援助其他地区支出_地市内</t>
  </si>
  <si>
    <t>援助其他地区支出_省内</t>
  </si>
  <si>
    <t>援助其他地区支出_省外</t>
  </si>
  <si>
    <t>2302102</t>
  </si>
  <si>
    <t>生态保护补偿转移性支出_地市内</t>
  </si>
  <si>
    <t>生态保护补偿转移性支出_省内</t>
  </si>
  <si>
    <t>生态保护补偿转移性支出_省外</t>
  </si>
  <si>
    <t>2302103</t>
  </si>
  <si>
    <t>土地指标调剂转移性支出_地市内</t>
  </si>
  <si>
    <t>土地指标调剂转移性支出_省内</t>
  </si>
  <si>
    <t>土地指标调剂转移性支出_省外</t>
  </si>
  <si>
    <t>2302199</t>
  </si>
  <si>
    <t>其他转移性支出_地市内</t>
  </si>
  <si>
    <t>其他转移性支出_省内</t>
  </si>
  <si>
    <t>其他转移性支出_省外</t>
  </si>
  <si>
    <t>2310301</t>
  </si>
  <si>
    <t>地方政府一般债券还本支出</t>
  </si>
  <si>
    <t>2310302</t>
  </si>
  <si>
    <t>地方政府向外国政府借款还本支出</t>
  </si>
  <si>
    <t>2310303</t>
  </si>
  <si>
    <t>地方政府向国际组织借款还本支出</t>
  </si>
  <si>
    <t>2310399</t>
  </si>
  <si>
    <t>地方政府其他一般债务还本支出</t>
  </si>
  <si>
    <t>2025年殷都区一般公共预算支出明细表</t>
  </si>
  <si>
    <t>2025预算数</t>
  </si>
  <si>
    <r>
      <rPr>
        <b/>
        <sz val="10"/>
        <rFont val="宋体"/>
        <charset val="134"/>
      </rPr>
      <t>5</t>
    </r>
    <r>
      <rPr>
        <b/>
        <sz val="10"/>
        <rFont val="宋体"/>
        <charset val="134"/>
      </rPr>
      <t>03</t>
    </r>
  </si>
  <si>
    <r>
      <rPr>
        <b/>
        <sz val="10"/>
        <rFont val="宋体"/>
        <charset val="134"/>
      </rPr>
      <t>5</t>
    </r>
    <r>
      <rPr>
        <b/>
        <sz val="10"/>
        <rFont val="宋体"/>
        <charset val="134"/>
      </rPr>
      <t>06</t>
    </r>
  </si>
  <si>
    <r>
      <rPr>
        <b/>
        <sz val="10"/>
        <rFont val="宋体"/>
        <charset val="134"/>
      </rPr>
      <t>5</t>
    </r>
    <r>
      <rPr>
        <b/>
        <sz val="10"/>
        <rFont val="宋体"/>
        <charset val="134"/>
      </rPr>
      <t>10</t>
    </r>
  </si>
  <si>
    <r>
      <rPr>
        <b/>
        <sz val="10"/>
        <rFont val="宋体"/>
        <charset val="134"/>
      </rPr>
      <t>5</t>
    </r>
    <r>
      <rPr>
        <b/>
        <sz val="10"/>
        <rFont val="宋体"/>
        <charset val="134"/>
      </rPr>
      <t>11</t>
    </r>
  </si>
  <si>
    <r>
      <rPr>
        <b/>
        <sz val="10"/>
        <rFont val="宋体"/>
        <charset val="134"/>
      </rPr>
      <t xml:space="preserve"> </t>
    </r>
    <r>
      <rPr>
        <b/>
        <sz val="10"/>
        <rFont val="宋体"/>
        <charset val="134"/>
      </rPr>
      <t xml:space="preserve"> 预备费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</si>
</sst>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2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_-;\-&quot;$&quot;* #,##0_-;_-&quot;$&quot;* &quot;-&quot;_-;_-@_-"/>
    <numFmt numFmtId="177" formatCode="0;_琀"/>
    <numFmt numFmtId="178" formatCode="0.0"/>
    <numFmt numFmtId="179" formatCode="_-* #,##0_$_-;\-* #,##0_$_-;_-* &quot;-&quot;_$_-;_-@_-"/>
    <numFmt numFmtId="180" formatCode="_-* #,##0.00&quot;$&quot;_-;\-* #,##0.00&quot;$&quot;_-;_-* &quot;-&quot;??&quot;$&quot;_-;_-@_-"/>
    <numFmt numFmtId="181" formatCode="_-* #,##0&quot;$&quot;_-;\-* #,##0&quot;$&quot;_-;_-* &quot;-&quot;&quot;$&quot;_-;_-@_-"/>
    <numFmt numFmtId="182" formatCode="#,##0;\(#,##0\)"/>
    <numFmt numFmtId="183" formatCode="_(&quot;$&quot;* #,##0.00_);_(&quot;$&quot;* \(#,##0.00\);_(&quot;$&quot;* &quot;-&quot;??_);_(@_)"/>
    <numFmt numFmtId="184" formatCode="yyyy&quot;年&quot;m&quot;月&quot;d&quot;日&quot;;@"/>
    <numFmt numFmtId="185" formatCode="\$#,##0.00;\(\$#,##0.00\)"/>
    <numFmt numFmtId="186" formatCode="#,##0;\-#,##0;&quot;-&quot;"/>
    <numFmt numFmtId="187" formatCode="\$#,##0;\(\$#,##0\)"/>
    <numFmt numFmtId="188" formatCode="_-* #,##0.00_$_-;\-* #,##0.00_$_-;_-* &quot;-&quot;??_$_-;_-@_-"/>
    <numFmt numFmtId="189" formatCode="0_ "/>
    <numFmt numFmtId="190" formatCode="0_ ;[Red]\-0\ ;"/>
    <numFmt numFmtId="191" formatCode="0.0%_ ;[Red]\-0.0%\ ;"/>
    <numFmt numFmtId="192" formatCode="0.0_ "/>
    <numFmt numFmtId="193" formatCode="#,##0.00_ ;[Red]\-#,##0.00\ "/>
    <numFmt numFmtId="194" formatCode="#,##0_ "/>
    <numFmt numFmtId="195" formatCode="#,##0_);[Red]\(#,##0\)"/>
    <numFmt numFmtId="196" formatCode="_ * #,##0_ ;_ * \-#,##0_ ;_ * &quot;-&quot;??_ ;_ @_ "/>
    <numFmt numFmtId="197" formatCode="0_);[Red]\(0\)"/>
    <numFmt numFmtId="198" formatCode="0.00_ "/>
  </numFmts>
  <fonts count="161">
    <font>
      <sz val="11"/>
      <color theme="1"/>
      <name val="宋体"/>
      <charset val="134"/>
      <scheme val="minor"/>
    </font>
    <font>
      <sz val="16"/>
      <name val="黑体"/>
      <charset val="134"/>
    </font>
    <font>
      <sz val="12"/>
      <name val="宋体"/>
      <charset val="134"/>
    </font>
    <font>
      <sz val="20"/>
      <name val="方正小标宋简体"/>
      <charset val="134"/>
    </font>
    <font>
      <b/>
      <sz val="20"/>
      <name val="宋体"/>
      <charset val="134"/>
    </font>
    <font>
      <b/>
      <sz val="14"/>
      <color theme="1"/>
      <name val="楷体"/>
      <charset val="134"/>
    </font>
    <font>
      <b/>
      <sz val="12"/>
      <name val="宋体"/>
      <charset val="134"/>
    </font>
    <font>
      <b/>
      <sz val="12"/>
      <color theme="1"/>
      <name val="宋体"/>
      <charset val="134"/>
    </font>
    <font>
      <b/>
      <sz val="12"/>
      <color rgb="FF92D050"/>
      <name val="宋体"/>
      <charset val="134"/>
    </font>
    <font>
      <b/>
      <sz val="10"/>
      <name val="宋体"/>
      <charset val="134"/>
    </font>
    <font>
      <sz val="11"/>
      <name val="宋体"/>
      <charset val="134"/>
      <scheme val="minor"/>
    </font>
    <font>
      <sz val="11"/>
      <name val="黑体"/>
      <charset val="134"/>
    </font>
    <font>
      <sz val="11"/>
      <name val="Times New Roman"/>
      <charset val="134"/>
    </font>
    <font>
      <sz val="14"/>
      <color rgb="FFFF0000"/>
      <name val="方正小标宋简体"/>
      <charset val="134"/>
    </font>
    <font>
      <sz val="9"/>
      <name val="宋体"/>
      <charset val="134"/>
      <scheme val="minor"/>
    </font>
    <font>
      <sz val="12"/>
      <name val="黑体"/>
      <charset val="134"/>
    </font>
    <font>
      <sz val="18"/>
      <name val="Times New Roman"/>
      <charset val="134"/>
    </font>
    <font>
      <sz val="11"/>
      <name val="仿宋_GB2312"/>
      <charset val="134"/>
    </font>
    <font>
      <sz val="11"/>
      <color theme="1"/>
      <name val="Times New Roman"/>
      <charset val="134"/>
    </font>
    <font>
      <b/>
      <sz val="11"/>
      <name val="Times New Roman"/>
      <charset val="134"/>
    </font>
    <font>
      <sz val="16"/>
      <color indexed="8"/>
      <name val="黑体"/>
      <charset val="134"/>
    </font>
    <font>
      <sz val="16"/>
      <color indexed="8"/>
      <name val="宋体"/>
      <charset val="134"/>
    </font>
    <font>
      <sz val="26"/>
      <color indexed="8"/>
      <name val="方正小标宋简体"/>
      <charset val="134"/>
    </font>
    <font>
      <sz val="16"/>
      <color indexed="8"/>
      <name val="楷体"/>
      <charset val="134"/>
    </font>
    <font>
      <b/>
      <sz val="16"/>
      <color indexed="8"/>
      <name val="黑体"/>
      <charset val="134"/>
    </font>
    <font>
      <b/>
      <sz val="24"/>
      <name val="方正小标宋简体"/>
      <charset val="134"/>
    </font>
    <font>
      <sz val="11"/>
      <name val="宋体"/>
      <charset val="134"/>
    </font>
    <font>
      <b/>
      <sz val="16"/>
      <name val="楷体"/>
      <charset val="134"/>
    </font>
    <font>
      <b/>
      <sz val="16"/>
      <name val="黑体"/>
      <charset val="134"/>
    </font>
    <font>
      <sz val="16"/>
      <name val="宋体"/>
      <charset val="134"/>
      <scheme val="minor"/>
    </font>
    <font>
      <sz val="24"/>
      <name val="方正小标宋简体"/>
      <charset val="134"/>
    </font>
    <font>
      <b/>
      <sz val="16"/>
      <name val="宋体"/>
      <charset val="134"/>
      <scheme val="minor"/>
    </font>
    <font>
      <b/>
      <sz val="16"/>
      <color rgb="FF000000"/>
      <name val="黑体"/>
      <charset val="134"/>
    </font>
    <font>
      <b/>
      <sz val="12"/>
      <name val="宋体"/>
      <charset val="134"/>
      <scheme val="minor"/>
    </font>
    <font>
      <b/>
      <sz val="16"/>
      <color rgb="FF000000"/>
      <name val="宋体"/>
      <charset val="134"/>
      <scheme val="minor"/>
    </font>
    <font>
      <b/>
      <sz val="12"/>
      <name val="黑体"/>
      <charset val="134"/>
    </font>
    <font>
      <sz val="14"/>
      <name val="黑体"/>
      <charset val="134"/>
    </font>
    <font>
      <sz val="22"/>
      <name val="方正小标宋简体"/>
      <charset val="134"/>
    </font>
    <font>
      <sz val="14"/>
      <name val="楷体"/>
      <charset val="134"/>
    </font>
    <font>
      <b/>
      <sz val="14"/>
      <name val="黑体"/>
      <charset val="134"/>
    </font>
    <font>
      <b/>
      <sz val="14"/>
      <color theme="1"/>
      <name val="宋体"/>
      <charset val="134"/>
      <scheme val="minor"/>
    </font>
    <font>
      <b/>
      <sz val="18"/>
      <name val="宋体"/>
      <charset val="134"/>
    </font>
    <font>
      <b/>
      <sz val="14"/>
      <name val="宋体"/>
      <charset val="134"/>
    </font>
    <font>
      <b/>
      <sz val="14"/>
      <name val="楷体"/>
      <charset val="134"/>
    </font>
    <font>
      <b/>
      <sz val="11"/>
      <name val="黑体"/>
      <charset val="134"/>
    </font>
    <font>
      <b/>
      <sz val="11"/>
      <name val="宋体"/>
      <charset val="134"/>
    </font>
    <font>
      <sz val="16"/>
      <color theme="1"/>
      <name val="黑体"/>
      <charset val="134"/>
    </font>
    <font>
      <sz val="11"/>
      <color theme="1"/>
      <name val="宋体"/>
      <charset val="134"/>
    </font>
    <font>
      <sz val="22"/>
      <color theme="1"/>
      <name val="方正小标宋简体"/>
      <charset val="134"/>
    </font>
    <font>
      <sz val="12"/>
      <color theme="1"/>
      <name val="黑体"/>
      <charset val="134"/>
    </font>
    <font>
      <b/>
      <sz val="14"/>
      <color theme="1"/>
      <name val="黑体"/>
      <charset val="134"/>
    </font>
    <font>
      <b/>
      <sz val="12"/>
      <color theme="1"/>
      <name val="黑体"/>
      <charset val="134"/>
    </font>
    <font>
      <sz val="12"/>
      <name val="仿宋_GB2312"/>
      <charset val="134"/>
    </font>
    <font>
      <b/>
      <sz val="11"/>
      <color theme="1"/>
      <name val="宋体"/>
      <charset val="134"/>
    </font>
    <font>
      <b/>
      <sz val="20"/>
      <name val="黑体"/>
      <charset val="134"/>
    </font>
    <font>
      <b/>
      <sz val="16"/>
      <name val="宋体"/>
      <charset val="134"/>
    </font>
    <font>
      <b/>
      <sz val="12"/>
      <color theme="1"/>
      <name val="宋体"/>
      <charset val="134"/>
      <scheme val="minor"/>
    </font>
    <font>
      <b/>
      <sz val="11"/>
      <name val="宋体"/>
      <charset val="134"/>
      <scheme val="minor"/>
    </font>
    <font>
      <sz val="18"/>
      <name val="方正小标宋简体"/>
      <charset val="134"/>
    </font>
    <font>
      <b/>
      <sz val="12"/>
      <color theme="1"/>
      <name val="楷体"/>
      <charset val="134"/>
    </font>
    <font>
      <b/>
      <sz val="11"/>
      <color theme="1"/>
      <name val="宋体"/>
      <charset val="134"/>
      <scheme val="minor"/>
    </font>
    <font>
      <sz val="12"/>
      <name val="宋体"/>
      <charset val="134"/>
      <scheme val="minor"/>
    </font>
    <font>
      <sz val="16"/>
      <name val="宋体"/>
      <charset val="134"/>
    </font>
    <font>
      <sz val="12"/>
      <color theme="1"/>
      <name val="宋体"/>
      <charset val="134"/>
    </font>
    <font>
      <sz val="20"/>
      <color theme="1"/>
      <name val="方正小标宋简体"/>
      <charset val="134"/>
    </font>
    <font>
      <b/>
      <sz val="22"/>
      <name val="黑体"/>
      <charset val="134"/>
    </font>
    <font>
      <b/>
      <sz val="22"/>
      <color theme="1"/>
      <name val="黑体"/>
      <charset val="134"/>
    </font>
    <font>
      <b/>
      <sz val="10"/>
      <color theme="1"/>
      <name val="黑体"/>
      <charset val="134"/>
    </font>
    <font>
      <sz val="11"/>
      <color theme="1"/>
      <name val="黑体"/>
      <charset val="134"/>
    </font>
    <font>
      <sz val="26"/>
      <color theme="1"/>
      <name val="方正小标宋简体"/>
      <charset val="134"/>
    </font>
    <font>
      <b/>
      <sz val="22"/>
      <color theme="1"/>
      <name val="宋体"/>
      <charset val="134"/>
      <scheme val="minor"/>
    </font>
    <font>
      <b/>
      <sz val="20"/>
      <color theme="1"/>
      <name val="楷体"/>
      <charset val="134"/>
    </font>
    <font>
      <b/>
      <sz val="12"/>
      <name val="宋体"/>
      <charset val="134"/>
      <scheme val="major"/>
    </font>
    <font>
      <b/>
      <sz val="12"/>
      <color theme="1"/>
      <name val="宋体"/>
      <charset val="134"/>
      <scheme val="major"/>
    </font>
    <font>
      <sz val="12"/>
      <color theme="1"/>
      <name val="宋体"/>
      <charset val="134"/>
      <scheme val="minor"/>
    </font>
    <font>
      <sz val="14"/>
      <color theme="1"/>
      <name val="黑体"/>
      <charset val="134"/>
    </font>
    <font>
      <b/>
      <sz val="10.5"/>
      <name val="宋体"/>
      <charset val="134"/>
    </font>
    <font>
      <b/>
      <sz val="10.5"/>
      <color theme="1"/>
      <name val="宋体"/>
      <charset val="134"/>
    </font>
    <font>
      <b/>
      <sz val="12"/>
      <color theme="1"/>
      <name val="Times New Roman"/>
      <charset val="134"/>
    </font>
    <font>
      <sz val="12"/>
      <name val="楷体"/>
      <charset val="134"/>
    </font>
    <font>
      <sz val="11"/>
      <color indexed="8"/>
      <name val="宋体"/>
      <charset val="134"/>
    </font>
    <font>
      <sz val="22"/>
      <color indexed="8"/>
      <name val="方正小标宋简体"/>
      <charset val="134"/>
    </font>
    <font>
      <b/>
      <sz val="11"/>
      <color indexed="8"/>
      <name val="楷体"/>
      <charset val="134"/>
    </font>
    <font>
      <b/>
      <sz val="12"/>
      <color indexed="8"/>
      <name val="黑体"/>
      <charset val="134"/>
    </font>
    <font>
      <b/>
      <sz val="12"/>
      <color indexed="8"/>
      <name val="楷体"/>
      <charset val="134"/>
    </font>
    <font>
      <b/>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7"/>
      <name val="宋体"/>
      <charset val="134"/>
    </font>
    <font>
      <sz val="11"/>
      <color indexed="9"/>
      <name val="宋体"/>
      <charset val="134"/>
    </font>
    <font>
      <b/>
      <sz val="11"/>
      <color indexed="63"/>
      <name val="宋体"/>
      <charset val="134"/>
    </font>
    <font>
      <sz val="12"/>
      <color indexed="8"/>
      <name val="宋体"/>
      <charset val="134"/>
    </font>
    <font>
      <sz val="11"/>
      <color indexed="20"/>
      <name val="宋体"/>
      <charset val="134"/>
    </font>
    <font>
      <b/>
      <sz val="11"/>
      <color indexed="52"/>
      <name val="宋体"/>
      <charset val="134"/>
    </font>
    <font>
      <b/>
      <sz val="13"/>
      <color indexed="56"/>
      <name val="宋体"/>
      <charset val="134"/>
    </font>
    <font>
      <i/>
      <sz val="11"/>
      <color indexed="23"/>
      <name val="宋体"/>
      <charset val="134"/>
    </font>
    <font>
      <sz val="12"/>
      <color indexed="17"/>
      <name val="宋体"/>
      <charset val="134"/>
    </font>
    <font>
      <sz val="11"/>
      <color indexed="17"/>
      <name val="微软雅黑"/>
      <charset val="134"/>
    </font>
    <font>
      <sz val="10"/>
      <name val="Arial"/>
      <charset val="134"/>
    </font>
    <font>
      <b/>
      <sz val="15"/>
      <color indexed="56"/>
      <name val="宋体"/>
      <charset val="134"/>
    </font>
    <font>
      <b/>
      <sz val="11"/>
      <color indexed="9"/>
      <name val="宋体"/>
      <charset val="134"/>
    </font>
    <font>
      <b/>
      <sz val="10"/>
      <name val="Arial"/>
      <charset val="134"/>
    </font>
    <font>
      <sz val="11"/>
      <color indexed="60"/>
      <name val="宋体"/>
      <charset val="134"/>
    </font>
    <font>
      <sz val="12"/>
      <name val="Times New Roman"/>
      <charset val="134"/>
    </font>
    <font>
      <sz val="12"/>
      <color indexed="16"/>
      <name val="宋体"/>
      <charset val="134"/>
    </font>
    <font>
      <sz val="12"/>
      <name val="Courier"/>
      <charset val="134"/>
    </font>
    <font>
      <sz val="11"/>
      <color indexed="62"/>
      <name val="宋体"/>
      <charset val="134"/>
    </font>
    <font>
      <sz val="11"/>
      <name val="ＭＳ Ｐゴシック"/>
      <charset val="134"/>
    </font>
    <font>
      <sz val="11"/>
      <color indexed="20"/>
      <name val="微软雅黑"/>
      <charset val="134"/>
    </font>
    <font>
      <b/>
      <sz val="11"/>
      <color indexed="8"/>
      <name val="宋体"/>
      <charset val="134"/>
    </font>
    <font>
      <sz val="10"/>
      <name val="Times New Roman"/>
      <charset val="134"/>
    </font>
    <font>
      <sz val="11"/>
      <color indexed="52"/>
      <name val="宋体"/>
      <charset val="134"/>
    </font>
    <font>
      <sz val="11"/>
      <color indexed="10"/>
      <name val="宋体"/>
      <charset val="134"/>
    </font>
    <font>
      <sz val="10"/>
      <name val="Helv"/>
      <charset val="134"/>
    </font>
    <font>
      <b/>
      <sz val="18"/>
      <color indexed="56"/>
      <name val="宋体"/>
      <charset val="134"/>
    </font>
    <font>
      <sz val="12"/>
      <name val="官帕眉"/>
      <charset val="134"/>
    </font>
    <font>
      <u/>
      <sz val="12"/>
      <color indexed="36"/>
      <name val="宋体"/>
      <charset val="134"/>
    </font>
    <font>
      <b/>
      <sz val="18"/>
      <color indexed="62"/>
      <name val="宋体"/>
      <charset val="134"/>
    </font>
    <font>
      <sz val="10"/>
      <name val="宋体"/>
      <charset val="134"/>
    </font>
    <font>
      <sz val="12"/>
      <color indexed="9"/>
      <name val="宋体"/>
      <charset val="134"/>
    </font>
    <font>
      <sz val="9"/>
      <name val="宋体"/>
      <charset val="134"/>
    </font>
    <font>
      <b/>
      <sz val="11"/>
      <color indexed="56"/>
      <name val="宋体"/>
      <charset val="134"/>
    </font>
    <font>
      <u/>
      <sz val="12"/>
      <color indexed="12"/>
      <name val="宋体"/>
      <charset val="134"/>
    </font>
    <font>
      <sz val="12"/>
      <color indexed="20"/>
      <name val="宋体"/>
      <charset val="134"/>
    </font>
    <font>
      <b/>
      <sz val="13"/>
      <color indexed="62"/>
      <name val="宋体"/>
      <charset val="134"/>
    </font>
    <font>
      <b/>
      <sz val="9"/>
      <name val="宋体"/>
      <charset val="134"/>
    </font>
    <font>
      <sz val="8"/>
      <name val="Times New Roman"/>
      <charset val="134"/>
    </font>
    <font>
      <sz val="8"/>
      <name val="Arial"/>
      <charset val="134"/>
    </font>
    <font>
      <b/>
      <sz val="12"/>
      <name val="Arial"/>
      <charset val="134"/>
    </font>
    <font>
      <sz val="12"/>
      <name val="Arial"/>
      <charset val="134"/>
    </font>
    <font>
      <sz val="10"/>
      <color indexed="8"/>
      <name val="Arial"/>
      <charset val="134"/>
    </font>
    <font>
      <sz val="7"/>
      <name val="Small Fonts"/>
      <charset val="134"/>
    </font>
    <font>
      <b/>
      <sz val="11"/>
      <color indexed="62"/>
      <name val="宋体"/>
      <charset val="134"/>
    </font>
    <font>
      <b/>
      <i/>
      <sz val="16"/>
      <name val="Helv"/>
      <charset val="134"/>
    </font>
    <font>
      <b/>
      <sz val="18"/>
      <name val="Arial"/>
      <charset val="134"/>
    </font>
    <font>
      <sz val="12"/>
      <name val="Helv"/>
      <charset val="134"/>
    </font>
    <font>
      <sz val="11"/>
      <color indexed="8"/>
      <name val="Tahoma"/>
      <charset val="134"/>
    </font>
    <font>
      <b/>
      <sz val="15"/>
      <color indexed="62"/>
      <name val="宋体"/>
      <charset val="134"/>
    </font>
    <font>
      <sz val="12"/>
      <name val="바탕체"/>
      <charset val="134"/>
    </font>
    <font>
      <sz val="26"/>
      <color rgb="FF000000"/>
      <name val="方正小标宋简体"/>
      <charset val="134"/>
    </font>
    <font>
      <b/>
      <sz val="12"/>
      <name val="宋体"/>
      <charset val="134"/>
    </font>
    <font>
      <b/>
      <sz val="9"/>
      <name val="宋体"/>
      <charset val="134"/>
    </font>
    <font>
      <sz val="9"/>
      <name val="宋体"/>
      <charset val="134"/>
    </font>
    <font>
      <sz val="12"/>
      <name val="宋体"/>
      <charset val="134"/>
    </font>
  </fonts>
  <fills count="79">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gray0625">
        <bgColor theme="0" tint="-0.0499893185216834"/>
      </patternFill>
    </fill>
    <fill>
      <patternFill patternType="solid">
        <fgColor theme="0" tint="-0.149998474074526"/>
        <bgColor indexed="64"/>
      </patternFill>
    </fill>
    <fill>
      <patternFill patternType="solid">
        <fgColor theme="0" tint="-0.0499893185216834"/>
        <bgColor indexed="64"/>
      </patternFill>
    </fill>
    <fill>
      <patternFill patternType="solid">
        <fgColor indexed="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FFF00"/>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
      <patternFill patternType="solid">
        <fgColor indexed="10"/>
        <bgColor indexed="64"/>
      </patternFill>
    </fill>
    <fill>
      <patternFill patternType="solid">
        <fgColor indexed="22"/>
        <bgColor indexed="64"/>
      </patternFill>
    </fill>
    <fill>
      <patternFill patternType="solid">
        <fgColor indexed="22"/>
        <bgColor indexed="22"/>
      </patternFill>
    </fill>
    <fill>
      <patternFill patternType="solid">
        <fgColor indexed="45"/>
        <bgColor indexed="64"/>
      </patternFill>
    </fill>
    <fill>
      <patternFill patternType="solid">
        <fgColor indexed="29"/>
        <bgColor indexed="64"/>
      </patternFill>
    </fill>
    <fill>
      <patternFill patternType="solid">
        <fgColor indexed="62"/>
        <bgColor indexed="64"/>
      </patternFill>
    </fill>
    <fill>
      <patternFill patternType="solid">
        <fgColor indexed="26"/>
        <bgColor indexed="64"/>
      </patternFill>
    </fill>
    <fill>
      <patternFill patternType="solid">
        <fgColor indexed="49"/>
        <bgColor indexed="64"/>
      </patternFill>
    </fill>
    <fill>
      <patternFill patternType="solid">
        <fgColor indexed="55"/>
        <bgColor indexed="64"/>
      </patternFill>
    </fill>
    <fill>
      <patternFill patternType="solid">
        <fgColor indexed="43"/>
        <bgColor indexed="64"/>
      </patternFill>
    </fill>
    <fill>
      <patternFill patternType="solid">
        <fgColor indexed="42"/>
        <bgColor indexed="42"/>
      </patternFill>
    </fill>
    <fill>
      <patternFill patternType="solid">
        <fgColor indexed="47"/>
        <bgColor indexed="64"/>
      </patternFill>
    </fill>
    <fill>
      <patternFill patternType="solid">
        <fgColor indexed="53"/>
        <bgColor indexed="64"/>
      </patternFill>
    </fill>
    <fill>
      <patternFill patternType="solid">
        <fgColor indexed="36"/>
        <bgColor indexed="64"/>
      </patternFill>
    </fill>
    <fill>
      <patternFill patternType="solid">
        <fgColor indexed="57"/>
        <bgColor indexed="64"/>
      </patternFill>
    </fill>
    <fill>
      <patternFill patternType="solid">
        <fgColor indexed="46"/>
        <bgColor indexed="64"/>
      </patternFill>
    </fill>
    <fill>
      <patternFill patternType="solid">
        <fgColor indexed="11"/>
        <bgColor indexed="64"/>
      </patternFill>
    </fill>
    <fill>
      <patternFill patternType="lightUp">
        <fgColor indexed="9"/>
        <bgColor indexed="55"/>
      </patternFill>
    </fill>
    <fill>
      <patternFill patternType="solid">
        <fgColor indexed="44"/>
        <bgColor indexed="44"/>
      </patternFill>
    </fill>
    <fill>
      <patternFill patternType="solid">
        <fgColor indexed="25"/>
        <bgColor indexed="64"/>
      </patternFill>
    </fill>
    <fill>
      <patternFill patternType="solid">
        <fgColor indexed="45"/>
        <bgColor indexed="45"/>
      </patternFill>
    </fill>
    <fill>
      <patternFill patternType="solid">
        <fgColor indexed="27"/>
        <bgColor indexed="64"/>
      </patternFill>
    </fill>
    <fill>
      <patternFill patternType="solid">
        <fgColor indexed="44"/>
        <bgColor indexed="64"/>
      </patternFill>
    </fill>
    <fill>
      <patternFill patternType="solid">
        <fgColor indexed="30"/>
        <bgColor indexed="64"/>
      </patternFill>
    </fill>
    <fill>
      <patternFill patternType="solid">
        <fgColor indexed="31"/>
        <bgColor indexed="31"/>
      </patternFill>
    </fill>
    <fill>
      <patternFill patternType="solid">
        <fgColor indexed="25"/>
        <bgColor indexed="25"/>
      </patternFill>
    </fill>
    <fill>
      <patternFill patternType="solid">
        <fgColor indexed="52"/>
        <bgColor indexed="64"/>
      </patternFill>
    </fill>
    <fill>
      <patternFill patternType="solid">
        <fgColor indexed="51"/>
        <bgColor indexed="64"/>
      </patternFill>
    </fill>
    <fill>
      <patternFill patternType="solid">
        <fgColor indexed="26"/>
        <bgColor indexed="26"/>
      </patternFill>
    </fill>
    <fill>
      <patternFill patternType="lightUp">
        <fgColor indexed="9"/>
        <bgColor indexed="29"/>
      </patternFill>
    </fill>
    <fill>
      <patternFill patternType="solid">
        <fgColor indexed="54"/>
        <bgColor indexed="64"/>
      </patternFill>
    </fill>
    <fill>
      <patternFill patternType="solid">
        <fgColor indexed="31"/>
        <bgColor indexed="64"/>
      </patternFill>
    </fill>
    <fill>
      <patternFill patternType="solid">
        <fgColor indexed="27"/>
        <bgColor indexed="27"/>
      </patternFill>
    </fill>
    <fill>
      <patternFill patternType="solid">
        <fgColor indexed="47"/>
        <bgColor indexed="47"/>
      </patternFill>
    </fill>
    <fill>
      <patternFill patternType="lightUp">
        <fgColor indexed="9"/>
        <bgColor indexed="22"/>
      </patternFill>
    </fill>
    <fill>
      <patternFill patternType="solid">
        <fgColor indexed="49"/>
        <bgColor indexed="49"/>
      </patternFill>
    </fill>
    <fill>
      <patternFill patternType="solid">
        <fgColor indexed="54"/>
        <bgColor indexed="54"/>
      </patternFill>
    </fill>
    <fill>
      <patternFill patternType="solid">
        <fgColor indexed="55"/>
        <bgColor indexed="55"/>
      </patternFill>
    </fill>
    <fill>
      <patternFill patternType="solid">
        <fgColor indexed="52"/>
        <bgColor indexed="52"/>
      </patternFill>
    </fill>
  </fills>
  <borders count="5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thin">
        <color auto="1"/>
      </left>
      <right/>
      <top/>
      <bottom/>
      <diagonal/>
    </border>
    <border>
      <left/>
      <right/>
      <top style="medium">
        <color auto="1"/>
      </top>
      <bottom/>
      <diagonal/>
    </border>
    <border>
      <left style="medium">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double">
        <color indexed="52"/>
      </bottom>
      <diagonal/>
    </border>
    <border>
      <left/>
      <right/>
      <top style="thin">
        <color indexed="49"/>
      </top>
      <bottom style="double">
        <color indexed="49"/>
      </bottom>
      <diagonal/>
    </border>
    <border>
      <left/>
      <right/>
      <top/>
      <bottom style="medium">
        <color indexed="30"/>
      </bottom>
      <diagonal/>
    </border>
    <border>
      <left/>
      <right/>
      <top style="medium">
        <color auto="1"/>
      </top>
      <bottom style="medium">
        <color auto="1"/>
      </bottom>
      <diagonal/>
    </border>
    <border>
      <left/>
      <right/>
      <top/>
      <bottom style="medium">
        <color indexed="49"/>
      </bottom>
      <diagonal/>
    </border>
    <border>
      <left/>
      <right/>
      <top style="thin">
        <color auto="1"/>
      </top>
      <bottom style="double">
        <color auto="1"/>
      </bottom>
      <diagonal/>
    </border>
    <border>
      <left/>
      <right/>
      <top/>
      <bottom style="thick">
        <color indexed="49"/>
      </bottom>
      <diagonal/>
    </border>
  </borders>
  <cellStyleXfs count="104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6"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0" fillId="3" borderId="34" applyNumberFormat="0" applyFont="0" applyAlignment="0" applyProtection="0">
      <alignment vertical="center"/>
    </xf>
    <xf numFmtId="0" fontId="88"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1" fillId="0" borderId="35" applyNumberFormat="0" applyFill="0" applyAlignment="0" applyProtection="0">
      <alignment vertical="center"/>
    </xf>
    <xf numFmtId="0" fontId="92" fillId="0" borderId="35" applyNumberFormat="0" applyFill="0" applyAlignment="0" applyProtection="0">
      <alignment vertical="center"/>
    </xf>
    <xf numFmtId="0" fontId="93" fillId="0" borderId="36" applyNumberFormat="0" applyFill="0" applyAlignment="0" applyProtection="0">
      <alignment vertical="center"/>
    </xf>
    <xf numFmtId="0" fontId="93" fillId="0" borderId="0" applyNumberFormat="0" applyFill="0" applyBorder="0" applyAlignment="0" applyProtection="0">
      <alignment vertical="center"/>
    </xf>
    <xf numFmtId="0" fontId="94" fillId="12" borderId="37" applyNumberFormat="0" applyAlignment="0" applyProtection="0">
      <alignment vertical="center"/>
    </xf>
    <xf numFmtId="0" fontId="95" fillId="13" borderId="38" applyNumberFormat="0" applyAlignment="0" applyProtection="0">
      <alignment vertical="center"/>
    </xf>
    <xf numFmtId="0" fontId="96" fillId="13" borderId="37" applyNumberFormat="0" applyAlignment="0" applyProtection="0">
      <alignment vertical="center"/>
    </xf>
    <xf numFmtId="0" fontId="97" fillId="14" borderId="39" applyNumberFormat="0" applyAlignment="0" applyProtection="0">
      <alignment vertical="center"/>
    </xf>
    <xf numFmtId="0" fontId="98" fillId="0" borderId="40" applyNumberFormat="0" applyFill="0" applyAlignment="0" applyProtection="0">
      <alignment vertical="center"/>
    </xf>
    <xf numFmtId="0" fontId="99" fillId="0" borderId="41" applyNumberFormat="0" applyFill="0" applyAlignment="0" applyProtection="0">
      <alignment vertical="center"/>
    </xf>
    <xf numFmtId="0" fontId="100" fillId="15" borderId="0" applyNumberFormat="0" applyBorder="0" applyAlignment="0" applyProtection="0">
      <alignment vertical="center"/>
    </xf>
    <xf numFmtId="0" fontId="101" fillId="16" borderId="0" applyNumberFormat="0" applyBorder="0" applyAlignment="0" applyProtection="0">
      <alignment vertical="center"/>
    </xf>
    <xf numFmtId="0" fontId="102" fillId="17" borderId="0" applyNumberFormat="0" applyBorder="0" applyAlignment="0" applyProtection="0">
      <alignment vertical="center"/>
    </xf>
    <xf numFmtId="0" fontId="103" fillId="18" borderId="0" applyNumberFormat="0" applyBorder="0" applyAlignment="0" applyProtection="0">
      <alignment vertical="center"/>
    </xf>
    <xf numFmtId="0" fontId="104" fillId="19" borderId="0" applyNumberFormat="0" applyBorder="0" applyAlignment="0" applyProtection="0">
      <alignment vertical="center"/>
    </xf>
    <xf numFmtId="0" fontId="104" fillId="20" borderId="0" applyNumberFormat="0" applyBorder="0" applyAlignment="0" applyProtection="0">
      <alignment vertical="center"/>
    </xf>
    <xf numFmtId="0" fontId="103" fillId="21" borderId="0" applyNumberFormat="0" applyBorder="0" applyAlignment="0" applyProtection="0">
      <alignment vertical="center"/>
    </xf>
    <xf numFmtId="0" fontId="103" fillId="22" borderId="0" applyNumberFormat="0" applyBorder="0" applyAlignment="0" applyProtection="0">
      <alignment vertical="center"/>
    </xf>
    <xf numFmtId="0" fontId="104" fillId="9" borderId="0" applyNumberFormat="0" applyBorder="0" applyAlignment="0" applyProtection="0">
      <alignment vertical="center"/>
    </xf>
    <xf numFmtId="0" fontId="104" fillId="23" borderId="0" applyNumberFormat="0" applyBorder="0" applyAlignment="0" applyProtection="0">
      <alignment vertical="center"/>
    </xf>
    <xf numFmtId="0" fontId="103" fillId="8" borderId="0" applyNumberFormat="0" applyBorder="0" applyAlignment="0" applyProtection="0">
      <alignment vertical="center"/>
    </xf>
    <xf numFmtId="0" fontId="103" fillId="24" borderId="0" applyNumberFormat="0" applyBorder="0" applyAlignment="0" applyProtection="0">
      <alignment vertical="center"/>
    </xf>
    <xf numFmtId="0" fontId="104" fillId="25" borderId="0" applyNumberFormat="0" applyBorder="0" applyAlignment="0" applyProtection="0">
      <alignment vertical="center"/>
    </xf>
    <xf numFmtId="0" fontId="104" fillId="26" borderId="0" applyNumberFormat="0" applyBorder="0" applyAlignment="0" applyProtection="0">
      <alignment vertical="center"/>
    </xf>
    <xf numFmtId="0" fontId="103" fillId="27" borderId="0" applyNumberFormat="0" applyBorder="0" applyAlignment="0" applyProtection="0">
      <alignment vertical="center"/>
    </xf>
    <xf numFmtId="0" fontId="103" fillId="28" borderId="0" applyNumberFormat="0" applyBorder="0" applyAlignment="0" applyProtection="0">
      <alignment vertical="center"/>
    </xf>
    <xf numFmtId="0" fontId="104" fillId="10" borderId="0" applyNumberFormat="0" applyBorder="0" applyAlignment="0" applyProtection="0">
      <alignment vertical="center"/>
    </xf>
    <xf numFmtId="0" fontId="104" fillId="29" borderId="0" applyNumberFormat="0" applyBorder="0" applyAlignment="0" applyProtection="0">
      <alignment vertical="center"/>
    </xf>
    <xf numFmtId="0" fontId="103" fillId="30" borderId="0" applyNumberFormat="0" applyBorder="0" applyAlignment="0" applyProtection="0">
      <alignment vertical="center"/>
    </xf>
    <xf numFmtId="0" fontId="103" fillId="31" borderId="0" applyNumberFormat="0" applyBorder="0" applyAlignment="0" applyProtection="0">
      <alignment vertical="center"/>
    </xf>
    <xf numFmtId="0" fontId="104" fillId="32" borderId="0" applyNumberFormat="0" applyBorder="0" applyAlignment="0" applyProtection="0">
      <alignment vertical="center"/>
    </xf>
    <xf numFmtId="0" fontId="104" fillId="33" borderId="0" applyNumberFormat="0" applyBorder="0" applyAlignment="0" applyProtection="0">
      <alignment vertical="center"/>
    </xf>
    <xf numFmtId="0" fontId="103" fillId="34" borderId="0" applyNumberFormat="0" applyBorder="0" applyAlignment="0" applyProtection="0">
      <alignment vertical="center"/>
    </xf>
    <xf numFmtId="0" fontId="103" fillId="35" borderId="0" applyNumberFormat="0" applyBorder="0" applyAlignment="0" applyProtection="0">
      <alignment vertical="center"/>
    </xf>
    <xf numFmtId="0" fontId="104" fillId="36" borderId="0" applyNumberFormat="0" applyBorder="0" applyAlignment="0" applyProtection="0">
      <alignment vertical="center"/>
    </xf>
    <xf numFmtId="0" fontId="104" fillId="37" borderId="0" applyNumberFormat="0" applyBorder="0" applyAlignment="0" applyProtection="0">
      <alignment vertical="center"/>
    </xf>
    <xf numFmtId="0" fontId="103" fillId="38"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6" fillId="40"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7" fillId="41" borderId="42" applyNumberFormat="0" applyAlignment="0" applyProtection="0">
      <alignment vertical="center"/>
    </xf>
    <xf numFmtId="0" fontId="108" fillId="42" borderId="0" applyNumberFormat="0" applyBorder="0" applyAlignment="0" applyProtection="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10" fillId="41" borderId="43" applyNumberFormat="0" applyAlignment="0" applyProtection="0">
      <alignment vertical="center"/>
    </xf>
    <xf numFmtId="0" fontId="111" fillId="0" borderId="44" applyNumberFormat="0" applyFill="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6" fillId="44" borderId="0" applyNumberFormat="0" applyBorder="0" applyAlignment="0" applyProtection="0">
      <alignment vertical="center"/>
    </xf>
    <xf numFmtId="0" fontId="80" fillId="0" borderId="0">
      <alignment vertical="center"/>
    </xf>
    <xf numFmtId="0" fontId="109" fillId="43" borderId="0" applyNumberFormat="0" applyBorder="0" applyAlignment="0" applyProtection="0">
      <alignment vertical="center"/>
    </xf>
    <xf numFmtId="0" fontId="112" fillId="0" borderId="0" applyNumberFormat="0" applyFill="0" applyBorder="0" applyAlignment="0" applyProtection="0">
      <alignment vertical="center"/>
    </xf>
    <xf numFmtId="0" fontId="105" fillId="39" borderId="0" applyNumberFormat="0" applyBorder="0" applyAlignment="0" applyProtection="0">
      <alignment vertical="center"/>
    </xf>
    <xf numFmtId="0" fontId="106" fillId="45" borderId="0" applyNumberFormat="0" applyBorder="0" applyAlignment="0" applyProtection="0">
      <alignment vertical="center"/>
    </xf>
    <xf numFmtId="0" fontId="2" fillId="0" borderId="0">
      <alignment vertical="center"/>
    </xf>
    <xf numFmtId="0" fontId="113" fillId="39" borderId="0" applyNumberFormat="0" applyBorder="0" applyAlignment="0" applyProtection="0"/>
    <xf numFmtId="0" fontId="114" fillId="39" borderId="0" applyNumberFormat="0" applyBorder="0" applyAlignment="0" applyProtection="0">
      <alignment vertical="center"/>
    </xf>
    <xf numFmtId="0" fontId="110" fillId="41" borderId="43" applyNumberFormat="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176" fontId="115" fillId="0" borderId="0" applyFont="0" applyFill="0" applyBorder="0" applyAlignment="0" applyProtection="0"/>
    <xf numFmtId="0" fontId="109" fillId="43" borderId="0" applyNumberFormat="0" applyBorder="0" applyAlignment="0" applyProtection="0">
      <alignment vertical="center"/>
    </xf>
    <xf numFmtId="0" fontId="2" fillId="46" borderId="45" applyNumberFormat="0" applyFont="0" applyAlignment="0" applyProtection="0">
      <alignment vertical="center"/>
    </xf>
    <xf numFmtId="0" fontId="116" fillId="0" borderId="46" applyNumberFormat="0" applyFill="0" applyAlignment="0" applyProtection="0">
      <alignment vertical="center"/>
    </xf>
    <xf numFmtId="0" fontId="106" fillId="47" borderId="0" applyNumberFormat="0" applyBorder="0" applyAlignment="0" applyProtection="0">
      <alignment vertical="center"/>
    </xf>
    <xf numFmtId="0" fontId="105" fillId="39" borderId="0" applyNumberFormat="0" applyBorder="0" applyAlignment="0" applyProtection="0">
      <alignment vertical="center"/>
    </xf>
    <xf numFmtId="0" fontId="117" fillId="48" borderId="47" applyNumberFormat="0" applyAlignment="0" applyProtection="0">
      <alignment vertical="center"/>
    </xf>
    <xf numFmtId="0" fontId="113" fillId="39" borderId="0" applyNumberFormat="0" applyBorder="0" applyAlignment="0" applyProtection="0"/>
    <xf numFmtId="41" fontId="2" fillId="0" borderId="0" applyFont="0" applyFill="0" applyBorder="0" applyAlignment="0" applyProtection="0"/>
    <xf numFmtId="177" fontId="118" fillId="0" borderId="0" applyFont="0" applyFill="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9" fillId="49" borderId="0" applyNumberFormat="0" applyBorder="0" applyAlignment="0" applyProtection="0">
      <alignment vertical="center"/>
    </xf>
    <xf numFmtId="0" fontId="105" fillId="39" borderId="0" applyNumberFormat="0" applyBorder="0" applyAlignment="0" applyProtection="0">
      <alignment vertical="center"/>
    </xf>
    <xf numFmtId="0" fontId="113" fillId="39" borderId="0" applyNumberFormat="0" applyBorder="0" applyAlignment="0" applyProtection="0"/>
    <xf numFmtId="0" fontId="109" fillId="43" borderId="0" applyNumberFormat="0" applyBorder="0" applyAlignment="0" applyProtection="0">
      <alignment vertical="center"/>
    </xf>
    <xf numFmtId="178" fontId="26" fillId="0" borderId="5">
      <alignment vertical="center"/>
      <protection locked="0"/>
    </xf>
    <xf numFmtId="0" fontId="106" fillId="45" borderId="0" applyNumberFormat="0" applyBorder="0" applyAlignment="0" applyProtection="0">
      <alignment vertical="center"/>
    </xf>
    <xf numFmtId="0" fontId="2" fillId="0" borderId="0"/>
    <xf numFmtId="0" fontId="120" fillId="0" borderId="0"/>
    <xf numFmtId="0" fontId="2" fillId="46" borderId="45" applyNumberFormat="0" applyFont="0" applyAlignment="0" applyProtection="0">
      <alignment vertical="center"/>
    </xf>
    <xf numFmtId="0" fontId="105" fillId="39" borderId="0" applyNumberFormat="0" applyBorder="0" applyAlignment="0" applyProtection="0">
      <alignment vertical="center"/>
    </xf>
    <xf numFmtId="0" fontId="113" fillId="39" borderId="0" applyNumberFormat="0" applyBorder="0" applyAlignment="0" applyProtection="0"/>
    <xf numFmtId="0" fontId="105" fillId="39" borderId="0" applyNumberFormat="0" applyBorder="0" applyAlignment="0" applyProtection="0">
      <alignment vertical="center"/>
    </xf>
    <xf numFmtId="0" fontId="121" fillId="43" borderId="0" applyNumberFormat="0" applyBorder="0" applyAlignment="0" applyProtection="0"/>
    <xf numFmtId="0" fontId="105" fillId="39" borderId="0" applyNumberFormat="0" applyBorder="0" applyAlignment="0" applyProtection="0">
      <alignment vertical="center"/>
    </xf>
    <xf numFmtId="0" fontId="122" fillId="0" borderId="0"/>
    <xf numFmtId="0" fontId="113" fillId="50" borderId="0" applyNumberFormat="0" applyBorder="0" applyAlignment="0" applyProtection="0"/>
    <xf numFmtId="0" fontId="121" fillId="43" borderId="0" applyNumberFormat="0" applyBorder="0" applyAlignment="0" applyProtection="0"/>
    <xf numFmtId="0" fontId="2" fillId="46" borderId="45" applyNumberFormat="0" applyFont="0" applyAlignment="0" applyProtection="0">
      <alignment vertical="center"/>
    </xf>
    <xf numFmtId="179" fontId="120" fillId="0" borderId="0" applyFont="0" applyFill="0" applyBorder="0" applyAlignment="0" applyProtection="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23" fillId="51" borderId="43" applyNumberFormat="0" applyAlignment="0" applyProtection="0">
      <alignment vertical="center"/>
    </xf>
    <xf numFmtId="0" fontId="2" fillId="0" borderId="0"/>
    <xf numFmtId="40" fontId="124" fillId="0" borderId="0" applyFont="0" applyFill="0" applyBorder="0" applyAlignment="0" applyProtection="0"/>
    <xf numFmtId="0" fontId="105" fillId="39" borderId="0" applyNumberFormat="0" applyBorder="0" applyAlignment="0" applyProtection="0">
      <alignment vertical="center"/>
    </xf>
    <xf numFmtId="38" fontId="124" fillId="0" borderId="0" applyFont="0" applyFill="0" applyBorder="0" applyAlignment="0" applyProtection="0"/>
    <xf numFmtId="0" fontId="106" fillId="52" borderId="0" applyNumberFormat="0" applyBorder="0" applyAlignment="0" applyProtection="0">
      <alignment vertical="center"/>
    </xf>
    <xf numFmtId="0" fontId="106" fillId="53" borderId="0" applyNumberFormat="0" applyBorder="0" applyAlignment="0" applyProtection="0">
      <alignment vertical="center"/>
    </xf>
    <xf numFmtId="0" fontId="106" fillId="54" borderId="0" applyNumberFormat="0" applyBorder="0" applyAlignment="0" applyProtection="0">
      <alignment vertical="center"/>
    </xf>
    <xf numFmtId="0" fontId="109" fillId="43" borderId="0" applyNumberFormat="0" applyBorder="0" applyAlignment="0" applyProtection="0">
      <alignment vertical="center"/>
    </xf>
    <xf numFmtId="0" fontId="106" fillId="40" borderId="0" applyNumberFormat="0" applyBorder="0" applyAlignment="0" applyProtection="0">
      <alignment vertical="center"/>
    </xf>
    <xf numFmtId="0" fontId="115" fillId="0" borderId="0"/>
    <xf numFmtId="0" fontId="122" fillId="0" borderId="0"/>
    <xf numFmtId="0" fontId="105" fillId="39" borderId="0" applyNumberFormat="0" applyBorder="0" applyAlignment="0" applyProtection="0">
      <alignment vertical="center"/>
    </xf>
    <xf numFmtId="0" fontId="124" fillId="0" borderId="0" applyFont="0" applyFill="0" applyBorder="0" applyAlignment="0" applyProtection="0"/>
    <xf numFmtId="0" fontId="123" fillId="51" borderId="43" applyNumberFormat="0" applyAlignment="0" applyProtection="0">
      <alignment vertical="center"/>
    </xf>
    <xf numFmtId="0" fontId="123" fillId="51" borderId="43" applyNumberFormat="0" applyAlignment="0" applyProtection="0">
      <alignment vertical="center"/>
    </xf>
    <xf numFmtId="0" fontId="109" fillId="43" borderId="0" applyNumberFormat="0" applyBorder="0" applyAlignment="0" applyProtection="0">
      <alignment vertical="center"/>
    </xf>
    <xf numFmtId="0" fontId="123" fillId="51" borderId="43" applyNumberFormat="0" applyAlignment="0" applyProtection="0">
      <alignment vertical="center"/>
    </xf>
    <xf numFmtId="0" fontId="107" fillId="41" borderId="42" applyNumberFormat="0" applyAlignment="0" applyProtection="0">
      <alignment vertical="center"/>
    </xf>
    <xf numFmtId="0" fontId="107" fillId="41" borderId="42" applyNumberFormat="0" applyAlignment="0" applyProtection="0">
      <alignment vertical="center"/>
    </xf>
    <xf numFmtId="0" fontId="119" fillId="49" borderId="0" applyNumberFormat="0" applyBorder="0" applyAlignment="0" applyProtection="0">
      <alignment vertical="center"/>
    </xf>
    <xf numFmtId="0" fontId="105" fillId="39" borderId="0" applyNumberFormat="0" applyBorder="0" applyAlignment="0" applyProtection="0">
      <alignment vertical="center"/>
    </xf>
    <xf numFmtId="0" fontId="119" fillId="49" borderId="0" applyNumberFormat="0" applyBorder="0" applyAlignment="0" applyProtection="0">
      <alignment vertical="center"/>
    </xf>
    <xf numFmtId="0" fontId="119" fillId="49" borderId="0" applyNumberFormat="0" applyBorder="0" applyAlignment="0" applyProtection="0">
      <alignment vertical="center"/>
    </xf>
    <xf numFmtId="0" fontId="119" fillId="49" borderId="0" applyNumberFormat="0" applyBorder="0" applyAlignment="0" applyProtection="0">
      <alignment vertical="center"/>
    </xf>
    <xf numFmtId="0" fontId="113" fillId="39" borderId="0" applyNumberFormat="0" applyBorder="0" applyAlignment="0" applyProtection="0"/>
    <xf numFmtId="0" fontId="106" fillId="47"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6" fillId="47" borderId="0" applyNumberFormat="0" applyBorder="0" applyAlignment="0" applyProtection="0">
      <alignment vertical="center"/>
    </xf>
    <xf numFmtId="0" fontId="106" fillId="47" borderId="0" applyNumberFormat="0" applyBorder="0" applyAlignment="0" applyProtection="0">
      <alignment vertical="center"/>
    </xf>
    <xf numFmtId="0" fontId="80" fillId="55" borderId="0" applyNumberFormat="0" applyBorder="0" applyAlignment="0" applyProtection="0">
      <alignment vertical="center"/>
    </xf>
    <xf numFmtId="0" fontId="108" fillId="0" borderId="0">
      <alignment vertical="center"/>
    </xf>
    <xf numFmtId="0" fontId="117" fillId="48" borderId="47" applyNumberFormat="0" applyAlignment="0" applyProtection="0">
      <alignment vertical="center"/>
    </xf>
    <xf numFmtId="0" fontId="106" fillId="53" borderId="0" applyNumberFormat="0" applyBorder="0" applyAlignment="0" applyProtection="0">
      <alignment vertical="center"/>
    </xf>
    <xf numFmtId="0" fontId="106" fillId="53" borderId="0" applyNumberFormat="0" applyBorder="0" applyAlignment="0" applyProtection="0">
      <alignment vertical="center"/>
    </xf>
    <xf numFmtId="0" fontId="106" fillId="53" borderId="0" applyNumberFormat="0" applyBorder="0" applyAlignment="0" applyProtection="0">
      <alignment vertical="center"/>
    </xf>
    <xf numFmtId="0" fontId="125" fillId="43" borderId="0" applyNumberFormat="0" applyBorder="0" applyAlignment="0" applyProtection="0">
      <alignment vertical="center"/>
    </xf>
    <xf numFmtId="0" fontId="106" fillId="53" borderId="0" applyNumberFormat="0" applyBorder="0" applyAlignment="0" applyProtection="0">
      <alignment vertical="center"/>
    </xf>
    <xf numFmtId="0" fontId="106" fillId="53" borderId="0" applyNumberFormat="0" applyBorder="0" applyAlignment="0" applyProtection="0">
      <alignment vertical="center"/>
    </xf>
    <xf numFmtId="0" fontId="2" fillId="0" borderId="0">
      <alignment vertical="center"/>
    </xf>
    <xf numFmtId="0" fontId="109" fillId="43" borderId="0" applyNumberFormat="0" applyBorder="0" applyAlignment="0" applyProtection="0">
      <alignment vertical="center"/>
    </xf>
    <xf numFmtId="0" fontId="106" fillId="54" borderId="0" applyNumberFormat="0" applyBorder="0" applyAlignment="0" applyProtection="0">
      <alignment vertical="center"/>
    </xf>
    <xf numFmtId="0" fontId="2" fillId="0" borderId="0"/>
    <xf numFmtId="0" fontId="106" fillId="54" borderId="0" applyNumberFormat="0" applyBorder="0" applyAlignment="0" applyProtection="0">
      <alignment vertical="center"/>
    </xf>
    <xf numFmtId="0" fontId="105" fillId="39" borderId="0" applyNumberFormat="0" applyBorder="0" applyAlignment="0" applyProtection="0">
      <alignment vertical="center"/>
    </xf>
    <xf numFmtId="0" fontId="121" fillId="43" borderId="0" applyNumberFormat="0" applyBorder="0" applyAlignment="0" applyProtection="0"/>
    <xf numFmtId="0" fontId="123" fillId="51" borderId="43" applyNumberFormat="0" applyAlignment="0" applyProtection="0">
      <alignment vertical="center"/>
    </xf>
    <xf numFmtId="0" fontId="106" fillId="40" borderId="0" applyNumberFormat="0" applyBorder="0" applyAlignment="0" applyProtection="0">
      <alignment vertical="center"/>
    </xf>
    <xf numFmtId="0" fontId="106" fillId="56" borderId="0" applyNumberFormat="0" applyBorder="0" applyAlignment="0" applyProtection="0">
      <alignment vertical="center"/>
    </xf>
    <xf numFmtId="0" fontId="106" fillId="40" borderId="0" applyNumberFormat="0" applyBorder="0" applyAlignment="0" applyProtection="0">
      <alignment vertical="center"/>
    </xf>
    <xf numFmtId="0" fontId="106" fillId="40" borderId="0" applyNumberFormat="0" applyBorder="0" applyAlignment="0" applyProtection="0">
      <alignment vertical="center"/>
    </xf>
    <xf numFmtId="0" fontId="2" fillId="46" borderId="45" applyNumberFormat="0" applyFont="0" applyAlignment="0" applyProtection="0">
      <alignment vertical="center"/>
    </xf>
    <xf numFmtId="0" fontId="110" fillId="41" borderId="43" applyNumberFormat="0" applyAlignment="0" applyProtection="0">
      <alignment vertical="center"/>
    </xf>
    <xf numFmtId="0" fontId="106" fillId="45" borderId="0" applyNumberFormat="0" applyBorder="0" applyAlignment="0" applyProtection="0">
      <alignment vertical="center"/>
    </xf>
    <xf numFmtId="0" fontId="126" fillId="0" borderId="48" applyNumberFormat="0" applyFill="0" applyAlignment="0" applyProtection="0">
      <alignment vertical="center"/>
    </xf>
    <xf numFmtId="0" fontId="2" fillId="0" borderId="0"/>
    <xf numFmtId="0" fontId="105" fillId="39" borderId="0" applyNumberFormat="0" applyBorder="0" applyAlignment="0" applyProtection="0">
      <alignment vertical="center"/>
    </xf>
    <xf numFmtId="0" fontId="106" fillId="45" borderId="0" applyNumberFormat="0" applyBorder="0" applyAlignment="0" applyProtection="0">
      <alignment vertical="center"/>
    </xf>
    <xf numFmtId="0" fontId="109" fillId="43" borderId="0" applyNumberFormat="0" applyBorder="0" applyAlignment="0" applyProtection="0">
      <alignment vertical="center"/>
    </xf>
    <xf numFmtId="0" fontId="2" fillId="0" borderId="0">
      <alignment vertical="center"/>
    </xf>
    <xf numFmtId="0" fontId="113" fillId="39" borderId="0" applyNumberFormat="0" applyBorder="0" applyAlignment="0" applyProtection="0"/>
    <xf numFmtId="0" fontId="85" fillId="57" borderId="0" applyNumberFormat="0" applyBorder="0" applyAlignment="0" applyProtection="0"/>
    <xf numFmtId="0" fontId="109" fillId="43" borderId="0" applyNumberFormat="0" applyBorder="0" applyAlignment="0" applyProtection="0">
      <alignment vertical="center"/>
    </xf>
    <xf numFmtId="43" fontId="2" fillId="0" borderId="0" applyFont="0" applyFill="0" applyBorder="0" applyAlignment="0" applyProtection="0"/>
    <xf numFmtId="43" fontId="2" fillId="0" borderId="0" applyFont="0" applyFill="0" applyBorder="0" applyAlignment="0" applyProtection="0"/>
    <xf numFmtId="0" fontId="120" fillId="0" borderId="0" applyFont="0" applyFill="0" applyBorder="0" applyAlignment="0" applyProtection="0"/>
    <xf numFmtId="0" fontId="127" fillId="0" borderId="0"/>
    <xf numFmtId="180" fontId="120" fillId="0" borderId="0" applyFont="0" applyFill="0" applyBorder="0" applyAlignment="0" applyProtection="0"/>
    <xf numFmtId="181" fontId="120" fillId="0" borderId="0" applyFont="0" applyFill="0" applyBorder="0" applyAlignment="0" applyProtection="0"/>
    <xf numFmtId="0" fontId="109" fillId="43" borderId="0" applyNumberFormat="0" applyBorder="0" applyAlignment="0" applyProtection="0">
      <alignment vertical="center"/>
    </xf>
    <xf numFmtId="0" fontId="128" fillId="0" borderId="49" applyNumberFormat="0" applyFill="0" applyAlignment="0" applyProtection="0">
      <alignment vertical="center"/>
    </xf>
    <xf numFmtId="0" fontId="128" fillId="0" borderId="49" applyNumberFormat="0" applyFill="0" applyAlignment="0" applyProtection="0">
      <alignment vertical="center"/>
    </xf>
    <xf numFmtId="0" fontId="128" fillId="0" borderId="49" applyNumberFormat="0" applyFill="0" applyAlignment="0" applyProtection="0">
      <alignment vertical="center"/>
    </xf>
    <xf numFmtId="0" fontId="105" fillId="39" borderId="0" applyNumberFormat="0" applyBorder="0" applyAlignment="0" applyProtection="0">
      <alignment vertical="center"/>
    </xf>
    <xf numFmtId="0" fontId="128" fillId="0" borderId="49" applyNumberFormat="0" applyFill="0" applyAlignment="0" applyProtection="0">
      <alignment vertical="center"/>
    </xf>
    <xf numFmtId="0" fontId="129" fillId="0" borderId="0" applyNumberFormat="0" applyFill="0" applyBorder="0" applyAlignment="0" applyProtection="0">
      <alignment vertical="center"/>
    </xf>
    <xf numFmtId="0" fontId="130" fillId="0" borderId="0"/>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29" fillId="0" borderId="0" applyNumberFormat="0" applyFill="0" applyBorder="0" applyAlignment="0" applyProtection="0">
      <alignment vertical="center"/>
    </xf>
    <xf numFmtId="0" fontId="112" fillId="0" borderId="0" applyNumberFormat="0" applyFill="0" applyBorder="0" applyAlignment="0" applyProtection="0">
      <alignment vertical="center"/>
    </xf>
    <xf numFmtId="0" fontId="105" fillId="39" borderId="0" applyNumberFormat="0" applyBorder="0" applyAlignment="0" applyProtection="0">
      <alignment vertical="center"/>
    </xf>
    <xf numFmtId="0" fontId="2" fillId="0" borderId="0">
      <alignment vertical="center"/>
    </xf>
    <xf numFmtId="0" fontId="117" fillId="48" borderId="47" applyNumberFormat="0" applyAlignment="0" applyProtection="0">
      <alignment vertical="center"/>
    </xf>
    <xf numFmtId="0" fontId="106" fillId="54"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7" fillId="48" borderId="47" applyNumberFormat="0" applyAlignment="0" applyProtection="0">
      <alignment vertical="center"/>
    </xf>
    <xf numFmtId="0" fontId="105" fillId="39" borderId="0" applyNumberFormat="0" applyBorder="0" applyAlignment="0" applyProtection="0">
      <alignment vertical="center"/>
    </xf>
    <xf numFmtId="0" fontId="110" fillId="41" borderId="43" applyNumberFormat="0" applyAlignment="0" applyProtection="0">
      <alignment vertical="center"/>
    </xf>
    <xf numFmtId="0" fontId="126" fillId="0" borderId="48" applyNumberFormat="0" applyFill="0" applyAlignment="0" applyProtection="0">
      <alignment vertical="center"/>
    </xf>
    <xf numFmtId="0" fontId="131" fillId="0" borderId="0" applyNumberFormat="0" applyFill="0" applyBorder="0" applyAlignment="0" applyProtection="0">
      <alignment vertical="center"/>
    </xf>
    <xf numFmtId="0" fontId="126" fillId="0" borderId="48" applyNumberFormat="0" applyFill="0" applyAlignment="0" applyProtection="0">
      <alignment vertical="center"/>
    </xf>
    <xf numFmtId="0" fontId="126" fillId="0" borderId="48" applyNumberFormat="0" applyFill="0" applyAlignment="0" applyProtection="0">
      <alignment vertical="center"/>
    </xf>
    <xf numFmtId="9" fontId="132" fillId="0" borderId="0" applyFont="0" applyFill="0" applyBorder="0" applyAlignment="0" applyProtection="0"/>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0" fillId="0" borderId="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2" fillId="0" borderId="0"/>
    <xf numFmtId="0" fontId="113" fillId="39" borderId="0" applyNumberFormat="0" applyBorder="0" applyAlignment="0" applyProtection="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21" fillId="43" borderId="0" applyNumberFormat="0" applyBorder="0" applyAlignment="0" applyProtection="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14" fillId="39" borderId="0" applyNumberFormat="0" applyBorder="0" applyAlignment="0" applyProtection="0">
      <alignment vertical="center"/>
    </xf>
    <xf numFmtId="0" fontId="134" fillId="0" borderId="0" applyNumberFormat="0" applyFill="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2" fillId="0" borderId="0">
      <alignment vertical="center"/>
    </xf>
    <xf numFmtId="0" fontId="121" fillId="43" borderId="0" applyNumberFormat="0" applyBorder="0" applyAlignment="0" applyProtection="0"/>
    <xf numFmtId="0" fontId="105" fillId="39" borderId="0" applyNumberFormat="0" applyBorder="0" applyAlignment="0" applyProtection="0">
      <alignment vertical="center"/>
    </xf>
    <xf numFmtId="0" fontId="2" fillId="0" borderId="0">
      <alignment vertical="center"/>
    </xf>
    <xf numFmtId="0" fontId="105" fillId="39" borderId="0" applyNumberFormat="0" applyBorder="0" applyAlignment="0" applyProtection="0">
      <alignment vertical="center"/>
    </xf>
    <xf numFmtId="43" fontId="127" fillId="0" borderId="0" applyFont="0" applyFill="0" applyBorder="0" applyAlignment="0" applyProtection="0"/>
    <xf numFmtId="0" fontId="80"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32" fillId="0" borderId="0"/>
    <xf numFmtId="0" fontId="105" fillId="39" borderId="0" applyNumberFormat="0" applyBorder="0" applyAlignment="0" applyProtection="0">
      <alignment vertical="center"/>
    </xf>
    <xf numFmtId="0" fontId="2" fillId="0" borderId="0">
      <alignment vertical="center"/>
    </xf>
    <xf numFmtId="0" fontId="105" fillId="39" borderId="0" applyNumberFormat="0" applyBorder="0" applyAlignment="0" applyProtection="0">
      <alignment vertical="center"/>
    </xf>
    <xf numFmtId="0" fontId="113" fillId="50" borderId="0" applyNumberFormat="0" applyBorder="0" applyAlignment="0" applyProtection="0"/>
    <xf numFmtId="0" fontId="105" fillId="39" borderId="0" applyNumberFormat="0" applyBorder="0" applyAlignment="0" applyProtection="0">
      <alignment vertical="center"/>
    </xf>
    <xf numFmtId="0" fontId="135" fillId="0" borderId="0"/>
    <xf numFmtId="0" fontId="135" fillId="0" borderId="0"/>
    <xf numFmtId="0" fontId="105" fillId="39" borderId="0" applyNumberFormat="0" applyBorder="0" applyAlignment="0" applyProtection="0">
      <alignment vertical="center"/>
    </xf>
    <xf numFmtId="0" fontId="136" fillId="58"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37" fillId="0" borderId="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37" fillId="0" borderId="0"/>
    <xf numFmtId="0" fontId="2" fillId="0" borderId="0">
      <alignment vertical="center"/>
    </xf>
    <xf numFmtId="0" fontId="114"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13" fillId="50" borderId="0" applyNumberFormat="0" applyBorder="0" applyAlignment="0" applyProtection="0"/>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21" fillId="43" borderId="0" applyNumberFormat="0" applyBorder="0" applyAlignment="0" applyProtection="0"/>
    <xf numFmtId="0" fontId="106" fillId="53" borderId="0" applyNumberFormat="0" applyBorder="0" applyAlignment="0" applyProtection="0">
      <alignment vertical="center"/>
    </xf>
    <xf numFmtId="0" fontId="2" fillId="0" borderId="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36" fillId="59"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13" fillId="39" borderId="0" applyNumberFormat="0" applyBorder="0" applyAlignment="0" applyProtection="0"/>
    <xf numFmtId="0" fontId="128" fillId="0" borderId="49" applyNumberFormat="0" applyFill="0" applyAlignment="0" applyProtection="0">
      <alignment vertical="center"/>
    </xf>
    <xf numFmtId="0" fontId="109" fillId="43" borderId="0" applyNumberFormat="0" applyBorder="0" applyAlignment="0" applyProtection="0">
      <alignment vertical="center"/>
    </xf>
    <xf numFmtId="0" fontId="113" fillId="39" borderId="0" applyNumberFormat="0" applyBorder="0" applyAlignment="0" applyProtection="0"/>
    <xf numFmtId="0" fontId="105" fillId="39" borderId="0" applyNumberFormat="0" applyBorder="0" applyAlignment="0" applyProtection="0">
      <alignment vertical="center"/>
    </xf>
    <xf numFmtId="0" fontId="2" fillId="0" borderId="0">
      <alignment vertical="center"/>
    </xf>
    <xf numFmtId="0" fontId="113" fillId="39" borderId="0" applyNumberFormat="0" applyBorder="0" applyAlignment="0" applyProtection="0"/>
    <xf numFmtId="0" fontId="113" fillId="39" borderId="0" applyNumberFormat="0" applyBorder="0" applyAlignment="0" applyProtection="0"/>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13" fillId="50" borderId="0" applyNumberFormat="0" applyBorder="0" applyAlignment="0" applyProtection="0"/>
    <xf numFmtId="0" fontId="105" fillId="39" borderId="0" applyNumberFormat="0" applyBorder="0" applyAlignment="0" applyProtection="0">
      <alignment vertical="center"/>
    </xf>
    <xf numFmtId="0" fontId="114" fillId="39"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2" fillId="0" borderId="0">
      <alignment vertical="center"/>
    </xf>
    <xf numFmtId="0" fontId="113" fillId="39" borderId="0" applyNumberFormat="0" applyBorder="0" applyAlignment="0" applyProtection="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2" fillId="0" borderId="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13" fillId="39" borderId="0" applyNumberFormat="0" applyBorder="0" applyAlignment="0" applyProtection="0"/>
    <xf numFmtId="0" fontId="105" fillId="39" borderId="0" applyNumberFormat="0" applyBorder="0" applyAlignment="0" applyProtection="0">
      <alignment vertical="center"/>
    </xf>
    <xf numFmtId="0" fontId="113" fillId="50" borderId="0" applyNumberFormat="0" applyBorder="0" applyAlignment="0" applyProtection="0"/>
    <xf numFmtId="0" fontId="2" fillId="0" borderId="0">
      <alignment vertical="center"/>
    </xf>
    <xf numFmtId="0" fontId="2" fillId="0" borderId="0"/>
    <xf numFmtId="0" fontId="113" fillId="50" borderId="0" applyNumberFormat="0" applyBorder="0" applyAlignment="0" applyProtection="0"/>
    <xf numFmtId="0" fontId="2" fillId="0" borderId="0"/>
    <xf numFmtId="0" fontId="106" fillId="44" borderId="0" applyNumberFormat="0" applyBorder="0" applyAlignment="0" applyProtection="0">
      <alignment vertical="center"/>
    </xf>
    <xf numFmtId="0" fontId="109" fillId="43" borderId="0" applyNumberFormat="0" applyBorder="0" applyAlignment="0" applyProtection="0">
      <alignment vertical="center"/>
    </xf>
    <xf numFmtId="0" fontId="121" fillId="60" borderId="0" applyNumberFormat="0" applyBorder="0" applyAlignment="0" applyProtection="0"/>
    <xf numFmtId="0" fontId="2" fillId="0" borderId="0">
      <alignment vertical="center"/>
    </xf>
    <xf numFmtId="0" fontId="113" fillId="39" borderId="0" applyNumberFormat="0" applyBorder="0" applyAlignment="0" applyProtection="0"/>
    <xf numFmtId="0" fontId="121" fillId="43"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3" fillId="50" borderId="0" applyNumberFormat="0" applyBorder="0" applyAlignment="0" applyProtection="0"/>
    <xf numFmtId="0" fontId="124" fillId="0" borderId="0" applyFont="0" applyFill="0" applyBorder="0" applyAlignment="0" applyProtection="0"/>
    <xf numFmtId="182" fontId="127" fillId="0" borderId="0"/>
    <xf numFmtId="0" fontId="113" fillId="50" borderId="0" applyNumberFormat="0" applyBorder="0" applyAlignment="0" applyProtection="0"/>
    <xf numFmtId="0" fontId="113" fillId="39" borderId="0" applyNumberFormat="0" applyBorder="0" applyAlignment="0" applyProtection="0"/>
    <xf numFmtId="0" fontId="138" fillId="0" borderId="0" applyNumberFormat="0" applyFill="0" applyBorder="0" applyAlignment="0" applyProtection="0">
      <alignment vertical="center"/>
    </xf>
    <xf numFmtId="0" fontId="113" fillId="50" borderId="0" applyNumberFormat="0" applyBorder="0" applyAlignment="0" applyProtection="0"/>
    <xf numFmtId="0" fontId="80" fillId="61" borderId="0" applyNumberFormat="0" applyBorder="0" applyAlignment="0" applyProtection="0">
      <alignment vertical="center"/>
    </xf>
    <xf numFmtId="0" fontId="113" fillId="50" borderId="0" applyNumberFormat="0" applyBorder="0" applyAlignment="0" applyProtection="0"/>
    <xf numFmtId="0" fontId="113" fillId="50"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4" fillId="39" borderId="0" applyNumberFormat="0" applyBorder="0" applyAlignment="0" applyProtection="0">
      <alignment vertical="center"/>
    </xf>
    <xf numFmtId="0" fontId="113" fillId="39" borderId="0" applyNumberFormat="0" applyBorder="0" applyAlignment="0" applyProtection="0"/>
    <xf numFmtId="0" fontId="105" fillId="39" borderId="0" applyNumberFormat="0" applyBorder="0" applyAlignment="0" applyProtection="0">
      <alignment vertical="center"/>
    </xf>
    <xf numFmtId="0" fontId="113" fillId="39" borderId="0" applyNumberFormat="0" applyBorder="0" applyAlignment="0" applyProtection="0"/>
    <xf numFmtId="0" fontId="80" fillId="62" borderId="0" applyNumberFormat="0" applyBorder="0" applyAlignment="0" applyProtection="0">
      <alignment vertical="center"/>
    </xf>
    <xf numFmtId="0" fontId="113" fillId="39" borderId="0" applyNumberFormat="0" applyBorder="0" applyAlignment="0" applyProtection="0"/>
    <xf numFmtId="0" fontId="80" fillId="39" borderId="0" applyNumberFormat="0" applyBorder="0" applyAlignment="0" applyProtection="0">
      <alignment vertical="center"/>
    </xf>
    <xf numFmtId="0" fontId="113" fillId="39" borderId="0" applyNumberFormat="0" applyBorder="0" applyAlignment="0" applyProtection="0"/>
    <xf numFmtId="0" fontId="113" fillId="39" borderId="0" applyNumberFormat="0" applyBorder="0" applyAlignment="0" applyProtection="0"/>
    <xf numFmtId="0" fontId="113" fillId="50" borderId="0" applyNumberFormat="0" applyBorder="0" applyAlignment="0" applyProtection="0"/>
    <xf numFmtId="0" fontId="114" fillId="39" borderId="0" applyNumberFormat="0" applyBorder="0" applyAlignment="0" applyProtection="0">
      <alignment vertical="center"/>
    </xf>
    <xf numFmtId="0" fontId="109" fillId="43" borderId="0" applyNumberFormat="0" applyBorder="0" applyAlignment="0" applyProtection="0">
      <alignment vertical="center"/>
    </xf>
    <xf numFmtId="0" fontId="113" fillId="39"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80" fillId="0" borderId="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11" fillId="0" borderId="44" applyNumberFormat="0" applyFill="0" applyAlignment="0" applyProtection="0">
      <alignment vertical="center"/>
    </xf>
    <xf numFmtId="0" fontId="105" fillId="39" borderId="0" applyNumberFormat="0" applyBorder="0" applyAlignment="0" applyProtection="0">
      <alignment vertical="center"/>
    </xf>
    <xf numFmtId="0" fontId="106" fillId="53" borderId="0" applyNumberFormat="0" applyBorder="0" applyAlignment="0" applyProtection="0">
      <alignment vertical="center"/>
    </xf>
    <xf numFmtId="0" fontId="2" fillId="46" borderId="45" applyNumberFormat="0" applyFont="0" applyAlignment="0" applyProtection="0">
      <alignment vertical="center"/>
    </xf>
    <xf numFmtId="0" fontId="105" fillId="39" borderId="0" applyNumberFormat="0" applyBorder="0" applyAlignment="0" applyProtection="0">
      <alignment vertical="center"/>
    </xf>
    <xf numFmtId="0" fontId="112" fillId="0" borderId="0" applyNumberFormat="0" applyFill="0" applyBorder="0" applyAlignment="0" applyProtection="0">
      <alignment vertical="center"/>
    </xf>
    <xf numFmtId="0" fontId="105" fillId="39" borderId="0" applyNumberFormat="0" applyBorder="0" applyAlignment="0" applyProtection="0">
      <alignment vertical="center"/>
    </xf>
    <xf numFmtId="0" fontId="139" fillId="0" borderId="0" applyNumberFormat="0" applyFill="0" applyBorder="0" applyAlignment="0" applyProtection="0">
      <alignment vertical="top"/>
      <protection locked="0"/>
    </xf>
    <xf numFmtId="0" fontId="105" fillId="39" borderId="0" applyNumberFormat="0" applyBorder="0" applyAlignment="0" applyProtection="0">
      <alignment vertical="center"/>
    </xf>
    <xf numFmtId="0" fontId="2" fillId="0" borderId="0"/>
    <xf numFmtId="0" fontId="2" fillId="0" borderId="0"/>
    <xf numFmtId="0" fontId="2" fillId="0" borderId="0"/>
    <xf numFmtId="0" fontId="109" fillId="43" borderId="0" applyNumberFormat="0" applyBorder="0" applyAlignment="0" applyProtection="0">
      <alignment vertical="center"/>
    </xf>
    <xf numFmtId="0" fontId="125" fillId="43" borderId="0" applyNumberFormat="0" applyBorder="0" applyAlignment="0" applyProtection="0">
      <alignment vertical="center"/>
    </xf>
    <xf numFmtId="0" fontId="131" fillId="0" borderId="0" applyNumberFormat="0" applyFill="0" applyBorder="0" applyAlignment="0" applyProtection="0">
      <alignment vertical="center"/>
    </xf>
    <xf numFmtId="0" fontId="106" fillId="47" borderId="0" applyNumberFormat="0" applyBorder="0" applyAlignment="0" applyProtection="0">
      <alignment vertical="center"/>
    </xf>
    <xf numFmtId="0" fontId="2" fillId="0" borderId="0"/>
    <xf numFmtId="0" fontId="2" fillId="0" borderId="0">
      <alignment vertical="center"/>
    </xf>
    <xf numFmtId="0" fontId="80" fillId="0" borderId="0">
      <alignment vertical="center"/>
    </xf>
    <xf numFmtId="0" fontId="109" fillId="43" borderId="0" applyNumberFormat="0" applyBorder="0" applyAlignment="0" applyProtection="0">
      <alignment vertical="center"/>
    </xf>
    <xf numFmtId="0" fontId="106" fillId="52" borderId="0" applyNumberFormat="0" applyBorder="0" applyAlignment="0" applyProtection="0">
      <alignment vertical="center"/>
    </xf>
    <xf numFmtId="0" fontId="2" fillId="0" borderId="0">
      <alignment vertical="center"/>
    </xf>
    <xf numFmtId="0" fontId="135" fillId="0" borderId="0">
      <alignment vertical="center"/>
    </xf>
    <xf numFmtId="0" fontId="116" fillId="0" borderId="46" applyNumberFormat="0" applyFill="0" applyAlignment="0" applyProtection="0">
      <alignment vertical="center"/>
    </xf>
    <xf numFmtId="0" fontId="2" fillId="0" borderId="0"/>
    <xf numFmtId="0" fontId="108" fillId="0" borderId="0">
      <alignment vertical="center"/>
    </xf>
    <xf numFmtId="0" fontId="2" fillId="0" borderId="0"/>
    <xf numFmtId="0" fontId="80" fillId="44" borderId="0" applyNumberFormat="0" applyBorder="0" applyAlignment="0" applyProtection="0">
      <alignment vertical="center"/>
    </xf>
    <xf numFmtId="0" fontId="117" fillId="48" borderId="47" applyNumberFormat="0" applyAlignment="0" applyProtection="0">
      <alignment vertical="center"/>
    </xf>
    <xf numFmtId="0" fontId="125" fillId="43" borderId="0" applyNumberFormat="0" applyBorder="0" applyAlignment="0" applyProtection="0">
      <alignment vertical="center"/>
    </xf>
    <xf numFmtId="0" fontId="2" fillId="0" borderId="0"/>
    <xf numFmtId="0" fontId="2" fillId="0" borderId="0">
      <alignment vertical="center"/>
    </xf>
    <xf numFmtId="0" fontId="2" fillId="0" borderId="0"/>
    <xf numFmtId="0" fontId="2" fillId="0" borderId="0">
      <alignment vertical="center"/>
    </xf>
    <xf numFmtId="0" fontId="105" fillId="39" borderId="0" applyNumberFormat="0" applyBorder="0" applyAlignment="0" applyProtection="0">
      <alignment vertical="center"/>
    </xf>
    <xf numFmtId="0" fontId="80" fillId="56" borderId="0" applyNumberFormat="0" applyBorder="0" applyAlignment="0" applyProtection="0">
      <alignment vertical="center"/>
    </xf>
    <xf numFmtId="0" fontId="116" fillId="0" borderId="46" applyNumberFormat="0" applyFill="0" applyAlignment="0" applyProtection="0">
      <alignment vertical="center"/>
    </xf>
    <xf numFmtId="0" fontId="116" fillId="0" borderId="46" applyNumberFormat="0" applyFill="0" applyAlignment="0" applyProtection="0">
      <alignment vertical="center"/>
    </xf>
    <xf numFmtId="0" fontId="108" fillId="0" borderId="0">
      <alignment vertical="center"/>
    </xf>
    <xf numFmtId="0" fontId="106" fillId="63" borderId="0" applyNumberFormat="0" applyBorder="0" applyAlignment="0" applyProtection="0">
      <alignment vertical="center"/>
    </xf>
    <xf numFmtId="0" fontId="106" fillId="40" borderId="0" applyNumberFormat="0" applyBorder="0" applyAlignment="0" applyProtection="0">
      <alignment vertical="center"/>
    </xf>
    <xf numFmtId="0" fontId="2" fillId="0" borderId="0"/>
    <xf numFmtId="0" fontId="2" fillId="0" borderId="0"/>
    <xf numFmtId="0" fontId="109" fillId="43" borderId="0" applyNumberFormat="0" applyBorder="0" applyAlignment="0" applyProtection="0">
      <alignment vertical="center"/>
    </xf>
    <xf numFmtId="0" fontId="0" fillId="0" borderId="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8" fillId="64" borderId="0" applyNumberFormat="0" applyBorder="0" applyAlignment="0" applyProtection="0"/>
    <xf numFmtId="0" fontId="2" fillId="0" borderId="0">
      <alignment vertical="center"/>
    </xf>
    <xf numFmtId="0" fontId="117" fillId="48" borderId="47" applyNumberFormat="0" applyAlignment="0" applyProtection="0">
      <alignment vertical="center"/>
    </xf>
    <xf numFmtId="0" fontId="0" fillId="0" borderId="0">
      <alignment vertical="center"/>
    </xf>
    <xf numFmtId="0" fontId="121" fillId="43" borderId="0" applyNumberFormat="0" applyBorder="0" applyAlignment="0" applyProtection="0"/>
    <xf numFmtId="0" fontId="119" fillId="4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7" fillId="41" borderId="42" applyNumberFormat="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26" fillId="0" borderId="50" applyNumberFormat="0" applyFill="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14" fillId="39"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41" fontId="127" fillId="0" borderId="0" applyFont="0" applyFill="0" applyBorder="0" applyAlignment="0" applyProtection="0"/>
    <xf numFmtId="0" fontId="2" fillId="46" borderId="45" applyNumberFormat="0" applyFont="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4" fillId="39" borderId="0" applyNumberFormat="0" applyBorder="0" applyAlignment="0" applyProtection="0">
      <alignment vertical="center"/>
    </xf>
    <xf numFmtId="0" fontId="109" fillId="43" borderId="0" applyNumberFormat="0" applyBorder="0" applyAlignment="0" applyProtection="0">
      <alignment vertical="center"/>
    </xf>
    <xf numFmtId="0" fontId="125" fillId="43" borderId="0" applyNumberFormat="0" applyBorder="0" applyAlignment="0" applyProtection="0">
      <alignment vertical="center"/>
    </xf>
    <xf numFmtId="0" fontId="121" fillId="60" borderId="0" applyNumberFormat="0" applyBorder="0" applyAlignment="0" applyProtection="0"/>
    <xf numFmtId="0" fontId="113" fillId="50"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14" fillId="39" borderId="0" applyNumberFormat="0" applyBorder="0" applyAlignment="0" applyProtection="0">
      <alignment vertical="center"/>
    </xf>
    <xf numFmtId="0" fontId="109" fillId="43" borderId="0" applyNumberFormat="0" applyBorder="0" applyAlignment="0" applyProtection="0">
      <alignment vertical="center"/>
    </xf>
    <xf numFmtId="0" fontId="80" fillId="61"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25"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80" fillId="61"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21" fillId="43" borderId="0" applyNumberFormat="0" applyBorder="0" applyAlignment="0" applyProtection="0"/>
    <xf numFmtId="0" fontId="113" fillId="39" borderId="0" applyNumberFormat="0" applyBorder="0" applyAlignment="0" applyProtection="0"/>
    <xf numFmtId="0" fontId="109" fillId="43" borderId="0" applyNumberFormat="0" applyBorder="0" applyAlignment="0" applyProtection="0">
      <alignment vertical="center"/>
    </xf>
    <xf numFmtId="0" fontId="80" fillId="62"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3" fillId="50" borderId="0" applyNumberFormat="0" applyBorder="0" applyAlignment="0" applyProtection="0"/>
    <xf numFmtId="0" fontId="125" fillId="43" borderId="0" applyNumberFormat="0" applyBorder="0" applyAlignment="0" applyProtection="0">
      <alignment vertical="center"/>
    </xf>
    <xf numFmtId="0" fontId="109" fillId="43" borderId="0" applyNumberFormat="0" applyBorder="0" applyAlignment="0" applyProtection="0">
      <alignment vertical="center"/>
    </xf>
    <xf numFmtId="0" fontId="113" fillId="39" borderId="0" applyNumberFormat="0" applyBorder="0" applyAlignment="0" applyProtection="0"/>
    <xf numFmtId="0" fontId="113" fillId="39"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2" fillId="46" borderId="45" applyNumberFormat="0" applyFont="0" applyAlignment="0" applyProtection="0">
      <alignment vertical="center"/>
    </xf>
    <xf numFmtId="0" fontId="109" fillId="43" borderId="0" applyNumberFormat="0" applyBorder="0" applyAlignment="0" applyProtection="0">
      <alignment vertical="center"/>
    </xf>
    <xf numFmtId="0" fontId="113" fillId="39" borderId="0" applyNumberFormat="0" applyBorder="0" applyAlignment="0" applyProtection="0"/>
    <xf numFmtId="0" fontId="121" fillId="43" borderId="0" applyNumberFormat="0" applyBorder="0" applyAlignment="0" applyProtection="0"/>
    <xf numFmtId="0" fontId="125" fillId="43" borderId="0" applyNumberFormat="0" applyBorder="0" applyAlignment="0" applyProtection="0">
      <alignment vertical="center"/>
    </xf>
    <xf numFmtId="0" fontId="106" fillId="45" borderId="0" applyNumberFormat="0" applyBorder="0" applyAlignment="0" applyProtection="0">
      <alignment vertical="center"/>
    </xf>
    <xf numFmtId="0" fontId="105" fillId="39" borderId="0" applyNumberFormat="0" applyBorder="0" applyAlignment="0" applyProtection="0">
      <alignment vertical="center"/>
    </xf>
    <xf numFmtId="0" fontId="121" fillId="43" borderId="0" applyNumberFormat="0" applyBorder="0" applyAlignment="0" applyProtection="0"/>
    <xf numFmtId="0" fontId="136" fillId="65"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29" fillId="0" borderId="0" applyNumberFormat="0" applyFill="0" applyBorder="0" applyAlignment="0" applyProtection="0">
      <alignment vertical="center"/>
    </xf>
    <xf numFmtId="0" fontId="105" fillId="39" borderId="0" applyNumberFormat="0" applyBorder="0" applyAlignment="0" applyProtection="0">
      <alignment vertical="center"/>
    </xf>
    <xf numFmtId="0" fontId="121" fillId="60"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21" fillId="43" borderId="0" applyNumberFormat="0" applyBorder="0" applyAlignment="0" applyProtection="0"/>
    <xf numFmtId="0" fontId="80" fillId="51" borderId="0" applyNumberFormat="0" applyBorder="0" applyAlignment="0" applyProtection="0">
      <alignment vertical="center"/>
    </xf>
    <xf numFmtId="0" fontId="106" fillId="53" borderId="0" applyNumberFormat="0" applyBorder="0" applyAlignment="0" applyProtection="0">
      <alignment vertical="center"/>
    </xf>
    <xf numFmtId="0" fontId="2" fillId="0" borderId="0"/>
    <xf numFmtId="0" fontId="0" fillId="0" borderId="0">
      <alignment vertical="center"/>
    </xf>
    <xf numFmtId="0" fontId="106" fillId="45" borderId="0" applyNumberFormat="0" applyBorder="0" applyAlignment="0" applyProtection="0">
      <alignment vertical="center"/>
    </xf>
    <xf numFmtId="0" fontId="126" fillId="0" borderId="48" applyNumberFormat="0" applyFill="0" applyAlignment="0" applyProtection="0">
      <alignment vertical="center"/>
    </xf>
    <xf numFmtId="0" fontId="105" fillId="39" borderId="0" applyNumberFormat="0" applyBorder="0" applyAlignment="0" applyProtection="0">
      <alignment vertical="center"/>
    </xf>
    <xf numFmtId="0" fontId="125"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36" fillId="42" borderId="0" applyNumberFormat="0" applyBorder="0" applyAlignment="0" applyProtection="0"/>
    <xf numFmtId="0" fontId="109" fillId="43" borderId="0" applyNumberFormat="0" applyBorder="0" applyAlignment="0" applyProtection="0">
      <alignment vertical="center"/>
    </xf>
    <xf numFmtId="0" fontId="2" fillId="0" borderId="0">
      <alignment vertical="center"/>
    </xf>
    <xf numFmtId="0" fontId="2" fillId="0" borderId="0" applyNumberFormat="0" applyFill="0" applyBorder="0" applyAlignment="0" applyProtection="0"/>
    <xf numFmtId="0" fontId="121" fillId="43"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40"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14"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25" fillId="43" borderId="0" applyNumberFormat="0" applyBorder="0" applyAlignment="0" applyProtection="0">
      <alignment vertical="center"/>
    </xf>
    <xf numFmtId="0" fontId="129" fillId="0" borderId="0" applyNumberFormat="0" applyFill="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26" fillId="0" borderId="5">
      <alignment horizontal="distributed" vertical="center" wrapText="1"/>
    </xf>
    <xf numFmtId="0" fontId="121" fillId="43" borderId="0" applyNumberFormat="0" applyBorder="0" applyAlignment="0" applyProtection="0"/>
    <xf numFmtId="0" fontId="121" fillId="60" borderId="0" applyNumberFormat="0" applyBorder="0" applyAlignment="0" applyProtection="0"/>
    <xf numFmtId="0" fontId="114" fillId="39" borderId="0" applyNumberFormat="0" applyBorder="0" applyAlignment="0" applyProtection="0">
      <alignment vertical="center"/>
    </xf>
    <xf numFmtId="0" fontId="109" fillId="43" borderId="0" applyNumberFormat="0" applyBorder="0" applyAlignment="0" applyProtection="0">
      <alignment vertical="center"/>
    </xf>
    <xf numFmtId="0" fontId="131" fillId="0" borderId="0" applyNumberFormat="0" applyFill="0" applyBorder="0" applyAlignment="0" applyProtection="0">
      <alignment vertical="center"/>
    </xf>
    <xf numFmtId="0" fontId="106" fillId="51" borderId="0" applyNumberFormat="0" applyBorder="0" applyAlignment="0" applyProtection="0">
      <alignment vertical="center"/>
    </xf>
    <xf numFmtId="0" fontId="138" fillId="0" borderId="0" applyNumberFormat="0" applyFill="0" applyBorder="0" applyAlignment="0" applyProtection="0">
      <alignment vertical="center"/>
    </xf>
    <xf numFmtId="0" fontId="138" fillId="0" borderId="0" applyNumberFormat="0" applyFill="0" applyBorder="0" applyAlignment="0" applyProtection="0">
      <alignment vertical="center"/>
    </xf>
    <xf numFmtId="43" fontId="2" fillId="0" borderId="0" applyFont="0" applyFill="0" applyBorder="0" applyAlignment="0" applyProtection="0"/>
    <xf numFmtId="0" fontId="138" fillId="0" borderId="51" applyNumberFormat="0" applyFill="0" applyAlignment="0" applyProtection="0">
      <alignment vertical="center"/>
    </xf>
    <xf numFmtId="0" fontId="106" fillId="66" borderId="0" applyNumberFormat="0" applyBorder="0" applyAlignment="0" applyProtection="0">
      <alignment vertical="center"/>
    </xf>
    <xf numFmtId="0" fontId="105" fillId="39" borderId="0" applyNumberFormat="0" applyBorder="0" applyAlignment="0" applyProtection="0">
      <alignment vertical="center"/>
    </xf>
    <xf numFmtId="0" fontId="138" fillId="0" borderId="51" applyNumberFormat="0" applyFill="0" applyAlignment="0" applyProtection="0">
      <alignment vertical="center"/>
    </xf>
    <xf numFmtId="0" fontId="113" fillId="39" borderId="0" applyNumberFormat="0" applyBorder="0" applyAlignment="0" applyProtection="0"/>
    <xf numFmtId="0" fontId="121" fillId="43" borderId="0" applyNumberFormat="0" applyBorder="0" applyAlignment="0" applyProtection="0"/>
    <xf numFmtId="0" fontId="109" fillId="43" borderId="0" applyNumberFormat="0" applyBorder="0" applyAlignment="0" applyProtection="0">
      <alignment vertical="center"/>
    </xf>
    <xf numFmtId="0" fontId="80" fillId="0" borderId="0">
      <alignment vertical="center"/>
    </xf>
    <xf numFmtId="0" fontId="106" fillId="5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38" fillId="0" borderId="51" applyNumberFormat="0" applyFill="0" applyAlignment="0" applyProtection="0">
      <alignment vertical="center"/>
    </xf>
    <xf numFmtId="0" fontId="113" fillId="39" borderId="0" applyNumberFormat="0" applyBorder="0" applyAlignment="0" applyProtection="0"/>
    <xf numFmtId="0" fontId="123" fillId="51" borderId="43" applyNumberFormat="0" applyAlignment="0" applyProtection="0">
      <alignment vertical="center"/>
    </xf>
    <xf numFmtId="0" fontId="109" fillId="43" borderId="0" applyNumberFormat="0" applyBorder="0" applyAlignment="0" applyProtection="0">
      <alignment vertical="center"/>
    </xf>
    <xf numFmtId="0" fontId="138" fillId="0" borderId="51" applyNumberFormat="0" applyFill="0" applyAlignment="0" applyProtection="0">
      <alignment vertical="center"/>
    </xf>
    <xf numFmtId="0" fontId="113" fillId="39" borderId="0" applyNumberFormat="0" applyBorder="0" applyAlignment="0" applyProtection="0"/>
    <xf numFmtId="0" fontId="2" fillId="0" borderId="0">
      <alignment vertical="center"/>
    </xf>
    <xf numFmtId="0" fontId="138" fillId="0" borderId="51" applyNumberFormat="0" applyFill="0" applyAlignment="0" applyProtection="0">
      <alignment vertical="center"/>
    </xf>
    <xf numFmtId="0" fontId="105" fillId="39" borderId="0" applyNumberFormat="0" applyBorder="0" applyAlignment="0" applyProtection="0">
      <alignment vertical="center"/>
    </xf>
    <xf numFmtId="0" fontId="80" fillId="62" borderId="0" applyNumberFormat="0" applyBorder="0" applyAlignment="0" applyProtection="0">
      <alignment vertical="center"/>
    </xf>
    <xf numFmtId="0" fontId="2" fillId="0" borderId="0"/>
    <xf numFmtId="0" fontId="2" fillId="0" borderId="0">
      <alignment vertical="center"/>
    </xf>
    <xf numFmtId="1" fontId="115" fillId="0" borderId="0"/>
    <xf numFmtId="0" fontId="2" fillId="0" borderId="0">
      <alignment vertical="center"/>
    </xf>
    <xf numFmtId="0" fontId="138" fillId="0" borderId="51" applyNumberFormat="0" applyFill="0" applyAlignment="0" applyProtection="0">
      <alignment vertical="center"/>
    </xf>
    <xf numFmtId="0" fontId="141" fillId="0" borderId="44" applyNumberFormat="0" applyFill="0" applyAlignment="0" applyProtection="0">
      <alignment vertical="center"/>
    </xf>
    <xf numFmtId="0" fontId="109" fillId="43" borderId="0" applyNumberFormat="0" applyBorder="0" applyAlignment="0" applyProtection="0">
      <alignment vertical="center"/>
    </xf>
    <xf numFmtId="0" fontId="80" fillId="55" borderId="0" applyNumberFormat="0" applyBorder="0" applyAlignment="0" applyProtection="0">
      <alignment vertical="center"/>
    </xf>
    <xf numFmtId="0" fontId="136" fillId="48" borderId="0" applyNumberFormat="0" applyBorder="0" applyAlignment="0" applyProtection="0"/>
    <xf numFmtId="0" fontId="113" fillId="50" borderId="0" applyNumberFormat="0" applyBorder="0" applyAlignment="0" applyProtection="0"/>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11" fillId="0" borderId="44" applyNumberFormat="0" applyFill="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6" fillId="56"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21" fillId="43" borderId="0" applyNumberFormat="0" applyBorder="0" applyAlignment="0" applyProtection="0"/>
    <xf numFmtId="9" fontId="118" fillId="0" borderId="0" applyFont="0" applyFill="0" applyBorder="0" applyAlignment="0" applyProtection="0"/>
    <xf numFmtId="0" fontId="121" fillId="43" borderId="0" applyNumberFormat="0" applyBorder="0" applyAlignment="0" applyProtection="0"/>
    <xf numFmtId="0" fontId="109" fillId="43" borderId="0" applyNumberFormat="0" applyBorder="0" applyAlignment="0" applyProtection="0">
      <alignment vertical="center"/>
    </xf>
    <xf numFmtId="0" fontId="125" fillId="43" borderId="0" applyNumberFormat="0" applyBorder="0" applyAlignment="0" applyProtection="0">
      <alignment vertical="center"/>
    </xf>
    <xf numFmtId="0" fontId="80" fillId="55"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80" fillId="67" borderId="0" applyNumberFormat="0" applyBorder="0" applyAlignment="0" applyProtection="0">
      <alignment vertical="center"/>
    </xf>
    <xf numFmtId="0" fontId="142" fillId="0" borderId="0" applyNumberFormat="0" applyFill="0" applyBorder="0" applyAlignment="0" applyProtection="0"/>
    <xf numFmtId="0" fontId="143" fillId="0" borderId="0"/>
    <xf numFmtId="0" fontId="80" fillId="43" borderId="0" applyNumberFormat="0" applyBorder="0" applyAlignment="0" applyProtection="0">
      <alignment vertical="center"/>
    </xf>
    <xf numFmtId="0" fontId="110" fillId="7" borderId="43" applyNumberFormat="0" applyAlignment="0" applyProtection="0">
      <alignment vertical="center"/>
    </xf>
    <xf numFmtId="0" fontId="123" fillId="51" borderId="43" applyNumberFormat="0" applyAlignment="0" applyProtection="0">
      <alignment vertical="center"/>
    </xf>
    <xf numFmtId="0" fontId="108" fillId="68" borderId="0" applyNumberFormat="0" applyBorder="0" applyAlignment="0" applyProtection="0"/>
    <xf numFmtId="0" fontId="106" fillId="47" borderId="0" applyNumberFormat="0" applyBorder="0" applyAlignment="0" applyProtection="0">
      <alignment vertical="center"/>
    </xf>
    <xf numFmtId="0" fontId="105" fillId="39" borderId="0" applyNumberFormat="0" applyBorder="0" applyAlignment="0" applyProtection="0">
      <alignment vertical="center"/>
    </xf>
    <xf numFmtId="10" fontId="144" fillId="7" borderId="5" applyNumberFormat="0" applyBorder="0" applyAlignment="0" applyProtection="0"/>
    <xf numFmtId="0" fontId="106" fillId="47" borderId="0" applyNumberFormat="0" applyBorder="0" applyAlignment="0" applyProtection="0">
      <alignment vertical="center"/>
    </xf>
    <xf numFmtId="0" fontId="106" fillId="47" borderId="0" applyNumberFormat="0" applyBorder="0" applyAlignment="0" applyProtection="0">
      <alignment vertical="center"/>
    </xf>
    <xf numFmtId="0" fontId="145" fillId="0" borderId="52" applyNumberFormat="0" applyAlignment="0" applyProtection="0">
      <alignment horizontal="left" vertical="center"/>
    </xf>
    <xf numFmtId="0" fontId="85" fillId="69" borderId="0" applyNumberFormat="0" applyBorder="0" applyAlignment="0" applyProtection="0"/>
    <xf numFmtId="0" fontId="113" fillId="39" borderId="0" applyNumberFormat="0" applyBorder="0" applyAlignment="0" applyProtection="0"/>
    <xf numFmtId="0" fontId="105" fillId="39" borderId="0" applyNumberFormat="0" applyBorder="0" applyAlignment="0" applyProtection="0">
      <alignment vertical="center"/>
    </xf>
    <xf numFmtId="0" fontId="106" fillId="70" borderId="0" applyNumberFormat="0" applyBorder="0" applyAlignment="0" applyProtection="0">
      <alignment vertical="center"/>
    </xf>
    <xf numFmtId="0" fontId="105" fillId="39" borderId="0" applyNumberFormat="0" applyBorder="0" applyAlignment="0" applyProtection="0">
      <alignment vertical="center"/>
    </xf>
    <xf numFmtId="0" fontId="80" fillId="44" borderId="0" applyNumberFormat="0" applyBorder="0" applyAlignment="0" applyProtection="0">
      <alignment vertical="center"/>
    </xf>
    <xf numFmtId="2" fontId="146" fillId="0" borderId="0" applyProtection="0"/>
    <xf numFmtId="183" fontId="115" fillId="0" borderId="0" applyFont="0" applyFill="0" applyBorder="0" applyAlignment="0" applyProtection="0"/>
    <xf numFmtId="43" fontId="115" fillId="0" borderId="0" applyFont="0" applyFill="0" applyBorder="0" applyAlignment="0" applyProtection="0"/>
    <xf numFmtId="0" fontId="2" fillId="0" borderId="0">
      <alignment vertical="center"/>
    </xf>
    <xf numFmtId="0" fontId="147" fillId="0" borderId="0" applyNumberFormat="0" applyFill="0" applyBorder="0" applyAlignment="0" applyProtection="0">
      <alignment vertical="top"/>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36" fillId="66" borderId="0" applyNumberFormat="0" applyBorder="0" applyAlignment="0" applyProtection="0"/>
    <xf numFmtId="0" fontId="107" fillId="41" borderId="42" applyNumberFormat="0" applyAlignment="0" applyProtection="0">
      <alignment vertical="center"/>
    </xf>
    <xf numFmtId="0" fontId="109" fillId="43" borderId="0" applyNumberFormat="0" applyBorder="0" applyAlignment="0" applyProtection="0">
      <alignment vertical="center"/>
    </xf>
    <xf numFmtId="0" fontId="80" fillId="71" borderId="0" applyNumberFormat="0" applyBorder="0" applyAlignment="0" applyProtection="0">
      <alignment vertical="center"/>
    </xf>
    <xf numFmtId="0" fontId="111" fillId="0" borderId="44" applyNumberFormat="0" applyFill="0" applyAlignment="0" applyProtection="0">
      <alignment vertical="center"/>
    </xf>
    <xf numFmtId="0" fontId="121" fillId="43" borderId="0" applyNumberFormat="0" applyBorder="0" applyAlignment="0" applyProtection="0"/>
    <xf numFmtId="0" fontId="80"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21" fillId="60" borderId="0" applyNumberFormat="0" applyBorder="0" applyAlignment="0" applyProtection="0"/>
    <xf numFmtId="0" fontId="126" fillId="0" borderId="48" applyNumberFormat="0" applyFill="0" applyAlignment="0" applyProtection="0">
      <alignment vertical="center"/>
    </xf>
    <xf numFmtId="0" fontId="105" fillId="39" borderId="0" applyNumberFormat="0" applyBorder="0" applyAlignment="0" applyProtection="0">
      <alignment vertical="center"/>
    </xf>
    <xf numFmtId="0" fontId="136" fillId="70" borderId="0" applyNumberFormat="0" applyBorder="0" applyAlignment="0" applyProtection="0"/>
    <xf numFmtId="0" fontId="109" fillId="43" borderId="0" applyNumberFormat="0" applyBorder="0" applyAlignment="0" applyProtection="0">
      <alignment vertical="center"/>
    </xf>
    <xf numFmtId="37" fontId="148" fillId="0" borderId="0"/>
    <xf numFmtId="0" fontId="138" fillId="0" borderId="0" applyNumberFormat="0" applyFill="0" applyBorder="0" applyAlignment="0" applyProtection="0">
      <alignment vertical="center"/>
    </xf>
    <xf numFmtId="0" fontId="123" fillId="51" borderId="43" applyNumberFormat="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21" fillId="60" borderId="0" applyNumberFormat="0" applyBorder="0" applyAlignment="0" applyProtection="0"/>
    <xf numFmtId="0" fontId="109" fillId="43" borderId="0" applyNumberFormat="0" applyBorder="0" applyAlignment="0" applyProtection="0">
      <alignment vertical="center"/>
    </xf>
    <xf numFmtId="0" fontId="125" fillId="43" borderId="0" applyNumberFormat="0" applyBorder="0" applyAlignment="0" applyProtection="0">
      <alignment vertical="center"/>
    </xf>
    <xf numFmtId="0" fontId="80" fillId="0" borderId="0">
      <alignment vertical="center"/>
    </xf>
    <xf numFmtId="0" fontId="106" fillId="63" borderId="0" applyNumberFormat="0" applyBorder="0" applyAlignment="0" applyProtection="0">
      <alignment vertical="center"/>
    </xf>
    <xf numFmtId="0" fontId="80" fillId="55" borderId="0" applyNumberFormat="0" applyBorder="0" applyAlignment="0" applyProtection="0">
      <alignment vertical="center"/>
    </xf>
    <xf numFmtId="0" fontId="113" fillId="39" borderId="0" applyNumberFormat="0" applyBorder="0" applyAlignment="0" applyProtection="0"/>
    <xf numFmtId="9" fontId="2" fillId="0" borderId="0" applyFont="0" applyFill="0" applyBorder="0" applyAlignment="0" applyProtection="0">
      <alignment vertical="center"/>
    </xf>
    <xf numFmtId="0" fontId="109" fillId="43" borderId="0" applyNumberFormat="0" applyBorder="0" applyAlignment="0" applyProtection="0">
      <alignment vertical="center"/>
    </xf>
    <xf numFmtId="0" fontId="108" fillId="64" borderId="0" applyNumberFormat="0" applyBorder="0" applyAlignment="0" applyProtection="0"/>
    <xf numFmtId="0" fontId="106" fillId="40" borderId="0" applyNumberFormat="0" applyBorder="0" applyAlignment="0" applyProtection="0">
      <alignment vertical="center"/>
    </xf>
    <xf numFmtId="0" fontId="120" fillId="0" borderId="0" applyFont="0" applyFill="0" applyBorder="0" applyAlignment="0" applyProtection="0"/>
    <xf numFmtId="0" fontId="80" fillId="39" borderId="0" applyNumberFormat="0" applyBorder="0" applyAlignment="0" applyProtection="0">
      <alignment vertical="center"/>
    </xf>
    <xf numFmtId="0" fontId="80" fillId="44" borderId="0" applyNumberFormat="0" applyBorder="0" applyAlignment="0" applyProtection="0">
      <alignment vertical="center"/>
    </xf>
    <xf numFmtId="0" fontId="113" fillId="39" borderId="0" applyNumberFormat="0" applyBorder="0" applyAlignment="0" applyProtection="0"/>
    <xf numFmtId="0" fontId="111" fillId="0" borderId="44" applyNumberFormat="0" applyFill="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16" fillId="0" borderId="46" applyNumberFormat="0" applyFill="0" applyAlignment="0" applyProtection="0">
      <alignment vertical="center"/>
    </xf>
    <xf numFmtId="0" fontId="108" fillId="64" borderId="0" applyNumberFormat="0" applyBorder="0" applyAlignment="0" applyProtection="0"/>
    <xf numFmtId="0" fontId="109" fillId="43" borderId="0" applyNumberFormat="0" applyBorder="0" applyAlignment="0" applyProtection="0">
      <alignment vertical="center"/>
    </xf>
    <xf numFmtId="0" fontId="106" fillId="47" borderId="0" applyNumberFormat="0" applyBorder="0" applyAlignment="0" applyProtection="0">
      <alignment vertical="center"/>
    </xf>
    <xf numFmtId="0" fontId="136" fillId="58" borderId="0" applyNumberFormat="0" applyBorder="0" applyAlignment="0" applyProtection="0"/>
    <xf numFmtId="0" fontId="138" fillId="0" borderId="51" applyNumberFormat="0" applyFill="0" applyAlignment="0" applyProtection="0">
      <alignment vertical="center"/>
    </xf>
    <xf numFmtId="0" fontId="106" fillId="47" borderId="0" applyNumberFormat="0" applyBorder="0" applyAlignment="0" applyProtection="0">
      <alignment vertical="center"/>
    </xf>
    <xf numFmtId="0" fontId="106" fillId="66"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80" fillId="44" borderId="0" applyNumberFormat="0" applyBorder="0" applyAlignment="0" applyProtection="0">
      <alignment vertical="center"/>
    </xf>
    <xf numFmtId="0" fontId="80" fillId="71" borderId="0" applyNumberFormat="0" applyBorder="0" applyAlignment="0" applyProtection="0">
      <alignment vertical="center"/>
    </xf>
    <xf numFmtId="0" fontId="109" fillId="43" borderId="0" applyNumberFormat="0" applyBorder="0" applyAlignment="0" applyProtection="0">
      <alignment vertical="center"/>
    </xf>
    <xf numFmtId="0" fontId="111" fillId="0" borderId="44" applyNumberFormat="0" applyFill="0" applyAlignment="0" applyProtection="0">
      <alignment vertical="center"/>
    </xf>
    <xf numFmtId="0" fontId="106" fillId="66"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06" fillId="44" borderId="0" applyNumberFormat="0" applyBorder="0" applyAlignment="0" applyProtection="0">
      <alignment vertical="center"/>
    </xf>
    <xf numFmtId="0" fontId="136" fillId="70" borderId="0" applyNumberFormat="0" applyBorder="0" applyAlignment="0" applyProtection="0"/>
    <xf numFmtId="0" fontId="106" fillId="47" borderId="0" applyNumberFormat="0" applyBorder="0" applyAlignment="0" applyProtection="0">
      <alignment vertical="center"/>
    </xf>
    <xf numFmtId="0" fontId="145" fillId="0" borderId="12">
      <alignment horizontal="left" vertical="center"/>
    </xf>
    <xf numFmtId="0" fontId="106" fillId="66" borderId="0" applyNumberFormat="0" applyBorder="0" applyAlignment="0" applyProtection="0">
      <alignment vertical="center"/>
    </xf>
    <xf numFmtId="0" fontId="126" fillId="0" borderId="48" applyNumberFormat="0" applyFill="0" applyAlignment="0" applyProtection="0">
      <alignment vertical="center"/>
    </xf>
    <xf numFmtId="0" fontId="106" fillId="47" borderId="0" applyNumberFormat="0" applyBorder="0" applyAlignment="0" applyProtection="0">
      <alignment vertical="center"/>
    </xf>
    <xf numFmtId="0" fontId="113" fillId="39" borderId="0" applyNumberFormat="0" applyBorder="0" applyAlignment="0" applyProtection="0"/>
    <xf numFmtId="0" fontId="105" fillId="39" borderId="0" applyNumberFormat="0" applyBorder="0" applyAlignment="0" applyProtection="0">
      <alignment vertical="center"/>
    </xf>
    <xf numFmtId="0" fontId="2" fillId="0" borderId="0">
      <alignment vertical="center"/>
    </xf>
    <xf numFmtId="0" fontId="80" fillId="39" borderId="0" applyNumberFormat="0" applyBorder="0" applyAlignment="0" applyProtection="0">
      <alignment vertical="center"/>
    </xf>
    <xf numFmtId="0" fontId="121" fillId="43" borderId="0" applyNumberFormat="0" applyBorder="0" applyAlignment="0" applyProtection="0"/>
    <xf numFmtId="0" fontId="106" fillId="47" borderId="0" applyNumberFormat="0" applyBorder="0" applyAlignment="0" applyProtection="0">
      <alignment vertical="center"/>
    </xf>
    <xf numFmtId="0" fontId="80" fillId="71" borderId="0" applyNumberFormat="0" applyBorder="0" applyAlignment="0" applyProtection="0">
      <alignment vertical="center"/>
    </xf>
    <xf numFmtId="0" fontId="110" fillId="41" borderId="43" applyNumberFormat="0" applyAlignment="0" applyProtection="0">
      <alignment vertical="center"/>
    </xf>
    <xf numFmtId="0" fontId="106" fillId="47" borderId="0" applyNumberFormat="0" applyBorder="0" applyAlignment="0" applyProtection="0">
      <alignment vertical="center"/>
    </xf>
    <xf numFmtId="0" fontId="149" fillId="0" borderId="53" applyNumberFormat="0" applyFill="0" applyAlignment="0" applyProtection="0">
      <alignment vertical="center"/>
    </xf>
    <xf numFmtId="0" fontId="113" fillId="39" borderId="0" applyNumberFormat="0" applyBorder="0" applyAlignment="0" applyProtection="0"/>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1" fillId="0" borderId="44" applyNumberFormat="0" applyFill="0" applyAlignment="0" applyProtection="0">
      <alignment vertical="center"/>
    </xf>
    <xf numFmtId="0" fontId="121" fillId="43" borderId="0" applyNumberFormat="0" applyBorder="0" applyAlignment="0" applyProtection="0"/>
    <xf numFmtId="0" fontId="136" fillId="47" borderId="0" applyNumberFormat="0" applyBorder="0" applyAlignment="0" applyProtection="0"/>
    <xf numFmtId="0" fontId="106" fillId="44" borderId="0" applyNumberFormat="0" applyBorder="0" applyAlignment="0" applyProtection="0">
      <alignment vertical="center"/>
    </xf>
    <xf numFmtId="0" fontId="2" fillId="46" borderId="45" applyNumberFormat="0" applyFont="0" applyAlignment="0" applyProtection="0">
      <alignment vertical="center"/>
    </xf>
    <xf numFmtId="0" fontId="105" fillId="39" borderId="0" applyNumberFormat="0" applyBorder="0" applyAlignment="0" applyProtection="0">
      <alignment vertical="center"/>
    </xf>
    <xf numFmtId="0" fontId="121" fillId="43"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50" fillId="0" borderId="0"/>
    <xf numFmtId="0" fontId="109" fillId="43" borderId="0" applyNumberFormat="0" applyBorder="0" applyAlignment="0" applyProtection="0">
      <alignment vertical="center"/>
    </xf>
    <xf numFmtId="0" fontId="114" fillId="39" borderId="0" applyNumberFormat="0" applyBorder="0" applyAlignment="0" applyProtection="0">
      <alignment vertical="center"/>
    </xf>
    <xf numFmtId="0" fontId="105" fillId="39" borderId="0" applyNumberFormat="0" applyBorder="0" applyAlignment="0" applyProtection="0">
      <alignment vertical="center"/>
    </xf>
    <xf numFmtId="0" fontId="146" fillId="0" borderId="54" applyProtection="0"/>
    <xf numFmtId="0" fontId="106" fillId="56" borderId="0" applyNumberFormat="0" applyBorder="0" applyAlignment="0" applyProtection="0">
      <alignment vertical="center"/>
    </xf>
    <xf numFmtId="0" fontId="151" fillId="0" borderId="0" applyProtection="0"/>
    <xf numFmtId="0" fontId="113" fillId="39"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6" fillId="52" borderId="0" applyNumberFormat="0" applyBorder="0" applyAlignment="0" applyProtection="0">
      <alignment vertical="center"/>
    </xf>
    <xf numFmtId="9" fontId="2" fillId="0" borderId="0" applyFont="0" applyFill="0" applyBorder="0" applyAlignment="0" applyProtection="0"/>
    <xf numFmtId="0" fontId="80" fillId="41" borderId="0" applyNumberFormat="0" applyBorder="0" applyAlignment="0" applyProtection="0">
      <alignment vertical="center"/>
    </xf>
    <xf numFmtId="0" fontId="107" fillId="41" borderId="42" applyNumberFormat="0" applyAlignment="0" applyProtection="0">
      <alignment vertical="center"/>
    </xf>
    <xf numFmtId="0" fontId="121" fillId="43" borderId="0" applyNumberFormat="0" applyBorder="0" applyAlignment="0" applyProtection="0"/>
    <xf numFmtId="0" fontId="131" fillId="0" borderId="0" applyNumberFormat="0" applyFill="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1" fontId="26" fillId="0" borderId="5">
      <alignment vertical="center"/>
      <protection locked="0"/>
    </xf>
    <xf numFmtId="0" fontId="121" fillId="60" borderId="0" applyNumberFormat="0" applyBorder="0" applyAlignment="0" applyProtection="0"/>
    <xf numFmtId="0" fontId="106" fillId="56" borderId="0" applyNumberFormat="0" applyBorder="0" applyAlignment="0" applyProtection="0">
      <alignment vertical="center"/>
    </xf>
    <xf numFmtId="0" fontId="105" fillId="39" borderId="0" applyNumberFormat="0" applyBorder="0" applyAlignment="0" applyProtection="0">
      <alignment vertical="center"/>
    </xf>
    <xf numFmtId="0" fontId="80" fillId="43" borderId="0" applyNumberFormat="0" applyBorder="0" applyAlignment="0" applyProtection="0">
      <alignment vertical="center"/>
    </xf>
    <xf numFmtId="0" fontId="106" fillId="66" borderId="0" applyNumberFormat="0" applyBorder="0" applyAlignment="0" applyProtection="0">
      <alignment vertical="center"/>
    </xf>
    <xf numFmtId="0" fontId="108" fillId="68" borderId="0" applyNumberFormat="0" applyBorder="0" applyAlignment="0" applyProtection="0"/>
    <xf numFmtId="0" fontId="138" fillId="0" borderId="0" applyNumberFormat="0" applyFill="0" applyBorder="0" applyAlignment="0" applyProtection="0">
      <alignment vertical="center"/>
    </xf>
    <xf numFmtId="184" fontId="118" fillId="0" borderId="0" applyFont="0" applyFill="0" applyBorder="0" applyAlignment="0" applyProtection="0"/>
    <xf numFmtId="0" fontId="106" fillId="44" borderId="0" applyNumberFormat="0" applyBorder="0" applyAlignment="0" applyProtection="0">
      <alignment vertical="center"/>
    </xf>
    <xf numFmtId="38" fontId="144" fillId="41" borderId="0" applyNumberFormat="0" applyBorder="0" applyAlignment="0" applyProtection="0"/>
    <xf numFmtId="0" fontId="105" fillId="39" borderId="0" applyNumberFormat="0" applyBorder="0" applyAlignment="0" applyProtection="0">
      <alignment vertical="center"/>
    </xf>
    <xf numFmtId="0" fontId="106" fillId="44" borderId="0" applyNumberFormat="0" applyBorder="0" applyAlignment="0" applyProtection="0">
      <alignment vertical="center"/>
    </xf>
    <xf numFmtId="0" fontId="106" fillId="44" borderId="0" applyNumberFormat="0" applyBorder="0" applyAlignment="0" applyProtection="0">
      <alignment vertical="center"/>
    </xf>
    <xf numFmtId="0" fontId="106" fillId="63" borderId="0" applyNumberFormat="0" applyBorder="0" applyAlignment="0" applyProtection="0">
      <alignment vertical="center"/>
    </xf>
    <xf numFmtId="0" fontId="105" fillId="39" borderId="0" applyNumberFormat="0" applyBorder="0" applyAlignment="0" applyProtection="0">
      <alignment vertical="center"/>
    </xf>
    <xf numFmtId="0" fontId="80" fillId="55" borderId="0" applyNumberFormat="0" applyBorder="0" applyAlignment="0" applyProtection="0">
      <alignment vertical="center"/>
    </xf>
    <xf numFmtId="0" fontId="106" fillId="63" borderId="0" applyNumberFormat="0" applyBorder="0" applyAlignment="0" applyProtection="0">
      <alignment vertical="center"/>
    </xf>
    <xf numFmtId="0" fontId="109" fillId="43" borderId="0" applyNumberFormat="0" applyBorder="0" applyAlignment="0" applyProtection="0">
      <alignment vertical="center"/>
    </xf>
    <xf numFmtId="0" fontId="125" fillId="43" borderId="0" applyNumberFormat="0" applyBorder="0" applyAlignment="0" applyProtection="0">
      <alignment vertical="center"/>
    </xf>
    <xf numFmtId="0" fontId="108" fillId="72" borderId="0" applyNumberFormat="0" applyBorder="0" applyAlignment="0" applyProtection="0"/>
    <xf numFmtId="0" fontId="105" fillId="39" borderId="0" applyNumberFormat="0" applyBorder="0" applyAlignment="0" applyProtection="0">
      <alignment vertical="center"/>
    </xf>
    <xf numFmtId="0" fontId="106" fillId="66" borderId="0" applyNumberFormat="0" applyBorder="0" applyAlignment="0" applyProtection="0">
      <alignment vertical="center"/>
    </xf>
    <xf numFmtId="0" fontId="105" fillId="39" borderId="0" applyNumberFormat="0" applyBorder="0" applyAlignment="0" applyProtection="0">
      <alignment vertical="center"/>
    </xf>
    <xf numFmtId="0" fontId="152" fillId="0" borderId="0"/>
    <xf numFmtId="0" fontId="80" fillId="67" borderId="0" applyNumberFormat="0" applyBorder="0" applyAlignment="0" applyProtection="0">
      <alignment vertical="center"/>
    </xf>
    <xf numFmtId="0" fontId="153" fillId="0" borderId="0"/>
    <xf numFmtId="0" fontId="106" fillId="53" borderId="0" applyNumberFormat="0" applyBorder="0" applyAlignment="0" applyProtection="0">
      <alignment vertical="center"/>
    </xf>
    <xf numFmtId="0" fontId="80" fillId="51" borderId="0" applyNumberFormat="0" applyBorder="0" applyAlignment="0" applyProtection="0">
      <alignment vertical="center"/>
    </xf>
    <xf numFmtId="0" fontId="105" fillId="39" borderId="0" applyNumberFormat="0" applyBorder="0" applyAlignment="0" applyProtection="0">
      <alignment vertical="center"/>
    </xf>
    <xf numFmtId="0" fontId="125" fillId="43" borderId="0" applyNumberFormat="0" applyBorder="0" applyAlignment="0" applyProtection="0">
      <alignment vertical="center"/>
    </xf>
    <xf numFmtId="10" fontId="115" fillId="0" borderId="0" applyFont="0" applyFill="0" applyBorder="0" applyAlignment="0" applyProtection="0"/>
    <xf numFmtId="0" fontId="80" fillId="67" borderId="0" applyNumberFormat="0" applyBorder="0" applyAlignment="0" applyProtection="0">
      <alignment vertical="center"/>
    </xf>
    <xf numFmtId="0" fontId="121" fillId="60"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6" fillId="56" borderId="0" applyNumberFormat="0" applyBorder="0" applyAlignment="0" applyProtection="0">
      <alignment vertical="center"/>
    </xf>
    <xf numFmtId="0" fontId="121" fillId="43" borderId="0" applyNumberFormat="0" applyBorder="0" applyAlignment="0" applyProtection="0"/>
    <xf numFmtId="0" fontId="146" fillId="0" borderId="0" applyProtection="0"/>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80" fillId="67" borderId="0" applyNumberFormat="0" applyBorder="0" applyAlignment="0" applyProtection="0">
      <alignment vertical="center"/>
    </xf>
    <xf numFmtId="0" fontId="108" fillId="73" borderId="0" applyNumberFormat="0" applyBorder="0" applyAlignment="0" applyProtection="0"/>
    <xf numFmtId="0" fontId="80" fillId="62" borderId="0" applyNumberFormat="0" applyBorder="0" applyAlignment="0" applyProtection="0">
      <alignment vertical="center"/>
    </xf>
    <xf numFmtId="0" fontId="109" fillId="43" borderId="0" applyNumberFormat="0" applyBorder="0" applyAlignment="0" applyProtection="0">
      <alignment vertical="center"/>
    </xf>
    <xf numFmtId="0" fontId="129" fillId="0" borderId="0" applyNumberFormat="0" applyFill="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80" fillId="62" borderId="0" applyNumberFormat="0" applyBorder="0" applyAlignment="0" applyProtection="0">
      <alignment vertical="center"/>
    </xf>
    <xf numFmtId="0" fontId="80" fillId="62" borderId="0" applyNumberFormat="0" applyBorder="0" applyAlignment="0" applyProtection="0">
      <alignment vertical="center"/>
    </xf>
    <xf numFmtId="0" fontId="80" fillId="62" borderId="0" applyNumberFormat="0" applyBorder="0" applyAlignment="0" applyProtection="0">
      <alignment vertical="center"/>
    </xf>
    <xf numFmtId="0" fontId="108" fillId="64" borderId="0" applyNumberFormat="0" applyBorder="0" applyAlignment="0" applyProtection="0"/>
    <xf numFmtId="0" fontId="106" fillId="41" borderId="0" applyNumberFormat="0" applyBorder="0" applyAlignment="0" applyProtection="0">
      <alignment vertical="center"/>
    </xf>
    <xf numFmtId="0" fontId="80" fillId="55" borderId="0" applyNumberFormat="0" applyBorder="0" applyAlignment="0" applyProtection="0">
      <alignment vertical="center"/>
    </xf>
    <xf numFmtId="0" fontId="114" fillId="39" borderId="0" applyNumberFormat="0" applyBorder="0" applyAlignment="0" applyProtection="0">
      <alignment vertical="center"/>
    </xf>
    <xf numFmtId="0" fontId="109" fillId="43" borderId="0" applyNumberFormat="0" applyBorder="0" applyAlignment="0" applyProtection="0">
      <alignment vertical="center"/>
    </xf>
    <xf numFmtId="0" fontId="85" fillId="74" borderId="0" applyNumberFormat="0" applyBorder="0" applyAlignment="0" applyProtection="0"/>
    <xf numFmtId="0" fontId="105" fillId="39" borderId="0" applyNumberFormat="0" applyBorder="0" applyAlignment="0" applyProtection="0">
      <alignment vertical="center"/>
    </xf>
    <xf numFmtId="0" fontId="121" fillId="43" borderId="0" applyNumberFormat="0" applyBorder="0" applyAlignment="0" applyProtection="0"/>
    <xf numFmtId="0" fontId="149" fillId="0" borderId="0" applyNumberFormat="0" applyFill="0" applyBorder="0" applyAlignment="0" applyProtection="0">
      <alignment vertical="center"/>
    </xf>
    <xf numFmtId="0" fontId="109" fillId="43" borderId="0" applyNumberFormat="0" applyBorder="0" applyAlignment="0" applyProtection="0">
      <alignment vertical="center"/>
    </xf>
    <xf numFmtId="0" fontId="136" fillId="42" borderId="0" applyNumberFormat="0" applyBorder="0" applyAlignment="0" applyProtection="0"/>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80" fillId="62" borderId="0" applyNumberFormat="0" applyBorder="0" applyAlignment="0" applyProtection="0">
      <alignment vertical="center"/>
    </xf>
    <xf numFmtId="0" fontId="106" fillId="53" borderId="0" applyNumberFormat="0" applyBorder="0" applyAlignment="0" applyProtection="0">
      <alignment vertical="center"/>
    </xf>
    <xf numFmtId="0" fontId="112" fillId="0" borderId="0" applyNumberFormat="0" applyFill="0" applyBorder="0" applyAlignment="0" applyProtection="0">
      <alignment vertical="center"/>
    </xf>
    <xf numFmtId="0" fontId="106" fillId="52" borderId="0" applyNumberFormat="0" applyBorder="0" applyAlignment="0" applyProtection="0">
      <alignment vertical="center"/>
    </xf>
    <xf numFmtId="0" fontId="80" fillId="62" borderId="0" applyNumberFormat="0" applyBorder="0" applyAlignment="0" applyProtection="0">
      <alignment vertical="center"/>
    </xf>
    <xf numFmtId="0" fontId="105" fillId="39" borderId="0" applyNumberFormat="0" applyBorder="0" applyAlignment="0" applyProtection="0">
      <alignment vertical="center"/>
    </xf>
    <xf numFmtId="0" fontId="106" fillId="47" borderId="0" applyNumberFormat="0" applyBorder="0" applyAlignment="0" applyProtection="0">
      <alignment vertical="center"/>
    </xf>
    <xf numFmtId="0" fontId="80" fillId="55" borderId="0" applyNumberFormat="0" applyBorder="0" applyAlignment="0" applyProtection="0">
      <alignment vertical="center"/>
    </xf>
    <xf numFmtId="0" fontId="105" fillId="39" borderId="0" applyNumberFormat="0" applyBorder="0" applyAlignment="0" applyProtection="0">
      <alignment vertical="center"/>
    </xf>
    <xf numFmtId="0" fontId="80" fillId="43" borderId="0" applyNumberFormat="0" applyBorder="0" applyAlignment="0" applyProtection="0">
      <alignment vertical="center"/>
    </xf>
    <xf numFmtId="0" fontId="105" fillId="39" borderId="0" applyNumberFormat="0" applyBorder="0" applyAlignment="0" applyProtection="0">
      <alignment vertical="center"/>
    </xf>
    <xf numFmtId="185" fontId="127" fillId="0" borderId="0"/>
    <xf numFmtId="0" fontId="80" fillId="49" borderId="0" applyNumberFormat="0" applyBorder="0" applyAlignment="0" applyProtection="0">
      <alignment vertical="center"/>
    </xf>
    <xf numFmtId="0" fontId="80" fillId="56" borderId="0" applyNumberFormat="0" applyBorder="0" applyAlignment="0" applyProtection="0">
      <alignment vertical="center"/>
    </xf>
    <xf numFmtId="0" fontId="125" fillId="43" borderId="0" applyNumberFormat="0" applyBorder="0" applyAlignment="0" applyProtection="0">
      <alignment vertical="center"/>
    </xf>
    <xf numFmtId="0" fontId="80" fillId="61" borderId="0" applyNumberFormat="0" applyBorder="0" applyAlignment="0" applyProtection="0">
      <alignment vertical="center"/>
    </xf>
    <xf numFmtId="0" fontId="109" fillId="43" borderId="0" applyNumberFormat="0" applyBorder="0" applyAlignment="0" applyProtection="0">
      <alignment vertical="center"/>
    </xf>
    <xf numFmtId="0" fontId="136" fillId="75" borderId="0" applyNumberFormat="0" applyBorder="0" applyAlignment="0" applyProtection="0"/>
    <xf numFmtId="0" fontId="80" fillId="67" borderId="0" applyNumberFormat="0" applyBorder="0" applyAlignment="0" applyProtection="0">
      <alignment vertical="center"/>
    </xf>
    <xf numFmtId="0" fontId="106" fillId="45" borderId="0" applyNumberFormat="0" applyBorder="0" applyAlignment="0" applyProtection="0">
      <alignment vertical="center"/>
    </xf>
    <xf numFmtId="0" fontId="105" fillId="39" borderId="0" applyNumberFormat="0" applyBorder="0" applyAlignment="0" applyProtection="0">
      <alignment vertical="center"/>
    </xf>
    <xf numFmtId="0" fontId="80" fillId="56" borderId="0" applyNumberFormat="0" applyBorder="0" applyAlignment="0" applyProtection="0">
      <alignment vertical="center"/>
    </xf>
    <xf numFmtId="0" fontId="109" fillId="43" borderId="0" applyNumberFormat="0" applyBorder="0" applyAlignment="0" applyProtection="0">
      <alignment vertical="center"/>
    </xf>
    <xf numFmtId="0" fontId="80" fillId="61" borderId="0" applyNumberFormat="0" applyBorder="0" applyAlignment="0" applyProtection="0">
      <alignment vertical="center"/>
    </xf>
    <xf numFmtId="0" fontId="80" fillId="51" borderId="0" applyNumberFormat="0" applyBorder="0" applyAlignment="0" applyProtection="0">
      <alignment vertical="center"/>
    </xf>
    <xf numFmtId="0" fontId="107" fillId="41" borderId="42" applyNumberFormat="0" applyAlignment="0" applyProtection="0">
      <alignment vertical="center"/>
    </xf>
    <xf numFmtId="0" fontId="125"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80" fillId="44"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54" fillId="0" borderId="55" applyNumberFormat="0" applyFill="0" applyAlignment="0" applyProtection="0">
      <alignment vertical="center"/>
    </xf>
    <xf numFmtId="0" fontId="80" fillId="0" borderId="0">
      <alignment vertical="center"/>
    </xf>
    <xf numFmtId="0" fontId="80" fillId="62" borderId="0" applyNumberFormat="0" applyBorder="0" applyAlignment="0" applyProtection="0">
      <alignment vertical="center"/>
    </xf>
    <xf numFmtId="0" fontId="107" fillId="7" borderId="42" applyNumberFormat="0" applyAlignment="0" applyProtection="0">
      <alignment vertical="center"/>
    </xf>
    <xf numFmtId="0" fontId="136" fillId="76" borderId="0" applyNumberFormat="0" applyBorder="0" applyAlignment="0" applyProtection="0"/>
    <xf numFmtId="0" fontId="106" fillId="52" borderId="0" applyNumberFormat="0" applyBorder="0" applyAlignment="0" applyProtection="0">
      <alignment vertical="center"/>
    </xf>
    <xf numFmtId="0" fontId="80" fillId="55" borderId="0" applyNumberFormat="0" applyBorder="0" applyAlignment="0" applyProtection="0">
      <alignment vertical="center"/>
    </xf>
    <xf numFmtId="0" fontId="105" fillId="39" borderId="0" applyNumberFormat="0" applyBorder="0" applyAlignment="0" applyProtection="0">
      <alignment vertical="center"/>
    </xf>
    <xf numFmtId="0" fontId="80" fillId="62" borderId="0" applyNumberFormat="0" applyBorder="0" applyAlignment="0" applyProtection="0">
      <alignment vertical="center"/>
    </xf>
    <xf numFmtId="0" fontId="106" fillId="52" borderId="0" applyNumberFormat="0" applyBorder="0" applyAlignment="0" applyProtection="0">
      <alignment vertical="center"/>
    </xf>
    <xf numFmtId="0" fontId="80" fillId="55" borderId="0" applyNumberFormat="0" applyBorder="0" applyAlignment="0" applyProtection="0">
      <alignment vertical="center"/>
    </xf>
    <xf numFmtId="0" fontId="80" fillId="62" borderId="0" applyNumberFormat="0" applyBorder="0" applyAlignment="0" applyProtection="0">
      <alignment vertical="center"/>
    </xf>
    <xf numFmtId="0" fontId="80" fillId="71" borderId="0" applyNumberFormat="0" applyBorder="0" applyAlignment="0" applyProtection="0">
      <alignment vertical="center"/>
    </xf>
    <xf numFmtId="0" fontId="113" fillId="39" borderId="0" applyNumberFormat="0" applyBorder="0" applyAlignment="0" applyProtection="0"/>
    <xf numFmtId="0" fontId="80" fillId="56" borderId="0" applyNumberFormat="0" applyBorder="0" applyAlignment="0" applyProtection="0">
      <alignment vertical="center"/>
    </xf>
    <xf numFmtId="0" fontId="80" fillId="71" borderId="0" applyNumberFormat="0" applyBorder="0" applyAlignment="0" applyProtection="0">
      <alignment vertical="center"/>
    </xf>
    <xf numFmtId="0" fontId="80" fillId="51" borderId="0" applyNumberFormat="0" applyBorder="0" applyAlignment="0" applyProtection="0">
      <alignment vertical="center"/>
    </xf>
    <xf numFmtId="0" fontId="80" fillId="0" borderId="0"/>
    <xf numFmtId="0" fontId="105" fillId="39" borderId="0" applyNumberFormat="0" applyBorder="0" applyAlignment="0" applyProtection="0">
      <alignment vertical="center"/>
    </xf>
    <xf numFmtId="0" fontId="108" fillId="68" borderId="0" applyNumberFormat="0" applyBorder="0" applyAlignment="0" applyProtection="0"/>
    <xf numFmtId="0" fontId="80" fillId="55"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25" fillId="43" borderId="0" applyNumberFormat="0" applyBorder="0" applyAlignment="0" applyProtection="0">
      <alignment vertical="center"/>
    </xf>
    <xf numFmtId="0" fontId="106" fillId="6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2" fillId="46" borderId="45" applyNumberFormat="0" applyFont="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80" fillId="51" borderId="0" applyNumberFormat="0" applyBorder="0" applyAlignment="0" applyProtection="0">
      <alignment vertical="center"/>
    </xf>
    <xf numFmtId="0" fontId="109" fillId="43" borderId="0" applyNumberFormat="0" applyBorder="0" applyAlignment="0" applyProtection="0">
      <alignment vertical="center"/>
    </xf>
    <xf numFmtId="0" fontId="80" fillId="51" borderId="0" applyNumberFormat="0" applyBorder="0" applyAlignment="0" applyProtection="0">
      <alignment vertical="center"/>
    </xf>
    <xf numFmtId="0" fontId="80" fillId="51" borderId="0" applyNumberFormat="0" applyBorder="0" applyAlignment="0" applyProtection="0">
      <alignment vertical="center"/>
    </xf>
    <xf numFmtId="0" fontId="106" fillId="66" borderId="0" applyNumberFormat="0" applyBorder="0" applyAlignment="0" applyProtection="0">
      <alignment vertical="center"/>
    </xf>
    <xf numFmtId="0" fontId="109" fillId="43" borderId="0" applyNumberFormat="0" applyBorder="0" applyAlignment="0" applyProtection="0">
      <alignment vertical="center"/>
    </xf>
    <xf numFmtId="0" fontId="80" fillId="71" borderId="0" applyNumberFormat="0" applyBorder="0" applyAlignment="0" applyProtection="0">
      <alignment vertical="center"/>
    </xf>
    <xf numFmtId="0" fontId="121" fillId="60" borderId="0" applyNumberFormat="0" applyBorder="0" applyAlignment="0" applyProtection="0"/>
    <xf numFmtId="0" fontId="116" fillId="0" borderId="46" applyNumberFormat="0" applyFill="0" applyAlignment="0" applyProtection="0">
      <alignment vertical="center"/>
    </xf>
    <xf numFmtId="0" fontId="106" fillId="54" borderId="0" applyNumberFormat="0" applyBorder="0" applyAlignment="0" applyProtection="0">
      <alignment vertical="center"/>
    </xf>
    <xf numFmtId="0" fontId="114" fillId="39" borderId="0" applyNumberFormat="0" applyBorder="0" applyAlignment="0" applyProtection="0">
      <alignment vertical="center"/>
    </xf>
    <xf numFmtId="0" fontId="80" fillId="61" borderId="0" applyNumberFormat="0" applyBorder="0" applyAlignment="0" applyProtection="0">
      <alignment vertical="center"/>
    </xf>
    <xf numFmtId="0" fontId="121" fillId="60" borderId="0" applyNumberFormat="0" applyBorder="0" applyAlignment="0" applyProtection="0"/>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80" fillId="61"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2" fillId="46" borderId="45" applyNumberFormat="0" applyFont="0" applyAlignment="0" applyProtection="0">
      <alignment vertical="center"/>
    </xf>
    <xf numFmtId="0" fontId="117" fillId="48" borderId="47" applyNumberFormat="0" applyAlignment="0" applyProtection="0">
      <alignment vertical="center"/>
    </xf>
    <xf numFmtId="0" fontId="80" fillId="56" borderId="0" applyNumberFormat="0" applyBorder="0" applyAlignment="0" applyProtection="0">
      <alignment vertical="center"/>
    </xf>
    <xf numFmtId="0" fontId="109" fillId="43" borderId="0" applyNumberFormat="0" applyBorder="0" applyAlignment="0" applyProtection="0">
      <alignment vertical="center"/>
    </xf>
    <xf numFmtId="0" fontId="80" fillId="7" borderId="0" applyNumberFormat="0" applyBorder="0" applyAlignment="0" applyProtection="0">
      <alignment vertical="center"/>
    </xf>
    <xf numFmtId="0" fontId="80" fillId="55"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41" fontId="115" fillId="0" borderId="0" applyFont="0" applyFill="0" applyBorder="0" applyAlignment="0" applyProtection="0"/>
    <xf numFmtId="0" fontId="80" fillId="71" borderId="0" applyNumberFormat="0" applyBorder="0" applyAlignment="0" applyProtection="0">
      <alignment vertical="center"/>
    </xf>
    <xf numFmtId="0" fontId="106" fillId="5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36" fillId="77"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8" fillId="50" borderId="0" applyNumberFormat="0" applyBorder="0" applyAlignment="0" applyProtection="0"/>
    <xf numFmtId="0" fontId="106" fillId="63"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186" fontId="147" fillId="0" borderId="0" applyFill="0" applyBorder="0" applyAlignment="0"/>
    <xf numFmtId="0" fontId="80" fillId="55" borderId="0" applyNumberFormat="0" applyBorder="0" applyAlignment="0" applyProtection="0">
      <alignment vertical="center"/>
    </xf>
    <xf numFmtId="0" fontId="80" fillId="46" borderId="0" applyNumberFormat="0" applyBorder="0" applyAlignment="0" applyProtection="0">
      <alignment vertical="center"/>
    </xf>
    <xf numFmtId="0" fontId="80" fillId="62" borderId="0" applyNumberFormat="0" applyBorder="0" applyAlignment="0" applyProtection="0">
      <alignment vertical="center"/>
    </xf>
    <xf numFmtId="0" fontId="106" fillId="56"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15" fillId="0" borderId="0"/>
    <xf numFmtId="0" fontId="105" fillId="39" borderId="0" applyNumberFormat="0" applyBorder="0" applyAlignment="0" applyProtection="0">
      <alignment vertical="center"/>
    </xf>
    <xf numFmtId="0" fontId="80" fillId="44" borderId="0" applyNumberFormat="0" applyBorder="0" applyAlignment="0" applyProtection="0">
      <alignment vertical="center"/>
    </xf>
    <xf numFmtId="0" fontId="80" fillId="55" borderId="0" applyNumberFormat="0" applyBorder="0" applyAlignment="0" applyProtection="0">
      <alignment vertical="center"/>
    </xf>
    <xf numFmtId="0" fontId="80" fillId="39" borderId="0" applyNumberFormat="0" applyBorder="0" applyAlignment="0" applyProtection="0">
      <alignment vertical="center"/>
    </xf>
    <xf numFmtId="0" fontId="128" fillId="0" borderId="49" applyNumberFormat="0" applyFill="0" applyAlignment="0" applyProtection="0">
      <alignment vertical="center"/>
    </xf>
    <xf numFmtId="0" fontId="80" fillId="39" borderId="0" applyNumberFormat="0" applyBorder="0" applyAlignment="0" applyProtection="0">
      <alignment vertical="center"/>
    </xf>
    <xf numFmtId="0" fontId="110" fillId="41" borderId="43" applyNumberFormat="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55" fillId="0" borderId="0"/>
    <xf numFmtId="0" fontId="80" fillId="39" borderId="0" applyNumberFormat="0" applyBorder="0" applyAlignment="0" applyProtection="0">
      <alignment vertical="center"/>
    </xf>
    <xf numFmtId="0" fontId="106" fillId="49" borderId="0" applyNumberFormat="0" applyBorder="0" applyAlignment="0" applyProtection="0">
      <alignment vertical="center"/>
    </xf>
    <xf numFmtId="0" fontId="80" fillId="51" borderId="0" applyNumberFormat="0" applyBorder="0" applyAlignment="0" applyProtection="0">
      <alignment vertical="center"/>
    </xf>
    <xf numFmtId="0" fontId="80" fillId="56" borderId="0" applyNumberFormat="0" applyBorder="0" applyAlignment="0" applyProtection="0">
      <alignment vertical="center"/>
    </xf>
    <xf numFmtId="0" fontId="80" fillId="62" borderId="0" applyNumberFormat="0" applyBorder="0" applyAlignment="0" applyProtection="0">
      <alignment vertical="center"/>
    </xf>
    <xf numFmtId="0" fontId="105" fillId="39"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80" fillId="43" borderId="0" applyNumberFormat="0" applyBorder="0" applyAlignment="0" applyProtection="0">
      <alignment vertical="center"/>
    </xf>
    <xf numFmtId="0" fontId="105" fillId="39" borderId="0" applyNumberFormat="0" applyBorder="0" applyAlignment="0" applyProtection="0">
      <alignment vertical="center"/>
    </xf>
    <xf numFmtId="0" fontId="106" fillId="63" borderId="0" applyNumberFormat="0" applyBorder="0" applyAlignment="0" applyProtection="0">
      <alignment vertical="center"/>
    </xf>
    <xf numFmtId="0" fontId="109" fillId="43" borderId="0" applyNumberFormat="0" applyBorder="0" applyAlignment="0" applyProtection="0">
      <alignment vertical="center"/>
    </xf>
    <xf numFmtId="0" fontId="80" fillId="71" borderId="0" applyNumberFormat="0" applyBorder="0" applyAlignment="0" applyProtection="0">
      <alignment vertical="center"/>
    </xf>
    <xf numFmtId="0" fontId="109" fillId="43" borderId="0" applyNumberFormat="0" applyBorder="0" applyAlignment="0" applyProtection="0">
      <alignment vertical="center"/>
    </xf>
    <xf numFmtId="0" fontId="114" fillId="39" borderId="0" applyNumberFormat="0" applyBorder="0" applyAlignment="0" applyProtection="0">
      <alignment vertical="center"/>
    </xf>
    <xf numFmtId="0" fontId="121" fillId="43" borderId="0" applyNumberFormat="0" applyBorder="0" applyAlignment="0" applyProtection="0"/>
    <xf numFmtId="0" fontId="121" fillId="60" borderId="0" applyNumberFormat="0" applyBorder="0" applyAlignment="0" applyProtection="0"/>
    <xf numFmtId="0" fontId="114" fillId="39" borderId="0" applyNumberFormat="0" applyBorder="0" applyAlignment="0" applyProtection="0">
      <alignment vertical="center"/>
    </xf>
    <xf numFmtId="0" fontId="80" fillId="51" borderId="0" applyNumberFormat="0" applyBorder="0" applyAlignment="0" applyProtection="0">
      <alignment vertical="center"/>
    </xf>
    <xf numFmtId="0" fontId="114" fillId="39" borderId="0" applyNumberFormat="0" applyBorder="0" applyAlignment="0" applyProtection="0">
      <alignment vertical="center"/>
    </xf>
    <xf numFmtId="0" fontId="80" fillId="67" borderId="0" applyNumberFormat="0" applyBorder="0" applyAlignment="0" applyProtection="0">
      <alignment vertical="center"/>
    </xf>
    <xf numFmtId="0" fontId="109" fillId="43" borderId="0" applyNumberFormat="0" applyBorder="0" applyAlignment="0" applyProtection="0">
      <alignment vertical="center"/>
    </xf>
    <xf numFmtId="0" fontId="106" fillId="53"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21" fillId="60" borderId="0" applyNumberFormat="0" applyBorder="0" applyAlignment="0" applyProtection="0"/>
    <xf numFmtId="0" fontId="80" fillId="51" borderId="0" applyNumberFormat="0" applyBorder="0" applyAlignment="0" applyProtection="0">
      <alignment vertical="center"/>
    </xf>
    <xf numFmtId="0" fontId="80" fillId="39" borderId="0" applyNumberFormat="0" applyBorder="0" applyAlignment="0" applyProtection="0">
      <alignment vertical="center"/>
    </xf>
    <xf numFmtId="0" fontId="136" fillId="76" borderId="0" applyNumberFormat="0" applyBorder="0" applyAlignment="0" applyProtection="0"/>
    <xf numFmtId="0" fontId="105" fillId="39" borderId="0" applyNumberFormat="0" applyBorder="0" applyAlignment="0" applyProtection="0">
      <alignment vertical="center"/>
    </xf>
    <xf numFmtId="0" fontId="128" fillId="0" borderId="49" applyNumberFormat="0" applyFill="0" applyAlignment="0" applyProtection="0">
      <alignment vertical="center"/>
    </xf>
    <xf numFmtId="0" fontId="109" fillId="43" borderId="0" applyNumberFormat="0" applyBorder="0" applyAlignment="0" applyProtection="0">
      <alignment vertical="center"/>
    </xf>
    <xf numFmtId="0" fontId="121" fillId="43" borderId="0" applyNumberFormat="0" applyBorder="0" applyAlignment="0" applyProtection="0"/>
    <xf numFmtId="0" fontId="110" fillId="41" borderId="43" applyNumberFormat="0" applyAlignment="0" applyProtection="0">
      <alignment vertical="center"/>
    </xf>
    <xf numFmtId="0" fontId="109" fillId="43" borderId="0" applyNumberFormat="0" applyBorder="0" applyAlignment="0" applyProtection="0">
      <alignment vertical="center"/>
    </xf>
    <xf numFmtId="0" fontId="80" fillId="62" borderId="0" applyNumberFormat="0" applyBorder="0" applyAlignment="0" applyProtection="0">
      <alignment vertical="center"/>
    </xf>
    <xf numFmtId="0" fontId="131" fillId="0" borderId="0" applyNumberFormat="0" applyFill="0" applyBorder="0" applyAlignment="0" applyProtection="0">
      <alignment vertical="center"/>
    </xf>
    <xf numFmtId="0" fontId="80" fillId="62" borderId="0" applyNumberFormat="0" applyBorder="0" applyAlignment="0" applyProtection="0">
      <alignment vertical="center"/>
    </xf>
    <xf numFmtId="0" fontId="2" fillId="0" borderId="0">
      <alignment vertical="center"/>
    </xf>
    <xf numFmtId="0" fontId="117" fillId="48" borderId="47" applyNumberFormat="0" applyAlignment="0" applyProtection="0">
      <alignment vertical="center"/>
    </xf>
    <xf numFmtId="0" fontId="80" fillId="56"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80" fillId="44" borderId="0" applyNumberFormat="0" applyBorder="0" applyAlignment="0" applyProtection="0">
      <alignment vertical="center"/>
    </xf>
    <xf numFmtId="0" fontId="80" fillId="7" borderId="0" applyNumberFormat="0" applyBorder="0" applyAlignment="0" applyProtection="0">
      <alignment vertical="center"/>
    </xf>
    <xf numFmtId="0" fontId="80" fillId="43" borderId="0" applyNumberFormat="0" applyBorder="0" applyAlignment="0" applyProtection="0">
      <alignment vertical="center"/>
    </xf>
    <xf numFmtId="0" fontId="121" fillId="60" borderId="0" applyNumberFormat="0" applyBorder="0" applyAlignment="0" applyProtection="0"/>
    <xf numFmtId="0" fontId="108" fillId="42" borderId="0" applyNumberFormat="0" applyBorder="0" applyAlignment="0" applyProtection="0"/>
    <xf numFmtId="0" fontId="80" fillId="0" borderId="0">
      <alignment vertical="center"/>
    </xf>
    <xf numFmtId="0" fontId="80" fillId="55" borderId="0" applyNumberFormat="0" applyBorder="0" applyAlignment="0" applyProtection="0">
      <alignment vertical="center"/>
    </xf>
    <xf numFmtId="0" fontId="80" fillId="43" borderId="0" applyNumberFormat="0" applyBorder="0" applyAlignment="0" applyProtection="0">
      <alignment vertical="center"/>
    </xf>
    <xf numFmtId="0" fontId="121" fillId="43" borderId="0" applyNumberFormat="0" applyBorder="0" applyAlignment="0" applyProtection="0"/>
    <xf numFmtId="0" fontId="109" fillId="43" borderId="0" applyNumberFormat="0" applyBorder="0" applyAlignment="0" applyProtection="0">
      <alignment vertical="center"/>
    </xf>
    <xf numFmtId="0" fontId="116" fillId="0" borderId="46" applyNumberFormat="0" applyFill="0" applyAlignment="0" applyProtection="0">
      <alignment vertical="center"/>
    </xf>
    <xf numFmtId="0" fontId="125" fillId="43" borderId="0" applyNumberFormat="0" applyBorder="0" applyAlignment="0" applyProtection="0">
      <alignment vertical="center"/>
    </xf>
    <xf numFmtId="187" fontId="127" fillId="0" borderId="0"/>
    <xf numFmtId="0" fontId="80" fillId="44" borderId="0" applyNumberFormat="0" applyBorder="0" applyAlignment="0" applyProtection="0">
      <alignment vertical="center"/>
    </xf>
    <xf numFmtId="0" fontId="129" fillId="0" borderId="0" applyNumberFormat="0" applyFill="0" applyBorder="0" applyAlignment="0" applyProtection="0">
      <alignment vertical="center"/>
    </xf>
    <xf numFmtId="0" fontId="125" fillId="43" borderId="0" applyNumberFormat="0" applyBorder="0" applyAlignment="0" applyProtection="0">
      <alignment vertical="center"/>
    </xf>
    <xf numFmtId="0" fontId="112" fillId="0" borderId="0" applyNumberFormat="0" applyFill="0" applyBorder="0" applyAlignment="0" applyProtection="0">
      <alignment vertical="center"/>
    </xf>
    <xf numFmtId="0" fontId="121" fillId="43" borderId="0" applyNumberFormat="0" applyBorder="0" applyAlignment="0" applyProtection="0"/>
    <xf numFmtId="0" fontId="80" fillId="55" borderId="0" applyNumberFormat="0" applyBorder="0" applyAlignment="0" applyProtection="0">
      <alignment vertical="center"/>
    </xf>
    <xf numFmtId="0" fontId="136" fillId="77" borderId="0" applyNumberFormat="0" applyBorder="0" applyAlignment="0" applyProtection="0"/>
    <xf numFmtId="0" fontId="80" fillId="61" borderId="0" applyNumberFormat="0" applyBorder="0" applyAlignment="0" applyProtection="0">
      <alignment vertical="center"/>
    </xf>
    <xf numFmtId="0" fontId="109" fillId="43" borderId="0" applyNumberFormat="0" applyBorder="0" applyAlignment="0" applyProtection="0">
      <alignment vertical="center"/>
    </xf>
    <xf numFmtId="0" fontId="2" fillId="0" borderId="0">
      <alignment vertical="center"/>
    </xf>
    <xf numFmtId="0" fontId="80" fillId="0" borderId="0">
      <alignment vertical="center"/>
    </xf>
    <xf numFmtId="0" fontId="126" fillId="0" borderId="48" applyNumberFormat="0" applyFill="0" applyAlignment="0" applyProtection="0">
      <alignment vertical="center"/>
    </xf>
    <xf numFmtId="0" fontId="106" fillId="56" borderId="0" applyNumberFormat="0" applyBorder="0" applyAlignment="0" applyProtection="0">
      <alignment vertical="center"/>
    </xf>
    <xf numFmtId="0" fontId="80" fillId="41" borderId="0" applyNumberFormat="0" applyBorder="0" applyAlignment="0" applyProtection="0">
      <alignment vertical="center"/>
    </xf>
    <xf numFmtId="0" fontId="105" fillId="39" borderId="0" applyNumberFormat="0" applyBorder="0" applyAlignment="0" applyProtection="0">
      <alignment vertical="center"/>
    </xf>
    <xf numFmtId="0" fontId="105" fillId="39" borderId="0" applyNumberFormat="0" applyBorder="0" applyAlignment="0" applyProtection="0">
      <alignment vertical="center"/>
    </xf>
    <xf numFmtId="0" fontId="153" fillId="0" borderId="0"/>
    <xf numFmtId="0" fontId="109" fillId="43" borderId="0" applyNumberFormat="0" applyBorder="0" applyAlignment="0" applyProtection="0">
      <alignment vertical="center"/>
    </xf>
    <xf numFmtId="0" fontId="121" fillId="60" borderId="0" applyNumberFormat="0" applyBorder="0" applyAlignment="0" applyProtection="0"/>
    <xf numFmtId="0" fontId="109" fillId="43" borderId="0" applyNumberFormat="0" applyBorder="0" applyAlignment="0" applyProtection="0">
      <alignment vertical="center"/>
    </xf>
    <xf numFmtId="0" fontId="110" fillId="41" borderId="43" applyNumberFormat="0" applyAlignment="0" applyProtection="0">
      <alignment vertical="center"/>
    </xf>
    <xf numFmtId="0" fontId="121" fillId="43" borderId="0" applyNumberFormat="0" applyBorder="0" applyAlignment="0" applyProtection="0"/>
    <xf numFmtId="0" fontId="80" fillId="55" borderId="0" applyNumberFormat="0" applyBorder="0" applyAlignment="0" applyProtection="0">
      <alignment vertical="center"/>
    </xf>
    <xf numFmtId="0" fontId="80" fillId="67" borderId="0" applyNumberFormat="0" applyBorder="0" applyAlignment="0" applyProtection="0">
      <alignment vertical="center"/>
    </xf>
    <xf numFmtId="0" fontId="80" fillId="39" borderId="0" applyNumberFormat="0" applyBorder="0" applyAlignment="0" applyProtection="0">
      <alignment vertical="center"/>
    </xf>
    <xf numFmtId="0" fontId="106" fillId="54"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9" fillId="43" borderId="0" applyNumberFormat="0" applyBorder="0" applyAlignment="0" applyProtection="0">
      <alignment vertical="center"/>
    </xf>
    <xf numFmtId="0" fontId="105" fillId="39" borderId="0" applyNumberFormat="0" applyBorder="0" applyAlignment="0" applyProtection="0">
      <alignment vertical="center"/>
    </xf>
    <xf numFmtId="0" fontId="136" fillId="73" borderId="0" applyNumberFormat="0" applyBorder="0" applyAlignment="0" applyProtection="0"/>
    <xf numFmtId="0" fontId="113" fillId="39"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14" fillId="39" borderId="0" applyNumberFormat="0" applyBorder="0" applyAlignment="0" applyProtection="0">
      <alignment vertical="center"/>
    </xf>
    <xf numFmtId="188" fontId="120" fillId="0" borderId="0" applyFont="0" applyFill="0" applyBorder="0" applyAlignment="0" applyProtection="0"/>
    <xf numFmtId="0" fontId="136" fillId="78" borderId="0" applyNumberFormat="0" applyBorder="0" applyAlignment="0" applyProtection="0"/>
    <xf numFmtId="0" fontId="80" fillId="67" borderId="0" applyNumberFormat="0" applyBorder="0" applyAlignment="0" applyProtection="0">
      <alignment vertical="center"/>
    </xf>
    <xf numFmtId="0" fontId="80" fillId="56" borderId="0" applyNumberFormat="0" applyBorder="0" applyAlignment="0" applyProtection="0">
      <alignment vertical="center"/>
    </xf>
    <xf numFmtId="0" fontId="121" fillId="60" borderId="0" applyNumberFormat="0" applyBorder="0" applyAlignment="0" applyProtection="0"/>
    <xf numFmtId="0" fontId="105" fillId="39" borderId="0" applyNumberFormat="0" applyBorder="0" applyAlignment="0" applyProtection="0">
      <alignment vertical="center"/>
    </xf>
    <xf numFmtId="0" fontId="109" fillId="43" borderId="0" applyNumberFormat="0" applyBorder="0" applyAlignment="0" applyProtection="0">
      <alignment vertical="center"/>
    </xf>
    <xf numFmtId="0" fontId="108" fillId="0" borderId="0">
      <alignment vertical="center"/>
    </xf>
    <xf numFmtId="0" fontId="113" fillId="39" borderId="0" applyNumberFormat="0" applyBorder="0" applyAlignment="0" applyProtection="0"/>
    <xf numFmtId="0" fontId="145" fillId="0" borderId="0" applyProtection="0"/>
    <xf numFmtId="0" fontId="113" fillId="39" borderId="0" applyNumberFormat="0" applyBorder="0" applyAlignment="0" applyProtection="0"/>
    <xf numFmtId="0" fontId="105" fillId="39" borderId="0" applyNumberFormat="0" applyBorder="0" applyAlignment="0" applyProtection="0">
      <alignment vertical="center"/>
    </xf>
    <xf numFmtId="0" fontId="106" fillId="47" borderId="0" applyNumberFormat="0" applyBorder="0" applyAlignment="0" applyProtection="0">
      <alignment vertical="center"/>
    </xf>
    <xf numFmtId="0" fontId="106" fillId="52" borderId="0" applyNumberFormat="0" applyBorder="0" applyAlignment="0" applyProtection="0">
      <alignment vertical="center"/>
    </xf>
    <xf numFmtId="0" fontId="2" fillId="0" borderId="0"/>
    <xf numFmtId="0" fontId="107" fillId="41" borderId="42" applyNumberFormat="0" applyAlignment="0" applyProtection="0">
      <alignment vertical="center"/>
    </xf>
    <xf numFmtId="0" fontId="106" fillId="54" borderId="0" applyNumberFormat="0" applyBorder="0" applyAlignment="0" applyProtection="0">
      <alignment vertical="center"/>
    </xf>
    <xf numFmtId="0" fontId="2" fillId="0" borderId="0">
      <alignment vertical="center"/>
    </xf>
  </cellStyleXfs>
  <cellXfs count="545">
    <xf numFmtId="0" fontId="0" fillId="0" borderId="0" xfId="0">
      <alignment vertical="center"/>
    </xf>
    <xf numFmtId="0" fontId="1" fillId="0" borderId="0" xfId="396" applyFont="1" applyFill="1"/>
    <xf numFmtId="0" fontId="2" fillId="0" borderId="0" xfId="396" applyFill="1"/>
    <xf numFmtId="0" fontId="3" fillId="0" borderId="0" xfId="375" applyFont="1" applyFill="1" applyAlignment="1" applyProtection="1">
      <alignment horizontal="center" vertical="center"/>
      <protection locked="0"/>
    </xf>
    <xf numFmtId="0" fontId="0" fillId="0" borderId="0" xfId="375" applyFont="1" applyFill="1" applyAlignment="1" applyProtection="1">
      <alignment vertical="center"/>
      <protection locked="0"/>
    </xf>
    <xf numFmtId="0" fontId="4" fillId="0" borderId="0" xfId="268" applyNumberFormat="1" applyFont="1" applyFill="1" applyAlignment="1" applyProtection="1">
      <alignment horizontal="center" vertical="center"/>
      <protection locked="0"/>
    </xf>
    <xf numFmtId="0" fontId="5" fillId="0" borderId="0" xfId="375" applyFont="1" applyFill="1" applyBorder="1" applyAlignment="1" applyProtection="1">
      <alignment horizontal="right" vertical="center"/>
      <protection locked="0"/>
    </xf>
    <xf numFmtId="0" fontId="6" fillId="0" borderId="1" xfId="375" applyFont="1" applyFill="1" applyBorder="1" applyAlignment="1" applyProtection="1">
      <alignment vertical="center"/>
      <protection locked="0"/>
    </xf>
    <xf numFmtId="0" fontId="6" fillId="0" borderId="2" xfId="268" applyNumberFormat="1" applyFont="1" applyFill="1" applyBorder="1" applyAlignment="1" applyProtection="1">
      <alignment horizontal="center" vertical="center" wrapText="1"/>
      <protection locked="0"/>
    </xf>
    <xf numFmtId="0" fontId="7" fillId="0" borderId="3" xfId="375" applyFont="1" applyFill="1" applyBorder="1" applyAlignment="1" applyProtection="1">
      <alignment horizontal="center" vertical="center"/>
    </xf>
    <xf numFmtId="0" fontId="6" fillId="0" borderId="4" xfId="375" applyFont="1" applyFill="1" applyBorder="1" applyAlignment="1" applyProtection="1">
      <alignment vertical="center"/>
      <protection locked="0"/>
    </xf>
    <xf numFmtId="0" fontId="6" fillId="0" borderId="5" xfId="268" applyNumberFormat="1" applyFont="1" applyFill="1" applyBorder="1" applyAlignment="1" applyProtection="1">
      <alignment horizontal="center" vertical="center" wrapText="1"/>
      <protection locked="0"/>
    </xf>
    <xf numFmtId="0" fontId="8" fillId="0" borderId="3" xfId="375" applyFont="1" applyFill="1" applyBorder="1" applyAlignment="1" applyProtection="1">
      <alignment horizontal="center" vertical="center"/>
    </xf>
    <xf numFmtId="49" fontId="9" fillId="0" borderId="4" xfId="375" applyNumberFormat="1" applyFont="1" applyFill="1" applyBorder="1" applyAlignment="1" applyProtection="1">
      <alignment vertical="center"/>
      <protection locked="0"/>
    </xf>
    <xf numFmtId="49" fontId="9" fillId="0" borderId="5" xfId="375" applyNumberFormat="1" applyFont="1" applyFill="1" applyBorder="1" applyAlignment="1" applyProtection="1">
      <alignment vertical="center"/>
      <protection locked="0"/>
    </xf>
    <xf numFmtId="49" fontId="9" fillId="0" borderId="4" xfId="375" applyNumberFormat="1" applyFont="1" applyFill="1" applyBorder="1" applyAlignment="1" applyProtection="1">
      <alignment horizontal="left" vertical="center"/>
      <protection locked="0"/>
    </xf>
    <xf numFmtId="49" fontId="9" fillId="0" borderId="6" xfId="375" applyNumberFormat="1" applyFont="1" applyFill="1" applyBorder="1" applyAlignment="1" applyProtection="1">
      <alignment vertical="center"/>
      <protection locked="0"/>
    </xf>
    <xf numFmtId="49" fontId="9" fillId="0" borderId="7" xfId="375" applyNumberFormat="1" applyFont="1" applyFill="1" applyBorder="1" applyAlignment="1" applyProtection="1">
      <alignment vertical="center"/>
      <protection locked="0"/>
    </xf>
    <xf numFmtId="0" fontId="10" fillId="2" borderId="0" xfId="407" applyFont="1" applyFill="1" applyAlignment="1">
      <alignment vertical="center"/>
    </xf>
    <xf numFmtId="10" fontId="10" fillId="2" borderId="0" xfId="407" applyNumberFormat="1" applyFont="1" applyFill="1" applyAlignment="1">
      <alignment horizontal="right" vertical="center"/>
    </xf>
    <xf numFmtId="10" fontId="10" fillId="2" borderId="0" xfId="407" applyNumberFormat="1" applyFont="1" applyFill="1" applyAlignment="1">
      <alignment vertical="center"/>
    </xf>
    <xf numFmtId="0" fontId="11" fillId="2" borderId="0" xfId="407" applyFont="1" applyFill="1" applyAlignment="1">
      <alignment horizontal="left" vertical="center"/>
    </xf>
    <xf numFmtId="0" fontId="12" fillId="2" borderId="0" xfId="407" applyFont="1" applyFill="1" applyAlignment="1">
      <alignment vertical="center"/>
    </xf>
    <xf numFmtId="0" fontId="13" fillId="3" borderId="0" xfId="407" applyFont="1" applyFill="1" applyAlignment="1">
      <alignment vertical="center"/>
    </xf>
    <xf numFmtId="0" fontId="12" fillId="2" borderId="0" xfId="407" applyFont="1" applyFill="1" applyAlignment="1">
      <alignment horizontal="right" vertical="center"/>
    </xf>
    <xf numFmtId="0" fontId="14" fillId="2" borderId="0" xfId="407" applyFont="1" applyFill="1" applyAlignment="1">
      <alignment vertical="center"/>
    </xf>
    <xf numFmtId="0" fontId="15" fillId="2" borderId="0" xfId="407" applyFont="1" applyFill="1" applyAlignment="1">
      <alignment vertical="center"/>
    </xf>
    <xf numFmtId="0" fontId="16" fillId="2" borderId="0" xfId="407" applyFont="1" applyFill="1" applyAlignment="1">
      <alignment horizontal="center" vertical="center"/>
    </xf>
    <xf numFmtId="0" fontId="12" fillId="2" borderId="0" xfId="407" applyFont="1" applyFill="1" applyAlignment="1">
      <alignment horizontal="left" vertical="center"/>
    </xf>
    <xf numFmtId="0" fontId="12" fillId="2" borderId="8" xfId="407" applyFont="1" applyFill="1" applyBorder="1" applyAlignment="1">
      <alignment horizontal="right" vertical="center"/>
    </xf>
    <xf numFmtId="10" fontId="17" fillId="2" borderId="0" xfId="407" applyNumberFormat="1" applyFont="1" applyFill="1" applyAlignment="1">
      <alignment horizontal="right" vertical="center"/>
    </xf>
    <xf numFmtId="0" fontId="11" fillId="2" borderId="9" xfId="407" applyFont="1" applyFill="1" applyBorder="1" applyAlignment="1">
      <alignment horizontal="center" vertical="center"/>
    </xf>
    <xf numFmtId="0" fontId="11" fillId="2" borderId="10" xfId="407" applyFont="1" applyFill="1" applyBorder="1" applyAlignment="1">
      <alignment horizontal="center" vertical="center"/>
    </xf>
    <xf numFmtId="0" fontId="11" fillId="2" borderId="11" xfId="407" applyFont="1" applyFill="1" applyBorder="1" applyAlignment="1">
      <alignment horizontal="center" vertical="center" wrapText="1"/>
    </xf>
    <xf numFmtId="0" fontId="12" fillId="2" borderId="11" xfId="407" applyFont="1" applyFill="1" applyBorder="1" applyAlignment="1">
      <alignment horizontal="center" vertical="center" wrapText="1"/>
    </xf>
    <xf numFmtId="0" fontId="12" fillId="2" borderId="9" xfId="407" applyFont="1" applyFill="1" applyBorder="1" applyAlignment="1">
      <alignment horizontal="center" vertical="center" wrapText="1"/>
    </xf>
    <xf numFmtId="0" fontId="12" fillId="2" borderId="12" xfId="407" applyFont="1" applyFill="1" applyBorder="1" applyAlignment="1">
      <alignment horizontal="center" vertical="center" wrapText="1"/>
    </xf>
    <xf numFmtId="0" fontId="12" fillId="2" borderId="10" xfId="407" applyFont="1" applyFill="1" applyBorder="1" applyAlignment="1">
      <alignment horizontal="center" vertical="center" wrapText="1"/>
    </xf>
    <xf numFmtId="0" fontId="11" fillId="2" borderId="5" xfId="407" applyFont="1" applyFill="1" applyBorder="1" applyAlignment="1">
      <alignment horizontal="center" vertical="center"/>
    </xf>
    <xf numFmtId="0" fontId="11" fillId="2" borderId="5" xfId="407" applyFont="1" applyFill="1" applyBorder="1" applyAlignment="1">
      <alignment horizontal="center" vertical="center" wrapText="1"/>
    </xf>
    <xf numFmtId="0" fontId="12" fillId="2" borderId="13" xfId="407" applyFont="1" applyFill="1" applyBorder="1" applyAlignment="1">
      <alignment horizontal="center" vertical="center" wrapText="1"/>
    </xf>
    <xf numFmtId="0" fontId="12" fillId="2" borderId="5" xfId="407" applyFont="1" applyFill="1" applyBorder="1" applyAlignment="1">
      <alignment horizontal="center" vertical="center" wrapText="1"/>
    </xf>
    <xf numFmtId="0" fontId="12" fillId="2" borderId="5" xfId="630" applyFont="1" applyFill="1" applyBorder="1" applyAlignment="1">
      <alignment horizontal="center" vertical="center" wrapText="1"/>
    </xf>
    <xf numFmtId="10" fontId="11" fillId="2" borderId="5" xfId="630" applyNumberFormat="1" applyFont="1" applyFill="1" applyBorder="1" applyAlignment="1">
      <alignment horizontal="center" vertical="center" wrapText="1"/>
    </xf>
    <xf numFmtId="49" fontId="12" fillId="0" borderId="5" xfId="0" applyNumberFormat="1" applyFont="1" applyBorder="1" applyAlignment="1">
      <alignment horizontal="left" vertical="center"/>
    </xf>
    <xf numFmtId="189" fontId="17" fillId="0" borderId="10" xfId="407" applyNumberFormat="1" applyFont="1" applyBorder="1" applyAlignment="1">
      <alignment horizontal="left" vertical="center"/>
    </xf>
    <xf numFmtId="190" fontId="12" fillId="0" borderId="5" xfId="0" applyNumberFormat="1" applyFont="1" applyBorder="1" applyAlignment="1">
      <alignment vertical="center" shrinkToFit="1"/>
    </xf>
    <xf numFmtId="190" fontId="18" fillId="0" borderId="5" xfId="407" applyNumberFormat="1" applyFont="1" applyBorder="1" applyAlignment="1">
      <alignment vertical="center" shrinkToFit="1"/>
    </xf>
    <xf numFmtId="191" fontId="19" fillId="0" borderId="5" xfId="407" applyNumberFormat="1" applyFont="1" applyBorder="1" applyAlignment="1">
      <alignment vertical="center" shrinkToFit="1"/>
    </xf>
    <xf numFmtId="49" fontId="12" fillId="2" borderId="5" xfId="0" applyNumberFormat="1" applyFont="1" applyFill="1" applyBorder="1" applyAlignment="1">
      <alignment horizontal="left" vertical="center"/>
    </xf>
    <xf numFmtId="0" fontId="17" fillId="2" borderId="10" xfId="407" applyFont="1" applyFill="1" applyBorder="1" applyAlignment="1">
      <alignment vertical="center"/>
    </xf>
    <xf numFmtId="190" fontId="12" fillId="2" borderId="5" xfId="0" applyNumberFormat="1" applyFont="1" applyFill="1" applyBorder="1" applyAlignment="1" applyProtection="1">
      <alignment vertical="center" shrinkToFit="1"/>
      <protection locked="0"/>
    </xf>
    <xf numFmtId="190" fontId="18" fillId="2" borderId="5" xfId="407" applyNumberFormat="1" applyFont="1" applyFill="1" applyBorder="1" applyAlignment="1" applyProtection="1">
      <alignment vertical="center" shrinkToFit="1"/>
      <protection locked="0"/>
    </xf>
    <xf numFmtId="190" fontId="18" fillId="4" borderId="5" xfId="407" applyNumberFormat="1" applyFont="1" applyFill="1" applyBorder="1" applyAlignment="1">
      <alignment vertical="center" shrinkToFit="1"/>
    </xf>
    <xf numFmtId="191" fontId="12" fillId="5" borderId="5" xfId="407" applyNumberFormat="1" applyFont="1" applyFill="1" applyBorder="1" applyAlignment="1">
      <alignment vertical="center" shrinkToFit="1"/>
    </xf>
    <xf numFmtId="49" fontId="12" fillId="2" borderId="5" xfId="407" applyNumberFormat="1" applyFont="1" applyFill="1" applyBorder="1" applyAlignment="1">
      <alignment vertical="center"/>
    </xf>
    <xf numFmtId="1" fontId="17" fillId="2" borderId="5" xfId="407" applyNumberFormat="1" applyFont="1" applyFill="1" applyBorder="1" applyAlignment="1">
      <alignment horizontal="left" vertical="center"/>
    </xf>
    <xf numFmtId="190" fontId="12" fillId="6" borderId="5" xfId="407" applyNumberFormat="1" applyFont="1" applyFill="1" applyBorder="1" applyAlignment="1">
      <alignment vertical="center" shrinkToFit="1"/>
    </xf>
    <xf numFmtId="191" fontId="19" fillId="5" borderId="5" xfId="407" applyNumberFormat="1" applyFont="1" applyFill="1" applyBorder="1" applyAlignment="1">
      <alignment vertical="center" shrinkToFit="1"/>
    </xf>
    <xf numFmtId="190" fontId="18" fillId="2" borderId="11" xfId="407" applyNumberFormat="1" applyFont="1" applyFill="1" applyBorder="1" applyAlignment="1" applyProtection="1">
      <alignment vertical="center" shrinkToFit="1"/>
      <protection locked="0"/>
    </xf>
    <xf numFmtId="190" fontId="18" fillId="4" borderId="11" xfId="407" applyNumberFormat="1" applyFont="1" applyFill="1" applyBorder="1" applyAlignment="1">
      <alignment vertical="center" shrinkToFit="1"/>
    </xf>
    <xf numFmtId="1" fontId="17" fillId="2" borderId="5" xfId="407" applyNumberFormat="1" applyFont="1" applyFill="1" applyBorder="1" applyAlignment="1">
      <alignment vertical="center"/>
    </xf>
    <xf numFmtId="190" fontId="12" fillId="6" borderId="5" xfId="1041" applyNumberFormat="1" applyFont="1" applyFill="1" applyBorder="1" applyAlignment="1">
      <alignment vertical="center" shrinkToFit="1"/>
    </xf>
    <xf numFmtId="49" fontId="12" fillId="0" borderId="5" xfId="407" applyNumberFormat="1" applyFont="1" applyBorder="1" applyAlignment="1">
      <alignment vertical="center"/>
    </xf>
    <xf numFmtId="0" fontId="17" fillId="0" borderId="5" xfId="407" applyFont="1" applyBorder="1" applyAlignment="1">
      <alignment horizontal="left" vertical="center"/>
    </xf>
    <xf numFmtId="190" fontId="12" fillId="2" borderId="5" xfId="1041" applyNumberFormat="1" applyFont="1" applyFill="1" applyBorder="1" applyAlignment="1" applyProtection="1">
      <alignment vertical="center" shrinkToFit="1"/>
      <protection locked="0"/>
    </xf>
    <xf numFmtId="190" fontId="12" fillId="2" borderId="5" xfId="407" applyNumberFormat="1" applyFont="1" applyFill="1" applyBorder="1" applyAlignment="1" applyProtection="1">
      <alignment vertical="center" shrinkToFit="1"/>
      <protection locked="0"/>
    </xf>
    <xf numFmtId="49" fontId="12" fillId="3" borderId="5" xfId="407" applyNumberFormat="1" applyFont="1" applyFill="1" applyBorder="1" applyAlignment="1">
      <alignment vertical="center"/>
    </xf>
    <xf numFmtId="0" fontId="17" fillId="3" borderId="5" xfId="407" applyFont="1" applyFill="1" applyBorder="1" applyAlignment="1">
      <alignment horizontal="left" vertical="center"/>
    </xf>
    <xf numFmtId="189" fontId="17" fillId="2" borderId="10" xfId="407" applyNumberFormat="1" applyFont="1" applyFill="1" applyBorder="1" applyAlignment="1">
      <alignment horizontal="left" vertical="center"/>
    </xf>
    <xf numFmtId="192" fontId="17" fillId="2" borderId="10" xfId="407" applyNumberFormat="1" applyFont="1" applyFill="1" applyBorder="1" applyAlignment="1">
      <alignment horizontal="left" vertical="center"/>
    </xf>
    <xf numFmtId="192" fontId="17" fillId="2" borderId="14" xfId="407" applyNumberFormat="1" applyFont="1" applyFill="1" applyBorder="1" applyAlignment="1">
      <alignment horizontal="left" vertical="center"/>
    </xf>
    <xf numFmtId="190" fontId="12" fillId="7" borderId="5" xfId="1041" applyNumberFormat="1" applyFont="1" applyFill="1" applyBorder="1" applyAlignment="1" applyProtection="1">
      <alignment vertical="center" shrinkToFit="1"/>
      <protection locked="0"/>
    </xf>
    <xf numFmtId="49" fontId="17" fillId="2" borderId="5" xfId="407" applyNumberFormat="1" applyFont="1" applyFill="1" applyBorder="1" applyAlignment="1">
      <alignment vertical="center"/>
    </xf>
    <xf numFmtId="190" fontId="12" fillId="7" borderId="5" xfId="0" applyNumberFormat="1" applyFont="1" applyFill="1" applyBorder="1" applyAlignment="1" applyProtection="1">
      <alignment vertical="center" shrinkToFit="1"/>
      <protection locked="0"/>
    </xf>
    <xf numFmtId="1" fontId="17" fillId="0" borderId="5" xfId="407" applyNumberFormat="1" applyFont="1" applyBorder="1" applyAlignment="1">
      <alignment horizontal="left" vertical="center"/>
    </xf>
    <xf numFmtId="1" fontId="17" fillId="8" borderId="5" xfId="407" applyNumberFormat="1" applyFont="1" applyFill="1" applyBorder="1" applyAlignment="1">
      <alignment horizontal="left" vertical="center"/>
    </xf>
    <xf numFmtId="1" fontId="17" fillId="9" borderId="5" xfId="407" applyNumberFormat="1" applyFont="1" applyFill="1" applyBorder="1" applyAlignment="1">
      <alignment horizontal="left" vertical="center"/>
    </xf>
    <xf numFmtId="1" fontId="17" fillId="10" borderId="5" xfId="407" applyNumberFormat="1" applyFont="1" applyFill="1" applyBorder="1" applyAlignment="1">
      <alignment horizontal="left" vertical="center"/>
    </xf>
    <xf numFmtId="1" fontId="17" fillId="3" borderId="5" xfId="407" applyNumberFormat="1" applyFont="1" applyFill="1" applyBorder="1" applyAlignment="1">
      <alignment horizontal="left" vertical="center"/>
    </xf>
    <xf numFmtId="0" fontId="17" fillId="2" borderId="5" xfId="407" applyFont="1" applyFill="1" applyBorder="1" applyAlignment="1">
      <alignment vertical="center"/>
    </xf>
    <xf numFmtId="1" fontId="17" fillId="8" borderId="5" xfId="407" applyNumberFormat="1" applyFont="1" applyFill="1" applyBorder="1" applyAlignment="1">
      <alignment vertical="center"/>
    </xf>
    <xf numFmtId="1" fontId="17" fillId="9" borderId="5" xfId="407" applyNumberFormat="1" applyFont="1" applyFill="1" applyBorder="1" applyAlignment="1">
      <alignment vertical="center"/>
    </xf>
    <xf numFmtId="1" fontId="17" fillId="10" borderId="5" xfId="407" applyNumberFormat="1" applyFont="1" applyFill="1" applyBorder="1" applyAlignment="1">
      <alignment vertical="center"/>
    </xf>
    <xf numFmtId="0" fontId="17" fillId="2" borderId="14" xfId="407" applyFont="1" applyFill="1" applyBorder="1" applyAlignment="1">
      <alignment vertical="center"/>
    </xf>
    <xf numFmtId="189" fontId="17" fillId="2" borderId="14" xfId="407" applyNumberFormat="1" applyFont="1" applyFill="1" applyBorder="1" applyAlignment="1">
      <alignment horizontal="left" vertical="center"/>
    </xf>
    <xf numFmtId="0" fontId="10" fillId="2" borderId="0" xfId="407" applyFont="1" applyFill="1" applyAlignment="1" applyProtection="1">
      <alignment vertical="center"/>
      <protection locked="0"/>
    </xf>
    <xf numFmtId="0" fontId="17" fillId="2" borderId="12" xfId="407" applyFont="1" applyFill="1" applyBorder="1" applyAlignment="1">
      <alignment vertical="center"/>
    </xf>
    <xf numFmtId="0" fontId="17" fillId="2" borderId="0" xfId="407" applyFont="1" applyFill="1" applyAlignment="1">
      <alignment vertical="center"/>
    </xf>
    <xf numFmtId="0" fontId="15" fillId="0" borderId="0" xfId="396" applyFont="1"/>
    <xf numFmtId="0" fontId="2" fillId="0" borderId="0" xfId="396"/>
    <xf numFmtId="0" fontId="20" fillId="0" borderId="0" xfId="396" applyFont="1" applyFill="1" applyAlignment="1">
      <alignment vertical="center" wrapText="1"/>
    </xf>
    <xf numFmtId="0" fontId="21" fillId="0" borderId="0" xfId="396" applyFont="1" applyFill="1" applyAlignment="1">
      <alignment vertical="center" wrapText="1"/>
    </xf>
    <xf numFmtId="0" fontId="21" fillId="0" borderId="0" xfId="396" applyFont="1" applyFill="1" applyAlignment="1">
      <alignment horizontal="center" vertical="center" wrapText="1"/>
    </xf>
    <xf numFmtId="0" fontId="22" fillId="0" borderId="0" xfId="396" applyFont="1" applyFill="1" applyAlignment="1">
      <alignment horizontal="center" vertical="center" wrapText="1"/>
    </xf>
    <xf numFmtId="0" fontId="23" fillId="0" borderId="0" xfId="396" applyFont="1" applyFill="1" applyAlignment="1">
      <alignment horizontal="right" vertical="center" wrapText="1"/>
    </xf>
    <xf numFmtId="0" fontId="24" fillId="0" borderId="1" xfId="396" applyFont="1" applyFill="1" applyBorder="1" applyAlignment="1">
      <alignment horizontal="center" vertical="center" wrapText="1"/>
    </xf>
    <xf numFmtId="0" fontId="24" fillId="0" borderId="2" xfId="396" applyFont="1" applyFill="1" applyBorder="1" applyAlignment="1">
      <alignment horizontal="center" vertical="center" wrapText="1"/>
    </xf>
    <xf numFmtId="0" fontId="24" fillId="0" borderId="3" xfId="396" applyFont="1" applyFill="1" applyBorder="1" applyAlignment="1">
      <alignment horizontal="center" vertical="center" wrapText="1"/>
    </xf>
    <xf numFmtId="0" fontId="6" fillId="0" borderId="4" xfId="396" applyFont="1" applyFill="1" applyBorder="1" applyAlignment="1">
      <alignment horizontal="center" vertical="center" wrapText="1"/>
    </xf>
    <xf numFmtId="0" fontId="6" fillId="0" borderId="5" xfId="396" applyFont="1" applyFill="1" applyBorder="1" applyAlignment="1">
      <alignment vertical="center" wrapText="1"/>
    </xf>
    <xf numFmtId="189" fontId="6" fillId="0" borderId="15" xfId="396" applyNumberFormat="1" applyFont="1" applyFill="1" applyBorder="1" applyAlignment="1">
      <alignment horizontal="center" vertical="center" wrapText="1"/>
    </xf>
    <xf numFmtId="0" fontId="6" fillId="0" borderId="6" xfId="396" applyFont="1" applyFill="1" applyBorder="1" applyAlignment="1">
      <alignment horizontal="center" vertical="center" wrapText="1"/>
    </xf>
    <xf numFmtId="0" fontId="6" fillId="0" borderId="7" xfId="396" applyFont="1" applyFill="1" applyBorder="1" applyAlignment="1">
      <alignment vertical="center" wrapText="1"/>
    </xf>
    <xf numFmtId="189" fontId="6" fillId="0" borderId="16" xfId="396" applyNumberFormat="1" applyFont="1" applyFill="1" applyBorder="1" applyAlignment="1">
      <alignment horizontal="center" vertical="center" wrapText="1"/>
    </xf>
    <xf numFmtId="0" fontId="25" fillId="0" borderId="0" xfId="399" applyFont="1" applyAlignment="1">
      <alignment horizontal="center" vertical="center"/>
    </xf>
    <xf numFmtId="189" fontId="25" fillId="0" borderId="0" xfId="399" applyNumberFormat="1" applyFont="1" applyAlignment="1">
      <alignment horizontal="center" vertical="center"/>
    </xf>
    <xf numFmtId="0" fontId="26" fillId="0" borderId="0" xfId="399" applyFont="1" applyAlignment="1">
      <alignment horizontal="center" vertical="center"/>
    </xf>
    <xf numFmtId="193" fontId="27" fillId="0" borderId="0" xfId="399" applyNumberFormat="1" applyFont="1" applyFill="1" applyAlignment="1">
      <alignment horizontal="right" vertical="center"/>
    </xf>
    <xf numFmtId="189" fontId="24" fillId="0" borderId="17" xfId="399" applyNumberFormat="1" applyFont="1" applyBorder="1" applyAlignment="1">
      <alignment horizontal="center" vertical="center" wrapText="1"/>
    </xf>
    <xf numFmtId="193" fontId="28" fillId="0" borderId="18" xfId="399" applyNumberFormat="1" applyFont="1" applyFill="1" applyBorder="1" applyAlignment="1">
      <alignment horizontal="center" vertical="center"/>
    </xf>
    <xf numFmtId="189" fontId="6" fillId="0" borderId="5" xfId="399" applyNumberFormat="1" applyFont="1" applyBorder="1" applyAlignment="1">
      <alignment horizontal="left" vertical="center" wrapText="1"/>
    </xf>
    <xf numFmtId="193" fontId="6" fillId="0" borderId="5" xfId="399" applyNumberFormat="1" applyFont="1" applyFill="1" applyBorder="1" applyAlignment="1">
      <alignment horizontal="center" vertical="center"/>
    </xf>
    <xf numFmtId="193" fontId="6" fillId="0" borderId="5" xfId="399" applyNumberFormat="1" applyFont="1" applyFill="1" applyBorder="1" applyAlignment="1">
      <alignment horizontal="center" vertical="center" wrapText="1"/>
    </xf>
    <xf numFmtId="189" fontId="6" fillId="0" borderId="5" xfId="399" applyNumberFormat="1" applyFont="1" applyBorder="1" applyAlignment="1">
      <alignment horizontal="left" vertical="center" wrapText="1" indent="1"/>
    </xf>
    <xf numFmtId="0" fontId="6" fillId="0" borderId="5" xfId="399" applyFont="1" applyBorder="1" applyAlignment="1">
      <alignment horizontal="left" vertical="center" indent="1"/>
    </xf>
    <xf numFmtId="0" fontId="6" fillId="0" borderId="5" xfId="399" applyFont="1" applyBorder="1" applyAlignment="1">
      <alignment horizontal="left" vertical="center"/>
    </xf>
    <xf numFmtId="0" fontId="6" fillId="0" borderId="5" xfId="399" applyFont="1" applyBorder="1" applyAlignment="1">
      <alignment horizontal="left" vertical="center" wrapText="1" indent="1"/>
    </xf>
    <xf numFmtId="0" fontId="6" fillId="0" borderId="5" xfId="399" applyFont="1" applyBorder="1">
      <alignment vertical="center"/>
    </xf>
    <xf numFmtId="0" fontId="15" fillId="0" borderId="0" xfId="396" applyFont="1" applyFill="1"/>
    <xf numFmtId="0" fontId="29" fillId="0" borderId="0" xfId="396" applyFont="1" applyFill="1"/>
    <xf numFmtId="0" fontId="30" fillId="0" borderId="0" xfId="396" applyFont="1" applyAlignment="1">
      <alignment horizontal="center" vertical="center"/>
    </xf>
    <xf numFmtId="0" fontId="29" fillId="0" borderId="0" xfId="396" applyFont="1"/>
    <xf numFmtId="0" fontId="27" fillId="0" borderId="0" xfId="396" applyFont="1" applyFill="1" applyAlignment="1">
      <alignment horizontal="center" vertical="center"/>
    </xf>
    <xf numFmtId="0" fontId="31" fillId="0" borderId="0" xfId="396" applyFont="1" applyAlignment="1">
      <alignment horizontal="right" vertical="center"/>
    </xf>
    <xf numFmtId="0" fontId="32" fillId="0" borderId="1" xfId="396" applyFont="1" applyBorder="1" applyAlignment="1">
      <alignment horizontal="center" vertical="center" wrapText="1"/>
    </xf>
    <xf numFmtId="0" fontId="32" fillId="0" borderId="2" xfId="396" applyFont="1" applyBorder="1" applyAlignment="1">
      <alignment horizontal="center" vertical="center" wrapText="1"/>
    </xf>
    <xf numFmtId="0" fontId="32" fillId="0" borderId="3" xfId="396" applyFont="1" applyBorder="1" applyAlignment="1">
      <alignment horizontal="center" vertical="center" wrapText="1"/>
    </xf>
    <xf numFmtId="0" fontId="32" fillId="0" borderId="19" xfId="396" applyFont="1" applyBorder="1" applyAlignment="1">
      <alignment horizontal="center" vertical="center" wrapText="1"/>
    </xf>
    <xf numFmtId="0" fontId="33" fillId="0" borderId="4" xfId="396" applyFont="1" applyBorder="1" applyAlignment="1">
      <alignment horizontal="center" vertical="center" wrapText="1"/>
    </xf>
    <xf numFmtId="189" fontId="33" fillId="0" borderId="5" xfId="396" applyNumberFormat="1" applyFont="1" applyBorder="1" applyAlignment="1">
      <alignment horizontal="center" vertical="center" wrapText="1"/>
    </xf>
    <xf numFmtId="10" fontId="33" fillId="0" borderId="15" xfId="396" applyNumberFormat="1" applyFont="1" applyBorder="1" applyAlignment="1">
      <alignment horizontal="center" vertical="center" wrapText="1"/>
    </xf>
    <xf numFmtId="0" fontId="34" fillId="0" borderId="20" xfId="396" applyFont="1" applyBorder="1" applyAlignment="1">
      <alignment horizontal="center" vertical="center" wrapText="1"/>
    </xf>
    <xf numFmtId="0" fontId="33" fillId="0" borderId="6" xfId="396" applyFont="1" applyBorder="1" applyAlignment="1">
      <alignment horizontal="center" vertical="center" wrapText="1"/>
    </xf>
    <xf numFmtId="189" fontId="33" fillId="0" borderId="7" xfId="396" applyNumberFormat="1" applyFont="1" applyBorder="1" applyAlignment="1">
      <alignment horizontal="center" vertical="center" wrapText="1"/>
    </xf>
    <xf numFmtId="0" fontId="27" fillId="0" borderId="0" xfId="396" applyFont="1" applyAlignment="1">
      <alignment horizontal="center" vertical="center"/>
    </xf>
    <xf numFmtId="0" fontId="35" fillId="0" borderId="0" xfId="396" applyFont="1" applyAlignment="1">
      <alignment horizontal="center" vertical="center"/>
    </xf>
    <xf numFmtId="0" fontId="15" fillId="0" borderId="0" xfId="396" applyFont="1" applyAlignment="1">
      <alignment vertical="center"/>
    </xf>
    <xf numFmtId="0" fontId="2" fillId="0" borderId="0" xfId="396" applyAlignment="1">
      <alignment vertical="center"/>
    </xf>
    <xf numFmtId="0" fontId="2" fillId="0" borderId="0" xfId="396" applyAlignment="1">
      <alignment horizontal="center" vertical="center"/>
    </xf>
    <xf numFmtId="0" fontId="36" fillId="0" borderId="0" xfId="396" applyFont="1" applyAlignment="1">
      <alignment vertical="center"/>
    </xf>
    <xf numFmtId="0" fontId="37" fillId="0" borderId="0" xfId="396" applyFont="1" applyAlignment="1">
      <alignment horizontal="center" vertical="center"/>
    </xf>
    <xf numFmtId="0" fontId="38" fillId="0" borderId="0" xfId="396" applyFont="1" applyAlignment="1">
      <alignment horizontal="center" vertical="center"/>
    </xf>
    <xf numFmtId="0" fontId="39" fillId="0" borderId="1" xfId="396" applyFont="1" applyBorder="1" applyAlignment="1">
      <alignment horizontal="center" vertical="center"/>
    </xf>
    <xf numFmtId="0" fontId="39" fillId="0" borderId="2" xfId="396" applyFont="1" applyBorder="1" applyAlignment="1">
      <alignment horizontal="center" vertical="center"/>
    </xf>
    <xf numFmtId="0" fontId="39" fillId="0" borderId="18" xfId="396" applyFont="1" applyBorder="1" applyAlignment="1">
      <alignment horizontal="center" vertical="center"/>
    </xf>
    <xf numFmtId="0" fontId="39" fillId="0" borderId="4" xfId="396" applyFont="1" applyBorder="1" applyAlignment="1">
      <alignment horizontal="center" vertical="center"/>
    </xf>
    <xf numFmtId="0" fontId="39" fillId="0" borderId="5" xfId="396" applyFont="1" applyBorder="1" applyAlignment="1">
      <alignment horizontal="center" vertical="center"/>
    </xf>
    <xf numFmtId="0" fontId="39" fillId="0" borderId="21" xfId="396" applyFont="1" applyBorder="1" applyAlignment="1">
      <alignment horizontal="center" vertical="center"/>
    </xf>
    <xf numFmtId="0" fontId="6" fillId="0" borderId="4" xfId="396" applyFont="1" applyBorder="1" applyAlignment="1">
      <alignment vertical="center"/>
    </xf>
    <xf numFmtId="0" fontId="6" fillId="0" borderId="5" xfId="396" applyFont="1" applyBorder="1" applyAlignment="1">
      <alignment horizontal="center" vertical="center"/>
    </xf>
    <xf numFmtId="0" fontId="33" fillId="0" borderId="5" xfId="0" applyFont="1" applyBorder="1">
      <alignment vertical="center"/>
    </xf>
    <xf numFmtId="0" fontId="6" fillId="0" borderId="15" xfId="396" applyFont="1" applyBorder="1" applyAlignment="1">
      <alignment horizontal="center" vertical="center"/>
    </xf>
    <xf numFmtId="0" fontId="6" fillId="0" borderId="5" xfId="396" applyFont="1" applyFill="1" applyBorder="1" applyAlignment="1">
      <alignment horizontal="left" vertical="center"/>
    </xf>
    <xf numFmtId="0" fontId="6" fillId="0" borderId="5" xfId="396" applyFont="1" applyFill="1" applyBorder="1" applyAlignment="1">
      <alignment horizontal="left" vertical="center" indent="1"/>
    </xf>
    <xf numFmtId="0" fontId="6" fillId="0" borderId="6" xfId="396" applyFont="1" applyBorder="1" applyAlignment="1">
      <alignment vertical="center"/>
    </xf>
    <xf numFmtId="0" fontId="6" fillId="0" borderId="7" xfId="396" applyFont="1" applyBorder="1" applyAlignment="1">
      <alignment horizontal="center" vertical="center"/>
    </xf>
    <xf numFmtId="0" fontId="33" fillId="0" borderId="7" xfId="0" applyFont="1" applyBorder="1">
      <alignment vertical="center"/>
    </xf>
    <xf numFmtId="0" fontId="6" fillId="0" borderId="16" xfId="396" applyFont="1" applyBorder="1" applyAlignment="1">
      <alignment horizontal="center" vertical="center"/>
    </xf>
    <xf numFmtId="0" fontId="40" fillId="0" borderId="0" xfId="0" applyFont="1">
      <alignment vertical="center"/>
    </xf>
    <xf numFmtId="0" fontId="6" fillId="0" borderId="0" xfId="579" applyFont="1" applyFill="1"/>
    <xf numFmtId="0" fontId="6" fillId="0" borderId="0" xfId="311" applyFont="1">
      <alignment vertical="center"/>
    </xf>
    <xf numFmtId="0" fontId="2" fillId="0" borderId="0" xfId="579" applyFill="1"/>
    <xf numFmtId="0" fontId="36" fillId="0" borderId="0" xfId="579" applyFont="1" applyFill="1" applyAlignment="1">
      <alignment vertical="center"/>
    </xf>
    <xf numFmtId="0" fontId="37" fillId="0" borderId="0" xfId="396" applyFont="1" applyFill="1" applyBorder="1" applyAlignment="1">
      <alignment horizontal="center" vertical="center" wrapText="1"/>
    </xf>
    <xf numFmtId="0" fontId="41" fillId="0" borderId="0" xfId="396" applyFont="1" applyFill="1" applyBorder="1" applyAlignment="1">
      <alignment vertical="center" wrapText="1"/>
    </xf>
    <xf numFmtId="0" fontId="27" fillId="0" borderId="0" xfId="579" applyFont="1" applyFill="1" applyBorder="1" applyAlignment="1">
      <alignment horizontal="center" vertical="center"/>
    </xf>
    <xf numFmtId="0" fontId="42" fillId="0" borderId="1" xfId="396" applyFont="1" applyFill="1" applyBorder="1" applyAlignment="1">
      <alignment horizontal="center" vertical="center" wrapText="1"/>
    </xf>
    <xf numFmtId="0" fontId="42" fillId="0" borderId="3" xfId="579" applyFont="1" applyFill="1" applyBorder="1" applyAlignment="1">
      <alignment horizontal="center" vertical="center" wrapText="1"/>
    </xf>
    <xf numFmtId="0" fontId="6" fillId="0" borderId="22" xfId="396" applyFont="1" applyFill="1" applyBorder="1" applyAlignment="1">
      <alignment horizontal="left" vertical="center" wrapText="1"/>
    </xf>
    <xf numFmtId="0" fontId="6" fillId="0" borderId="21" xfId="579" applyFont="1" applyFill="1" applyBorder="1" applyAlignment="1">
      <alignment horizontal="right" vertical="center" wrapText="1"/>
    </xf>
    <xf numFmtId="0" fontId="6" fillId="0" borderId="4" xfId="396" applyFont="1" applyFill="1" applyBorder="1" applyAlignment="1">
      <alignment horizontal="left" vertical="center"/>
    </xf>
    <xf numFmtId="194" fontId="6" fillId="0" borderId="15" xfId="180" applyNumberFormat="1" applyFont="1" applyFill="1" applyBorder="1" applyAlignment="1">
      <alignment horizontal="right" vertical="center" wrapText="1"/>
    </xf>
    <xf numFmtId="195" fontId="6" fillId="0" borderId="0" xfId="579" applyNumberFormat="1" applyFont="1" applyFill="1"/>
    <xf numFmtId="10" fontId="6" fillId="0" borderId="0" xfId="735" applyNumberFormat="1" applyFont="1" applyFill="1" applyAlignment="1"/>
    <xf numFmtId="0" fontId="6" fillId="0" borderId="4" xfId="396" applyFont="1" applyFill="1" applyBorder="1" applyAlignment="1">
      <alignment horizontal="left" vertical="center" indent="1"/>
    </xf>
    <xf numFmtId="194" fontId="6" fillId="7" borderId="15" xfId="180" applyNumberFormat="1" applyFont="1" applyFill="1" applyBorder="1" applyAlignment="1" applyProtection="1">
      <alignment horizontal="right" vertical="center" wrapText="1"/>
    </xf>
    <xf numFmtId="194" fontId="6" fillId="0" borderId="15" xfId="180" applyNumberFormat="1" applyFont="1" applyFill="1" applyBorder="1" applyAlignment="1" applyProtection="1">
      <alignment horizontal="right" vertical="center" wrapText="1"/>
    </xf>
    <xf numFmtId="0" fontId="6" fillId="0" borderId="4" xfId="579" applyFont="1" applyFill="1" applyBorder="1"/>
    <xf numFmtId="0" fontId="6" fillId="0" borderId="15" xfId="579" applyFont="1" applyFill="1" applyBorder="1"/>
    <xf numFmtId="0" fontId="6" fillId="0" borderId="4" xfId="396" applyFont="1" applyFill="1" applyBorder="1" applyAlignment="1">
      <alignment horizontal="center" vertical="center"/>
    </xf>
    <xf numFmtId="0" fontId="6" fillId="0" borderId="4" xfId="396" applyFont="1" applyFill="1" applyBorder="1" applyAlignment="1">
      <alignment vertical="center"/>
    </xf>
    <xf numFmtId="0" fontId="6" fillId="0" borderId="6" xfId="311" applyFont="1" applyBorder="1" applyAlignment="1">
      <alignment horizontal="center" vertical="center"/>
    </xf>
    <xf numFmtId="194" fontId="6" fillId="0" borderId="16" xfId="180" applyNumberFormat="1" applyFont="1" applyFill="1" applyBorder="1" applyAlignment="1">
      <alignment horizontal="right" vertical="center" wrapText="1"/>
    </xf>
    <xf numFmtId="196" fontId="6" fillId="0" borderId="0" xfId="311" applyNumberFormat="1" applyFont="1">
      <alignment vertical="center"/>
    </xf>
    <xf numFmtId="10" fontId="6" fillId="0" borderId="0" xfId="600" applyNumberFormat="1" applyFont="1" applyAlignment="1">
      <alignment vertical="center"/>
    </xf>
    <xf numFmtId="0" fontId="2" fillId="0" borderId="0" xfId="579" applyFill="1" applyAlignment="1">
      <alignment horizontal="left"/>
    </xf>
    <xf numFmtId="0" fontId="1" fillId="0" borderId="0" xfId="579" applyFont="1" applyFill="1"/>
    <xf numFmtId="0" fontId="30" fillId="0" borderId="0" xfId="396" applyFont="1" applyFill="1" applyBorder="1" applyAlignment="1">
      <alignment horizontal="center" vertical="center" wrapText="1"/>
    </xf>
    <xf numFmtId="0" fontId="0" fillId="0" borderId="0" xfId="579" applyFont="1" applyFill="1"/>
    <xf numFmtId="0" fontId="43" fillId="0" borderId="0" xfId="579" applyFont="1" applyFill="1" applyBorder="1" applyAlignment="1">
      <alignment horizontal="right" vertical="center"/>
    </xf>
    <xf numFmtId="0" fontId="28" fillId="0" borderId="17" xfId="396" applyFont="1" applyFill="1" applyBorder="1" applyAlignment="1">
      <alignment horizontal="center" vertical="center" wrapText="1"/>
    </xf>
    <xf numFmtId="0" fontId="28" fillId="0" borderId="18" xfId="579" applyFont="1" applyFill="1" applyBorder="1" applyAlignment="1">
      <alignment horizontal="center" vertical="center" wrapText="1"/>
    </xf>
    <xf numFmtId="0" fontId="6" fillId="0" borderId="4" xfId="565" applyFont="1" applyFill="1" applyBorder="1">
      <alignment vertical="center"/>
    </xf>
    <xf numFmtId="0" fontId="42" fillId="0" borderId="15" xfId="565" applyFont="1" applyFill="1" applyBorder="1" applyAlignment="1">
      <alignment horizontal="center" vertical="center"/>
    </xf>
    <xf numFmtId="0" fontId="6" fillId="0" borderId="22" xfId="565" applyFont="1" applyFill="1" applyBorder="1">
      <alignment vertical="center"/>
    </xf>
    <xf numFmtId="195" fontId="6" fillId="0" borderId="21" xfId="321" applyNumberFormat="1" applyFont="1" applyFill="1" applyBorder="1" applyAlignment="1" applyProtection="1">
      <alignment horizontal="right" vertical="center" wrapText="1"/>
    </xf>
    <xf numFmtId="195" fontId="6" fillId="0" borderId="15" xfId="321" applyNumberFormat="1" applyFont="1" applyFill="1" applyBorder="1" applyAlignment="1" applyProtection="1">
      <alignment horizontal="right" vertical="center" wrapText="1"/>
    </xf>
    <xf numFmtId="0" fontId="6" fillId="0" borderId="4" xfId="565" applyFont="1" applyFill="1" applyBorder="1" applyAlignment="1">
      <alignment horizontal="left" vertical="center" indent="1"/>
    </xf>
    <xf numFmtId="0" fontId="6" fillId="0" borderId="4" xfId="565" applyFont="1" applyFill="1" applyBorder="1" applyAlignment="1">
      <alignment horizontal="left" vertical="center" wrapText="1" indent="1"/>
    </xf>
    <xf numFmtId="0" fontId="6" fillId="0" borderId="23" xfId="579" applyFont="1" applyFill="1" applyBorder="1"/>
    <xf numFmtId="195" fontId="6" fillId="0" borderId="16" xfId="321" applyNumberFormat="1" applyFont="1" applyFill="1" applyBorder="1" applyAlignment="1" applyProtection="1">
      <alignment horizontal="right" vertical="center" wrapText="1"/>
    </xf>
    <xf numFmtId="195" fontId="2" fillId="0" borderId="0" xfId="579" applyNumberFormat="1" applyFill="1"/>
    <xf numFmtId="0" fontId="6" fillId="0" borderId="0" xfId="396" applyFont="1" applyFill="1" applyAlignment="1">
      <alignment vertical="center"/>
    </xf>
    <xf numFmtId="0" fontId="2" fillId="0" borderId="0" xfId="396" applyFont="1" applyFill="1" applyAlignment="1">
      <alignment vertical="center"/>
    </xf>
    <xf numFmtId="0" fontId="2" fillId="0" borderId="0" xfId="396" applyFill="1" applyAlignment="1">
      <alignment horizontal="center" vertical="center"/>
    </xf>
    <xf numFmtId="0" fontId="2" fillId="0" borderId="0" xfId="396" applyFill="1" applyAlignment="1">
      <alignment vertical="center"/>
    </xf>
    <xf numFmtId="0" fontId="39" fillId="0" borderId="0" xfId="702" applyFont="1" applyFill="1">
      <alignment vertical="center"/>
    </xf>
    <xf numFmtId="0" fontId="30" fillId="0" borderId="0" xfId="396" applyFont="1" applyFill="1" applyAlignment="1">
      <alignment horizontal="center" vertical="center"/>
    </xf>
    <xf numFmtId="0" fontId="42" fillId="0" borderId="1" xfId="396" applyFont="1" applyFill="1" applyBorder="1" applyAlignment="1">
      <alignment horizontal="center" vertical="center"/>
    </xf>
    <xf numFmtId="0" fontId="42" fillId="0" borderId="3" xfId="396" applyFont="1" applyFill="1" applyBorder="1" applyAlignment="1">
      <alignment horizontal="center" vertical="center"/>
    </xf>
    <xf numFmtId="3" fontId="6" fillId="0" borderId="4" xfId="396" applyNumberFormat="1" applyFont="1" applyFill="1" applyBorder="1" applyAlignment="1" applyProtection="1">
      <alignment vertical="center"/>
    </xf>
    <xf numFmtId="0" fontId="6" fillId="2" borderId="15" xfId="396" applyFont="1" applyFill="1" applyBorder="1" applyAlignment="1">
      <alignment horizontal="center" vertical="center"/>
    </xf>
    <xf numFmtId="3" fontId="6" fillId="2" borderId="4" xfId="396" applyNumberFormat="1" applyFont="1" applyFill="1" applyBorder="1" applyAlignment="1" applyProtection="1">
      <alignment horizontal="left" vertical="center"/>
    </xf>
    <xf numFmtId="3" fontId="6" fillId="0" borderId="4" xfId="396" applyNumberFormat="1" applyFont="1" applyFill="1" applyBorder="1" applyAlignment="1" applyProtection="1">
      <alignment horizontal="left" vertical="center"/>
    </xf>
    <xf numFmtId="0" fontId="33" fillId="0" borderId="4" xfId="971" applyFont="1" applyFill="1" applyBorder="1" applyAlignment="1">
      <alignment vertical="center" wrapText="1"/>
    </xf>
    <xf numFmtId="0" fontId="6" fillId="0" borderId="4" xfId="396" applyFont="1" applyBorder="1" applyAlignment="1">
      <alignment horizontal="left" vertical="center"/>
    </xf>
    <xf numFmtId="3" fontId="6" fillId="2" borderId="4" xfId="396" applyNumberFormat="1" applyFont="1" applyFill="1" applyBorder="1" applyAlignment="1" applyProtection="1">
      <alignment vertical="center"/>
    </xf>
    <xf numFmtId="0" fontId="6" fillId="0" borderId="4" xfId="971" applyFont="1" applyFill="1" applyBorder="1" applyAlignment="1">
      <alignment vertical="center" wrapText="1"/>
    </xf>
    <xf numFmtId="0" fontId="6" fillId="0" borderId="6" xfId="396" applyFont="1" applyFill="1" applyBorder="1" applyAlignment="1">
      <alignment horizontal="distributed" vertical="center"/>
    </xf>
    <xf numFmtId="0" fontId="6" fillId="2" borderId="16" xfId="396" applyFont="1" applyFill="1" applyBorder="1" applyAlignment="1">
      <alignment horizontal="center" vertical="center"/>
    </xf>
    <xf numFmtId="0" fontId="15" fillId="0" borderId="0" xfId="396" applyFont="1" applyFill="1" applyAlignment="1">
      <alignment vertical="center"/>
    </xf>
    <xf numFmtId="0" fontId="36" fillId="0" borderId="0" xfId="396" applyFont="1" applyFill="1" applyAlignment="1">
      <alignment vertical="center"/>
    </xf>
    <xf numFmtId="0" fontId="37" fillId="0" borderId="0" xfId="396" applyFont="1" applyFill="1" applyAlignment="1">
      <alignment horizontal="center" vertical="center"/>
    </xf>
    <xf numFmtId="0" fontId="43" fillId="0" borderId="0" xfId="396" applyFont="1" applyFill="1" applyAlignment="1">
      <alignment vertical="center"/>
    </xf>
    <xf numFmtId="0" fontId="39" fillId="0" borderId="24" xfId="396" applyFont="1" applyFill="1" applyBorder="1" applyAlignment="1">
      <alignment horizontal="center" vertical="center"/>
    </xf>
    <xf numFmtId="0" fontId="39" fillId="0" borderId="25" xfId="396" applyFont="1" applyFill="1" applyBorder="1" applyAlignment="1">
      <alignment horizontal="center" vertical="center"/>
    </xf>
    <xf numFmtId="0" fontId="6" fillId="0" borderId="22" xfId="396" applyFont="1" applyFill="1" applyBorder="1" applyAlignment="1">
      <alignment horizontal="center" vertical="center"/>
    </xf>
    <xf numFmtId="0" fontId="6" fillId="0" borderId="21" xfId="396" applyFont="1" applyFill="1" applyBorder="1" applyAlignment="1">
      <alignment horizontal="center" vertical="center"/>
    </xf>
    <xf numFmtId="0" fontId="2" fillId="2" borderId="15" xfId="396" applyFont="1" applyFill="1" applyBorder="1" applyAlignment="1">
      <alignment horizontal="center" vertical="center"/>
    </xf>
    <xf numFmtId="0" fontId="6" fillId="2" borderId="4" xfId="396" applyFont="1" applyFill="1" applyBorder="1" applyAlignment="1">
      <alignment horizontal="left" vertical="center"/>
    </xf>
    <xf numFmtId="0" fontId="6" fillId="0" borderId="4" xfId="396" applyFont="1" applyFill="1" applyBorder="1" applyAlignment="1">
      <alignment horizontal="distributed" vertical="center"/>
    </xf>
    <xf numFmtId="1" fontId="6" fillId="0" borderId="4" xfId="396" applyNumberFormat="1" applyFont="1" applyFill="1" applyBorder="1" applyAlignment="1" applyProtection="1">
      <alignment vertical="center"/>
      <protection locked="0"/>
    </xf>
    <xf numFmtId="0" fontId="2" fillId="2" borderId="0" xfId="396" applyFill="1" applyAlignment="1">
      <alignment vertical="center"/>
    </xf>
    <xf numFmtId="0" fontId="43" fillId="0" borderId="0" xfId="396" applyFont="1" applyFill="1" applyAlignment="1">
      <alignment horizontal="center" vertical="center"/>
    </xf>
    <xf numFmtId="0" fontId="39" fillId="0" borderId="26" xfId="396" applyFont="1" applyFill="1" applyBorder="1" applyAlignment="1">
      <alignment horizontal="center" vertical="center"/>
    </xf>
    <xf numFmtId="0" fontId="39" fillId="0" borderId="27" xfId="396" applyFont="1" applyFill="1" applyBorder="1" applyAlignment="1">
      <alignment horizontal="center" vertical="center"/>
    </xf>
    <xf numFmtId="0" fontId="1" fillId="0" borderId="0" xfId="396" applyFont="1"/>
    <xf numFmtId="0" fontId="26" fillId="0" borderId="0" xfId="396" applyFont="1" applyAlignment="1">
      <alignment vertical="center"/>
    </xf>
    <xf numFmtId="0" fontId="43" fillId="0" borderId="0" xfId="396" applyFont="1" applyFill="1" applyAlignment="1">
      <alignment horizontal="right" vertical="center" shrinkToFit="1"/>
    </xf>
    <xf numFmtId="0" fontId="44" fillId="0" borderId="17" xfId="396" applyFont="1" applyFill="1" applyBorder="1" applyAlignment="1">
      <alignment horizontal="center" vertical="center"/>
    </xf>
    <xf numFmtId="0" fontId="44" fillId="0" borderId="18" xfId="396" applyFont="1" applyFill="1" applyBorder="1" applyAlignment="1">
      <alignment horizontal="center" vertical="center"/>
    </xf>
    <xf numFmtId="3" fontId="45" fillId="0" borderId="4" xfId="396" applyNumberFormat="1" applyFont="1" applyFill="1" applyBorder="1" applyAlignment="1" applyProtection="1">
      <alignment vertical="center"/>
    </xf>
    <xf numFmtId="0" fontId="45" fillId="0" borderId="15" xfId="396" applyFont="1" applyFill="1" applyBorder="1" applyAlignment="1">
      <alignment vertical="center"/>
    </xf>
    <xf numFmtId="0" fontId="45" fillId="0" borderId="15" xfId="396" applyFont="1" applyFill="1" applyBorder="1" applyAlignment="1">
      <alignment horizontal="center" vertical="center"/>
    </xf>
    <xf numFmtId="0" fontId="45" fillId="0" borderId="4" xfId="396" applyFont="1" applyBorder="1" applyAlignment="1">
      <alignment vertical="center"/>
    </xf>
    <xf numFmtId="0" fontId="45" fillId="0" borderId="4" xfId="396" applyFont="1" applyFill="1" applyBorder="1" applyAlignment="1">
      <alignment horizontal="distributed" vertical="center"/>
    </xf>
    <xf numFmtId="0" fontId="6" fillId="0" borderId="15" xfId="396" applyFont="1" applyFill="1" applyBorder="1" applyAlignment="1">
      <alignment vertical="center"/>
    </xf>
    <xf numFmtId="0" fontId="45" fillId="0" borderId="4" xfId="396" applyFont="1" applyFill="1" applyBorder="1" applyAlignment="1">
      <alignment vertical="center"/>
    </xf>
    <xf numFmtId="0" fontId="45" fillId="0" borderId="15" xfId="396" applyFont="1" applyFill="1" applyBorder="1" applyAlignment="1">
      <alignment horizontal="center" vertical="center" shrinkToFit="1"/>
    </xf>
    <xf numFmtId="1" fontId="45" fillId="0" borderId="4" xfId="396" applyNumberFormat="1" applyFont="1" applyFill="1" applyBorder="1" applyAlignment="1" applyProtection="1">
      <alignment vertical="center"/>
      <protection locked="0"/>
    </xf>
    <xf numFmtId="0" fontId="6" fillId="0" borderId="15" xfId="396" applyFont="1" applyFill="1" applyBorder="1" applyAlignment="1">
      <alignment horizontal="center" vertical="center"/>
    </xf>
    <xf numFmtId="0" fontId="45" fillId="0" borderId="6" xfId="396" applyFont="1" applyFill="1" applyBorder="1" applyAlignment="1">
      <alignment horizontal="distributed" vertical="center"/>
    </xf>
    <xf numFmtId="0" fontId="6" fillId="0" borderId="16" xfId="396" applyFont="1" applyFill="1" applyBorder="1" applyAlignment="1">
      <alignment horizontal="center" vertical="center"/>
    </xf>
    <xf numFmtId="0" fontId="46" fillId="2" borderId="0" xfId="396" applyFont="1" applyFill="1" applyAlignment="1">
      <alignment vertical="center"/>
    </xf>
    <xf numFmtId="0" fontId="47" fillId="0" borderId="0" xfId="396" applyFont="1" applyFill="1" applyAlignment="1">
      <alignment vertical="center"/>
    </xf>
    <xf numFmtId="0" fontId="47" fillId="2" borderId="0" xfId="396" applyFont="1" applyFill="1" applyAlignment="1">
      <alignment vertical="center"/>
    </xf>
    <xf numFmtId="0" fontId="48" fillId="2" borderId="0" xfId="396" applyFont="1" applyFill="1" applyAlignment="1">
      <alignment horizontal="center" vertical="center"/>
    </xf>
    <xf numFmtId="0" fontId="49" fillId="2" borderId="0" xfId="396" applyFont="1" applyFill="1" applyAlignment="1">
      <alignment vertical="center"/>
    </xf>
    <xf numFmtId="0" fontId="5" fillId="2" borderId="0" xfId="396" applyFont="1" applyFill="1" applyAlignment="1">
      <alignment vertical="center"/>
    </xf>
    <xf numFmtId="0" fontId="50" fillId="2" borderId="1" xfId="396" applyFont="1" applyFill="1" applyBorder="1" applyAlignment="1">
      <alignment horizontal="center" vertical="center" shrinkToFit="1"/>
    </xf>
    <xf numFmtId="0" fontId="50" fillId="2" borderId="2" xfId="396" applyFont="1" applyFill="1" applyBorder="1" applyAlignment="1">
      <alignment horizontal="center" vertical="center" shrinkToFit="1"/>
    </xf>
    <xf numFmtId="0" fontId="50" fillId="2" borderId="3" xfId="396" applyFont="1" applyFill="1" applyBorder="1" applyAlignment="1">
      <alignment horizontal="center" vertical="center" shrinkToFit="1"/>
    </xf>
    <xf numFmtId="0" fontId="51" fillId="2" borderId="28" xfId="396" applyFont="1" applyFill="1" applyBorder="1" applyAlignment="1">
      <alignment horizontal="center" vertical="center" shrinkToFit="1"/>
    </xf>
    <xf numFmtId="0" fontId="51" fillId="0" borderId="11" xfId="396" applyFont="1" applyFill="1" applyBorder="1" applyAlignment="1">
      <alignment horizontal="center" vertical="center" shrinkToFit="1"/>
    </xf>
    <xf numFmtId="0" fontId="51" fillId="2" borderId="11" xfId="396" applyFont="1" applyFill="1" applyBorder="1" applyAlignment="1">
      <alignment horizontal="center" vertical="center" shrinkToFit="1"/>
    </xf>
    <xf numFmtId="0" fontId="51" fillId="2" borderId="29" xfId="396" applyFont="1" applyFill="1" applyBorder="1" applyAlignment="1">
      <alignment horizontal="center" vertical="center" shrinkToFit="1"/>
    </xf>
    <xf numFmtId="3" fontId="6" fillId="2" borderId="1" xfId="396" applyNumberFormat="1" applyFont="1" applyFill="1" applyBorder="1" applyAlignment="1" applyProtection="1">
      <alignment vertical="center" shrinkToFit="1"/>
    </xf>
    <xf numFmtId="0" fontId="6" fillId="0" borderId="2" xfId="396" applyFont="1" applyFill="1" applyBorder="1" applyAlignment="1">
      <alignment horizontal="center" vertical="center" shrinkToFit="1"/>
    </xf>
    <xf numFmtId="3" fontId="6" fillId="2" borderId="2" xfId="396" applyNumberFormat="1" applyFont="1" applyFill="1" applyBorder="1" applyAlignment="1" applyProtection="1">
      <alignment vertical="center" shrinkToFit="1"/>
    </xf>
    <xf numFmtId="0" fontId="6" fillId="2" borderId="3" xfId="396" applyFont="1" applyFill="1" applyBorder="1" applyAlignment="1">
      <alignment horizontal="center" vertical="center" shrinkToFit="1"/>
    </xf>
    <xf numFmtId="3" fontId="6" fillId="2" borderId="4" xfId="396" applyNumberFormat="1" applyFont="1" applyFill="1" applyBorder="1" applyAlignment="1" applyProtection="1">
      <alignment vertical="center" shrinkToFit="1"/>
    </xf>
    <xf numFmtId="0" fontId="6" fillId="0" borderId="5" xfId="396" applyFont="1" applyFill="1" applyBorder="1" applyAlignment="1">
      <alignment horizontal="center" vertical="center" shrinkToFit="1"/>
    </xf>
    <xf numFmtId="3" fontId="6" fillId="2" borderId="5" xfId="396" applyNumberFormat="1" applyFont="1" applyFill="1" applyBorder="1" applyAlignment="1" applyProtection="1">
      <alignment vertical="center" shrinkToFit="1"/>
    </xf>
    <xf numFmtId="0" fontId="6" fillId="2" borderId="15" xfId="396" applyFont="1" applyFill="1" applyBorder="1" applyAlignment="1">
      <alignment horizontal="center" vertical="center" shrinkToFit="1"/>
    </xf>
    <xf numFmtId="0" fontId="52" fillId="0" borderId="4" xfId="407" applyFont="1" applyBorder="1" applyAlignment="1">
      <alignment vertical="center"/>
    </xf>
    <xf numFmtId="0" fontId="6" fillId="2" borderId="4" xfId="396" applyFont="1" applyFill="1" applyBorder="1" applyAlignment="1">
      <alignment vertical="center" shrinkToFit="1"/>
    </xf>
    <xf numFmtId="3" fontId="6" fillId="2" borderId="5" xfId="396" applyNumberFormat="1" applyFont="1" applyFill="1" applyBorder="1" applyAlignment="1" applyProtection="1">
      <alignment horizontal="left" vertical="center" shrinkToFit="1"/>
    </xf>
    <xf numFmtId="3" fontId="6" fillId="2" borderId="4" xfId="396" applyNumberFormat="1" applyFont="1" applyFill="1" applyBorder="1" applyAlignment="1" applyProtection="1">
      <alignment horizontal="left" vertical="center" shrinkToFit="1"/>
    </xf>
    <xf numFmtId="0" fontId="6" fillId="2" borderId="4" xfId="396" applyFont="1" applyFill="1" applyBorder="1" applyAlignment="1">
      <alignment horizontal="distributed" vertical="center" shrinkToFit="1"/>
    </xf>
    <xf numFmtId="3" fontId="53" fillId="2" borderId="0" xfId="396" applyNumberFormat="1" applyFont="1" applyFill="1" applyBorder="1" applyAlignment="1" applyProtection="1">
      <alignment horizontal="left" vertical="center" shrinkToFit="1"/>
    </xf>
    <xf numFmtId="0" fontId="53" fillId="2" borderId="0" xfId="396" applyFont="1" applyFill="1" applyBorder="1" applyAlignment="1">
      <alignment horizontal="right" vertical="center" shrinkToFit="1"/>
    </xf>
    <xf numFmtId="0" fontId="6" fillId="0" borderId="15" xfId="396" applyFont="1" applyFill="1" applyBorder="1" applyAlignment="1">
      <alignment horizontal="center" vertical="center" shrinkToFit="1"/>
    </xf>
    <xf numFmtId="0" fontId="6" fillId="0" borderId="5" xfId="396" applyFont="1" applyFill="1" applyBorder="1" applyAlignment="1">
      <alignment horizontal="right" vertical="center" shrinkToFit="1"/>
    </xf>
    <xf numFmtId="0" fontId="6" fillId="2" borderId="5" xfId="396" applyFont="1" applyFill="1" applyBorder="1" applyAlignment="1">
      <alignment horizontal="distributed" vertical="center" shrinkToFit="1"/>
    </xf>
    <xf numFmtId="0" fontId="6" fillId="2" borderId="4" xfId="396" applyFont="1" applyFill="1" applyBorder="1" applyAlignment="1">
      <alignment horizontal="center" vertical="center" shrinkToFit="1"/>
    </xf>
    <xf numFmtId="0" fontId="6" fillId="2" borderId="5" xfId="396" applyFont="1" applyFill="1" applyBorder="1" applyAlignment="1">
      <alignment horizontal="center" vertical="center" shrinkToFit="1"/>
    </xf>
    <xf numFmtId="0" fontId="6" fillId="2" borderId="5" xfId="396" applyFont="1" applyFill="1" applyBorder="1" applyAlignment="1">
      <alignment vertical="center" shrinkToFit="1"/>
    </xf>
    <xf numFmtId="1" fontId="6" fillId="2" borderId="5" xfId="396" applyNumberFormat="1" applyFont="1" applyFill="1" applyBorder="1" applyAlignment="1" applyProtection="1">
      <alignment vertical="center" shrinkToFit="1"/>
      <protection locked="0"/>
    </xf>
    <xf numFmtId="1" fontId="6" fillId="2" borderId="4" xfId="396" applyNumberFormat="1" applyFont="1" applyFill="1" applyBorder="1" applyAlignment="1" applyProtection="1">
      <alignment vertical="center" shrinkToFit="1"/>
      <protection locked="0"/>
    </xf>
    <xf numFmtId="0" fontId="6" fillId="2" borderId="6" xfId="396" applyFont="1" applyFill="1" applyBorder="1" applyAlignment="1">
      <alignment horizontal="center" vertical="center" shrinkToFit="1"/>
    </xf>
    <xf numFmtId="0" fontId="6" fillId="2" borderId="7" xfId="396" applyFont="1" applyFill="1" applyBorder="1" applyAlignment="1">
      <alignment horizontal="center" vertical="center" shrinkToFit="1"/>
    </xf>
    <xf numFmtId="0" fontId="6" fillId="2" borderId="16" xfId="396" applyFont="1" applyFill="1" applyBorder="1" applyAlignment="1">
      <alignment horizontal="center" vertical="center" shrinkToFit="1"/>
    </xf>
    <xf numFmtId="0" fontId="2" fillId="0" borderId="0" xfId="517"/>
    <xf numFmtId="0" fontId="2" fillId="0" borderId="0" xfId="998" applyFill="1" applyAlignment="1">
      <alignment vertical="center" wrapText="1"/>
    </xf>
    <xf numFmtId="0" fontId="0" fillId="0" borderId="0" xfId="998" applyFont="1" applyFill="1">
      <alignment vertical="center"/>
    </xf>
    <xf numFmtId="0" fontId="2" fillId="0" borderId="0" xfId="998" applyFill="1">
      <alignment vertical="center"/>
    </xf>
    <xf numFmtId="0" fontId="2" fillId="0" borderId="0" xfId="998" applyFill="1" applyAlignment="1">
      <alignment horizontal="center" vertical="center"/>
    </xf>
    <xf numFmtId="0" fontId="0" fillId="0" borderId="0" xfId="998" applyFont="1" applyFill="1" applyAlignment="1">
      <alignment horizontal="center" vertical="center"/>
    </xf>
    <xf numFmtId="0" fontId="37" fillId="0" borderId="0" xfId="517" applyFont="1" applyAlignment="1">
      <alignment horizontal="center" vertical="center"/>
    </xf>
    <xf numFmtId="0" fontId="54" fillId="0" borderId="0" xfId="998" applyFont="1" applyFill="1" applyAlignment="1">
      <alignment vertical="center"/>
    </xf>
    <xf numFmtId="0" fontId="43" fillId="0" borderId="0" xfId="396" applyFont="1" applyAlignment="1">
      <alignment horizontal="center" vertical="center"/>
    </xf>
    <xf numFmtId="0" fontId="28" fillId="0" borderId="1" xfId="998" applyFont="1" applyFill="1" applyBorder="1" applyAlignment="1">
      <alignment horizontal="center" vertical="center" wrapText="1"/>
    </xf>
    <xf numFmtId="0" fontId="28" fillId="0" borderId="3" xfId="998" applyFont="1" applyFill="1" applyBorder="1" applyAlignment="1">
      <alignment horizontal="center" vertical="center" wrapText="1"/>
    </xf>
    <xf numFmtId="0" fontId="6" fillId="0" borderId="4" xfId="998" applyFont="1" applyFill="1" applyBorder="1" applyAlignment="1">
      <alignment vertical="center" wrapText="1"/>
    </xf>
    <xf numFmtId="0" fontId="6" fillId="0" borderId="15" xfId="998" applyFont="1" applyFill="1" applyBorder="1" applyAlignment="1">
      <alignment horizontal="center" vertical="center" wrapText="1"/>
    </xf>
    <xf numFmtId="197" fontId="0" fillId="0" borderId="0" xfId="998" applyNumberFormat="1" applyFont="1" applyFill="1">
      <alignment vertical="center"/>
    </xf>
    <xf numFmtId="0" fontId="6" fillId="0" borderId="15" xfId="998" applyFont="1" applyFill="1" applyBorder="1" applyAlignment="1">
      <alignment horizontal="center" vertical="center"/>
    </xf>
    <xf numFmtId="189" fontId="6" fillId="0" borderId="15" xfId="998" applyNumberFormat="1" applyFont="1" applyFill="1" applyBorder="1" applyAlignment="1">
      <alignment horizontal="center" vertical="center" wrapText="1"/>
    </xf>
    <xf numFmtId="0" fontId="6" fillId="0" borderId="6" xfId="998" applyFont="1" applyFill="1" applyBorder="1" applyAlignment="1">
      <alignment vertical="center" wrapText="1"/>
    </xf>
    <xf numFmtId="189" fontId="6" fillId="0" borderId="16" xfId="998" applyNumberFormat="1" applyFont="1" applyFill="1" applyBorder="1" applyAlignment="1">
      <alignment horizontal="center" vertical="center" wrapText="1"/>
    </xf>
    <xf numFmtId="0" fontId="2" fillId="0" borderId="0" xfId="998" applyFill="1" applyAlignment="1">
      <alignment horizontal="center" vertical="center" wrapText="1"/>
    </xf>
    <xf numFmtId="0" fontId="39" fillId="0" borderId="0" xfId="396" applyFont="1" applyAlignment="1">
      <alignment vertical="center"/>
    </xf>
    <xf numFmtId="0" fontId="6" fillId="0" borderId="0" xfId="396" applyFont="1" applyAlignment="1">
      <alignment horizontal="center" vertical="center"/>
    </xf>
    <xf numFmtId="0" fontId="55" fillId="0" borderId="1" xfId="998" applyFont="1" applyFill="1" applyBorder="1" applyAlignment="1">
      <alignment horizontal="center" vertical="center" wrapText="1"/>
    </xf>
    <xf numFmtId="0" fontId="55" fillId="0" borderId="3" xfId="998" applyFont="1" applyFill="1" applyBorder="1" applyAlignment="1">
      <alignment horizontal="center" vertical="center" wrapText="1"/>
    </xf>
    <xf numFmtId="0" fontId="3" fillId="0" borderId="0" xfId="396" applyFont="1" applyFill="1" applyAlignment="1">
      <alignment horizontal="center" vertical="center"/>
    </xf>
    <xf numFmtId="0" fontId="43" fillId="0" borderId="0" xfId="396" applyFont="1" applyFill="1" applyAlignment="1">
      <alignment horizontal="right" vertical="center"/>
    </xf>
    <xf numFmtId="0" fontId="51" fillId="0" borderId="1" xfId="396" applyFont="1" applyFill="1" applyBorder="1" applyAlignment="1">
      <alignment horizontal="center" vertical="center"/>
    </xf>
    <xf numFmtId="194" fontId="51" fillId="0" borderId="3" xfId="396" applyNumberFormat="1" applyFont="1" applyFill="1" applyBorder="1" applyAlignment="1">
      <alignment horizontal="center" vertical="center"/>
    </xf>
    <xf numFmtId="3" fontId="56" fillId="0" borderId="4" xfId="396" applyNumberFormat="1" applyFont="1" applyFill="1" applyBorder="1" applyAlignment="1" applyProtection="1">
      <alignment vertical="center"/>
    </xf>
    <xf numFmtId="194" fontId="56" fillId="0" borderId="15" xfId="396" applyNumberFormat="1" applyFont="1" applyFill="1" applyBorder="1" applyAlignment="1" applyProtection="1">
      <alignment horizontal="right" vertical="center"/>
      <protection locked="0"/>
    </xf>
    <xf numFmtId="0" fontId="33" fillId="0" borderId="4" xfId="396" applyFont="1" applyFill="1" applyBorder="1" applyAlignment="1">
      <alignment vertical="center"/>
    </xf>
    <xf numFmtId="194" fontId="57" fillId="0" borderId="15" xfId="396" applyNumberFormat="1" applyFont="1" applyFill="1" applyBorder="1" applyAlignment="1" applyProtection="1">
      <alignment horizontal="right" vertical="center"/>
      <protection locked="0"/>
    </xf>
    <xf numFmtId="0" fontId="33" fillId="0" borderId="6" xfId="396" applyFont="1" applyFill="1" applyBorder="1" applyAlignment="1">
      <alignment vertical="center"/>
    </xf>
    <xf numFmtId="194" fontId="57" fillId="0" borderId="16" xfId="396" applyNumberFormat="1" applyFont="1" applyFill="1" applyBorder="1" applyAlignment="1" applyProtection="1">
      <alignment horizontal="right" vertical="center"/>
      <protection locked="0"/>
    </xf>
    <xf numFmtId="0" fontId="58" fillId="0" borderId="0" xfId="396" applyFont="1" applyFill="1" applyAlignment="1">
      <alignment horizontal="center" vertical="center" wrapText="1"/>
    </xf>
    <xf numFmtId="0" fontId="49" fillId="0" borderId="1" xfId="396" applyFont="1" applyFill="1" applyBorder="1" applyAlignment="1">
      <alignment horizontal="center" vertical="center"/>
    </xf>
    <xf numFmtId="194" fontId="49" fillId="0" borderId="3" xfId="396" applyNumberFormat="1" applyFont="1" applyFill="1" applyBorder="1" applyAlignment="1">
      <alignment horizontal="center" vertical="center"/>
    </xf>
    <xf numFmtId="1" fontId="59" fillId="0" borderId="4" xfId="396" applyNumberFormat="1" applyFont="1" applyFill="1" applyBorder="1" applyAlignment="1" applyProtection="1">
      <alignment vertical="center"/>
      <protection locked="0"/>
    </xf>
    <xf numFmtId="194" fontId="60" fillId="0" borderId="15" xfId="396" applyNumberFormat="1" applyFont="1" applyFill="1" applyBorder="1" applyAlignment="1" applyProtection="1">
      <alignment horizontal="right" vertical="center"/>
      <protection locked="0"/>
    </xf>
    <xf numFmtId="1" fontId="33" fillId="0" borderId="4" xfId="396" applyNumberFormat="1" applyFont="1" applyFill="1" applyBorder="1" applyAlignment="1" applyProtection="1">
      <alignment vertical="center"/>
      <protection locked="0"/>
    </xf>
    <xf numFmtId="190" fontId="33" fillId="0" borderId="15" xfId="396" applyNumberFormat="1" applyFont="1" applyFill="1" applyBorder="1" applyAlignment="1" applyProtection="1">
      <alignment horizontal="right" vertical="center"/>
      <protection locked="0"/>
    </xf>
    <xf numFmtId="194" fontId="33" fillId="0" borderId="15" xfId="396" applyNumberFormat="1" applyFont="1" applyFill="1" applyBorder="1" applyAlignment="1" applyProtection="1">
      <alignment horizontal="right" vertical="center"/>
      <protection locked="0"/>
    </xf>
    <xf numFmtId="3" fontId="33" fillId="0" borderId="4" xfId="396" applyNumberFormat="1" applyFont="1" applyFill="1" applyBorder="1" applyAlignment="1" applyProtection="1">
      <alignment vertical="center"/>
    </xf>
    <xf numFmtId="0" fontId="33" fillId="0" borderId="4" xfId="396" applyFont="1" applyBorder="1" applyAlignment="1" applyProtection="1">
      <alignment vertical="center" wrapText="1"/>
      <protection locked="0"/>
    </xf>
    <xf numFmtId="3" fontId="33" fillId="0" borderId="4" xfId="396" applyNumberFormat="1" applyFont="1" applyFill="1" applyBorder="1" applyAlignment="1" applyProtection="1">
      <alignment vertical="center"/>
      <protection locked="0"/>
    </xf>
    <xf numFmtId="194" fontId="61" fillId="0" borderId="15" xfId="396" applyNumberFormat="1" applyFont="1" applyFill="1" applyBorder="1" applyAlignment="1" applyProtection="1">
      <alignment horizontal="right" vertical="center"/>
      <protection locked="0"/>
    </xf>
    <xf numFmtId="3" fontId="57" fillId="0" borderId="4" xfId="396" applyNumberFormat="1" applyFont="1" applyFill="1" applyBorder="1" applyAlignment="1" applyProtection="1">
      <alignment vertical="center"/>
    </xf>
    <xf numFmtId="1" fontId="59" fillId="11" borderId="4" xfId="396" applyNumberFormat="1" applyFont="1" applyFill="1" applyBorder="1" applyAlignment="1" applyProtection="1">
      <alignment vertical="center"/>
      <protection locked="0"/>
    </xf>
    <xf numFmtId="194" fontId="57" fillId="11" borderId="15" xfId="396" applyNumberFormat="1" applyFont="1" applyFill="1" applyBorder="1" applyAlignment="1" applyProtection="1">
      <alignment horizontal="right" vertical="center"/>
      <protection locked="0"/>
    </xf>
    <xf numFmtId="3" fontId="57" fillId="11" borderId="4" xfId="396" applyNumberFormat="1" applyFont="1" applyFill="1" applyBorder="1" applyAlignment="1" applyProtection="1">
      <alignment vertical="center"/>
    </xf>
    <xf numFmtId="0" fontId="6" fillId="0" borderId="6" xfId="396" applyFont="1" applyFill="1" applyBorder="1" applyAlignment="1">
      <alignment horizontal="center" vertical="center"/>
    </xf>
    <xf numFmtId="194" fontId="6" fillId="0" borderId="16" xfId="396" applyNumberFormat="1" applyFont="1" applyFill="1" applyBorder="1" applyAlignment="1">
      <alignment vertical="center"/>
    </xf>
    <xf numFmtId="0" fontId="62" fillId="0" borderId="0" xfId="396" applyFont="1"/>
    <xf numFmtId="0" fontId="28" fillId="0" borderId="1" xfId="396" applyFont="1" applyBorder="1" applyAlignment="1">
      <alignment horizontal="center" vertical="center"/>
    </xf>
    <xf numFmtId="0" fontId="28" fillId="0" borderId="2" xfId="396" applyFont="1" applyBorder="1" applyAlignment="1">
      <alignment horizontal="center" vertical="center"/>
    </xf>
    <xf numFmtId="0" fontId="28" fillId="0" borderId="3" xfId="396" applyFont="1" applyBorder="1" applyAlignment="1">
      <alignment horizontal="center" vertical="center"/>
    </xf>
    <xf numFmtId="0" fontId="6" fillId="0" borderId="4" xfId="396" applyFont="1" applyBorder="1" applyAlignment="1">
      <alignment horizontal="center" vertical="center"/>
    </xf>
    <xf numFmtId="0" fontId="2" fillId="0" borderId="5" xfId="396" applyFont="1" applyBorder="1" applyAlignment="1">
      <alignment vertical="center"/>
    </xf>
    <xf numFmtId="9" fontId="6" fillId="0" borderId="15" xfId="3" applyFont="1" applyFill="1" applyBorder="1" applyAlignment="1" applyProtection="1">
      <alignment horizontal="center" vertical="center"/>
    </xf>
    <xf numFmtId="0" fontId="6" fillId="0" borderId="5" xfId="396" applyFont="1" applyBorder="1" applyAlignment="1">
      <alignment vertical="center"/>
    </xf>
    <xf numFmtId="10" fontId="6" fillId="0" borderId="15" xfId="3" applyNumberFormat="1" applyFont="1" applyFill="1" applyBorder="1" applyAlignment="1" applyProtection="1">
      <alignment horizontal="center" vertical="center"/>
    </xf>
    <xf numFmtId="10" fontId="2" fillId="0" borderId="0" xfId="396" applyNumberFormat="1"/>
    <xf numFmtId="0" fontId="6" fillId="0" borderId="6" xfId="396" applyFont="1" applyBorder="1" applyAlignment="1">
      <alignment horizontal="center" vertical="center"/>
    </xf>
    <xf numFmtId="0" fontId="6" fillId="0" borderId="7" xfId="396" applyFont="1" applyBorder="1" applyAlignment="1">
      <alignment vertical="center"/>
    </xf>
    <xf numFmtId="10" fontId="6" fillId="0" borderId="16" xfId="3" applyNumberFormat="1" applyFont="1" applyFill="1" applyBorder="1" applyAlignment="1" applyProtection="1">
      <alignment horizontal="center" vertical="center"/>
    </xf>
    <xf numFmtId="0" fontId="2" fillId="0" borderId="0" xfId="396" applyBorder="1" applyAlignment="1">
      <alignment horizontal="left" vertical="center" wrapText="1"/>
    </xf>
    <xf numFmtId="0" fontId="2" fillId="2" borderId="0" xfId="396" applyFill="1"/>
    <xf numFmtId="0" fontId="63" fillId="0" borderId="0" xfId="396" applyFont="1" applyAlignment="1">
      <alignment horizontal="center"/>
    </xf>
    <xf numFmtId="0" fontId="3" fillId="0" borderId="0" xfId="375" applyFont="1" applyAlignment="1" applyProtection="1">
      <alignment horizontal="center" vertical="center"/>
      <protection locked="0"/>
    </xf>
    <xf numFmtId="0" fontId="64" fillId="0" borderId="0" xfId="375" applyFont="1" applyAlignment="1" applyProtection="1">
      <alignment horizontal="center" vertical="center"/>
      <protection locked="0"/>
    </xf>
    <xf numFmtId="0" fontId="0" fillId="0" borderId="0" xfId="375" applyFont="1" applyAlignment="1" applyProtection="1">
      <alignment vertical="center"/>
      <protection locked="0"/>
    </xf>
    <xf numFmtId="0" fontId="5" fillId="0" borderId="0" xfId="375" applyFont="1" applyBorder="1" applyAlignment="1" applyProtection="1">
      <alignment horizontal="center" vertical="center"/>
      <protection locked="0"/>
    </xf>
    <xf numFmtId="0" fontId="6" fillId="0" borderId="1" xfId="375" applyFont="1" applyBorder="1" applyAlignment="1" applyProtection="1">
      <alignment vertical="center"/>
      <protection locked="0"/>
    </xf>
    <xf numFmtId="0" fontId="7" fillId="0" borderId="3" xfId="375" applyFont="1" applyBorder="1" applyAlignment="1" applyProtection="1">
      <alignment horizontal="center" vertical="center"/>
    </xf>
    <xf numFmtId="0" fontId="6" fillId="0" borderId="4" xfId="375" applyFont="1" applyBorder="1" applyAlignment="1" applyProtection="1">
      <alignment vertical="center"/>
      <protection locked="0"/>
    </xf>
    <xf numFmtId="189" fontId="7" fillId="0" borderId="15" xfId="375" applyNumberFormat="1" applyFont="1" applyBorder="1" applyAlignment="1" applyProtection="1">
      <alignment horizontal="center" vertical="center"/>
    </xf>
    <xf numFmtId="189" fontId="6" fillId="0" borderId="0" xfId="375" applyNumberFormat="1" applyFont="1" applyBorder="1" applyAlignment="1" applyProtection="1">
      <alignment horizontal="center" vertical="center"/>
    </xf>
    <xf numFmtId="49" fontId="6" fillId="2" borderId="4" xfId="375" applyNumberFormat="1" applyFont="1" applyFill="1" applyBorder="1" applyAlignment="1" applyProtection="1">
      <alignment vertical="center"/>
      <protection locked="0"/>
    </xf>
    <xf numFmtId="49" fontId="6" fillId="2" borderId="5" xfId="375" applyNumberFormat="1" applyFont="1" applyFill="1" applyBorder="1" applyAlignment="1" applyProtection="1">
      <alignment vertical="center"/>
      <protection locked="0"/>
    </xf>
    <xf numFmtId="189" fontId="7" fillId="2" borderId="15" xfId="375" applyNumberFormat="1" applyFont="1" applyFill="1" applyBorder="1" applyAlignment="1" applyProtection="1">
      <alignment horizontal="center" vertical="center"/>
      <protection locked="0"/>
    </xf>
    <xf numFmtId="0" fontId="7" fillId="2" borderId="15" xfId="375" applyFont="1" applyFill="1" applyBorder="1" applyAlignment="1" applyProtection="1">
      <alignment horizontal="center" vertical="center"/>
    </xf>
    <xf numFmtId="49" fontId="6" fillId="2" borderId="4" xfId="375" applyNumberFormat="1" applyFont="1" applyFill="1" applyBorder="1" applyAlignment="1" applyProtection="1">
      <alignment horizontal="left" vertical="center"/>
      <protection locked="0"/>
    </xf>
    <xf numFmtId="49" fontId="6" fillId="2" borderId="6" xfId="375" applyNumberFormat="1" applyFont="1" applyFill="1" applyBorder="1" applyAlignment="1" applyProtection="1">
      <alignment vertical="center"/>
      <protection locked="0"/>
    </xf>
    <xf numFmtId="49" fontId="6" fillId="2" borderId="7" xfId="375" applyNumberFormat="1" applyFont="1" applyFill="1" applyBorder="1" applyAlignment="1" applyProtection="1">
      <alignment vertical="center"/>
      <protection locked="0"/>
    </xf>
    <xf numFmtId="189" fontId="7" fillId="2" borderId="16" xfId="375" applyNumberFormat="1" applyFont="1" applyFill="1" applyBorder="1" applyAlignment="1" applyProtection="1">
      <alignment horizontal="center" vertical="center"/>
      <protection locked="0"/>
    </xf>
    <xf numFmtId="0" fontId="2" fillId="0" borderId="0" xfId="396" applyFont="1" applyFill="1" applyBorder="1" applyAlignment="1">
      <alignment vertical="center"/>
    </xf>
    <xf numFmtId="0" fontId="2" fillId="0" borderId="0" xfId="396" applyFont="1" applyFill="1" applyBorder="1" applyAlignment="1">
      <alignment horizontal="center" vertical="center"/>
    </xf>
    <xf numFmtId="189" fontId="2" fillId="0" borderId="0" xfId="396" applyNumberFormat="1" applyFont="1" applyFill="1" applyBorder="1" applyAlignment="1">
      <alignment horizontal="center" vertical="center"/>
    </xf>
    <xf numFmtId="0" fontId="63" fillId="0" borderId="0" xfId="396" applyFont="1" applyFill="1" applyBorder="1" applyAlignment="1">
      <alignment horizontal="center" vertical="center"/>
    </xf>
    <xf numFmtId="0" fontId="0" fillId="0" borderId="0" xfId="0" applyFill="1" applyBorder="1">
      <alignment vertical="center"/>
    </xf>
    <xf numFmtId="0" fontId="36" fillId="0" borderId="0" xfId="396" applyFont="1" applyFill="1" applyBorder="1" applyAlignment="1">
      <alignment horizontal="center" vertical="center"/>
    </xf>
    <xf numFmtId="0" fontId="36" fillId="0" borderId="0" xfId="396" applyFont="1" applyFill="1" applyBorder="1" applyAlignment="1">
      <alignment horizontal="left" vertical="center"/>
    </xf>
    <xf numFmtId="0" fontId="65" fillId="0" borderId="0" xfId="396" applyFont="1" applyFill="1" applyBorder="1" applyAlignment="1">
      <alignment vertical="center"/>
    </xf>
    <xf numFmtId="0" fontId="65" fillId="0" borderId="0" xfId="396" applyFont="1" applyFill="1" applyBorder="1" applyAlignment="1">
      <alignment horizontal="center" vertical="center"/>
    </xf>
    <xf numFmtId="0" fontId="66" fillId="0" borderId="0" xfId="396" applyFont="1" applyFill="1" applyBorder="1" applyAlignment="1">
      <alignment horizontal="center" vertical="center"/>
    </xf>
    <xf numFmtId="0" fontId="67" fillId="0" borderId="0" xfId="396" applyFont="1" applyFill="1" applyBorder="1" applyAlignment="1">
      <alignment horizontal="center" vertical="center"/>
    </xf>
    <xf numFmtId="0" fontId="11" fillId="0" borderId="0" xfId="407" applyFont="1" applyFill="1" applyBorder="1" applyAlignment="1">
      <alignment horizontal="center" vertical="center"/>
    </xf>
    <xf numFmtId="0" fontId="11" fillId="0" borderId="0" xfId="407" applyFont="1" applyFill="1" applyBorder="1" applyAlignment="1">
      <alignment horizontal="center" vertical="center" wrapText="1"/>
    </xf>
    <xf numFmtId="0" fontId="12" fillId="0" borderId="0" xfId="407" applyFont="1" applyFill="1" applyBorder="1" applyAlignment="1">
      <alignment horizontal="center" vertical="center" wrapText="1"/>
    </xf>
    <xf numFmtId="198" fontId="6" fillId="0" borderId="1" xfId="396" applyNumberFormat="1" applyFont="1" applyFill="1" applyBorder="1" applyAlignment="1">
      <alignment horizontal="center" vertical="center"/>
    </xf>
    <xf numFmtId="198" fontId="6" fillId="0" borderId="2" xfId="396" applyNumberFormat="1" applyFont="1" applyFill="1" applyBorder="1" applyAlignment="1">
      <alignment horizontal="center" vertical="center"/>
    </xf>
    <xf numFmtId="198" fontId="7" fillId="0" borderId="3" xfId="396" applyNumberFormat="1" applyFont="1" applyFill="1" applyBorder="1" applyAlignment="1">
      <alignment horizontal="center" vertical="center"/>
    </xf>
    <xf numFmtId="49" fontId="33" fillId="0" borderId="4" xfId="0" applyNumberFormat="1" applyFont="1" applyFill="1" applyBorder="1" applyAlignment="1">
      <alignment horizontal="left" vertical="center"/>
    </xf>
    <xf numFmtId="189" fontId="33" fillId="0" borderId="5" xfId="407" applyNumberFormat="1" applyFont="1" applyFill="1" applyBorder="1" applyAlignment="1">
      <alignment horizontal="left" vertical="center"/>
    </xf>
    <xf numFmtId="190" fontId="56" fillId="0" borderId="15" xfId="407" applyNumberFormat="1" applyFont="1" applyFill="1" applyBorder="1" applyAlignment="1" applyProtection="1">
      <alignment horizontal="center" vertical="center" shrinkToFit="1"/>
      <protection locked="0"/>
    </xf>
    <xf numFmtId="49" fontId="12" fillId="0" borderId="0" xfId="0" applyNumberFormat="1" applyFont="1" applyFill="1" applyBorder="1" applyAlignment="1">
      <alignment horizontal="left" vertical="center"/>
    </xf>
    <xf numFmtId="0" fontId="17" fillId="0" borderId="0" xfId="407" applyFont="1" applyFill="1" applyBorder="1" applyAlignment="1">
      <alignment vertical="center"/>
    </xf>
    <xf numFmtId="190" fontId="12" fillId="0" borderId="0" xfId="0" applyNumberFormat="1" applyFont="1" applyFill="1" applyBorder="1" applyAlignment="1" applyProtection="1">
      <alignment vertical="center" shrinkToFit="1"/>
      <protection locked="0"/>
    </xf>
    <xf numFmtId="190" fontId="18" fillId="0" borderId="0" xfId="407" applyNumberFormat="1" applyFont="1" applyFill="1" applyBorder="1" applyAlignment="1">
      <alignment vertical="center" shrinkToFit="1"/>
    </xf>
    <xf numFmtId="192" fontId="33" fillId="0" borderId="5" xfId="407" applyNumberFormat="1" applyFont="1" applyFill="1" applyBorder="1" applyAlignment="1">
      <alignment horizontal="left" vertical="center"/>
    </xf>
    <xf numFmtId="0" fontId="33" fillId="0" borderId="5" xfId="407" applyFont="1" applyFill="1" applyBorder="1" applyAlignment="1">
      <alignment vertical="center"/>
    </xf>
    <xf numFmtId="189" fontId="17" fillId="0" borderId="0" xfId="407" applyNumberFormat="1" applyFont="1" applyFill="1" applyBorder="1" applyAlignment="1">
      <alignment horizontal="left" vertical="center"/>
    </xf>
    <xf numFmtId="190" fontId="18" fillId="0" borderId="0" xfId="407" applyNumberFormat="1" applyFont="1" applyFill="1" applyBorder="1" applyAlignment="1" applyProtection="1">
      <alignment vertical="center" shrinkToFit="1"/>
      <protection locked="0"/>
    </xf>
    <xf numFmtId="192" fontId="17" fillId="0" borderId="0" xfId="407" applyNumberFormat="1" applyFont="1" applyFill="1" applyBorder="1" applyAlignment="1">
      <alignment horizontal="left" vertical="center"/>
    </xf>
    <xf numFmtId="0" fontId="10" fillId="0" borderId="0" xfId="407" applyFont="1" applyFill="1" applyBorder="1" applyAlignment="1">
      <alignment vertical="center"/>
    </xf>
    <xf numFmtId="0" fontId="56" fillId="0" borderId="6" xfId="0" applyFont="1" applyFill="1" applyBorder="1">
      <alignment vertical="center"/>
    </xf>
    <xf numFmtId="0" fontId="33" fillId="0" borderId="7" xfId="396" applyNumberFormat="1" applyFont="1" applyFill="1" applyBorder="1" applyAlignment="1">
      <alignment vertical="center"/>
    </xf>
    <xf numFmtId="190" fontId="56" fillId="0" borderId="16" xfId="407" applyNumberFormat="1" applyFont="1" applyFill="1" applyBorder="1" applyAlignment="1" applyProtection="1">
      <alignment horizontal="center" vertical="center" shrinkToFit="1"/>
      <protection locked="0"/>
    </xf>
    <xf numFmtId="0" fontId="68" fillId="0" borderId="0" xfId="410" applyFont="1" applyFill="1" applyAlignment="1">
      <alignment horizontal="center" vertical="center"/>
    </xf>
    <xf numFmtId="0" fontId="0" fillId="0" borderId="0" xfId="410" applyFill="1">
      <alignment vertical="center"/>
    </xf>
    <xf numFmtId="0" fontId="0" fillId="0" borderId="0" xfId="410" applyFont="1" applyFill="1">
      <alignment vertical="center"/>
    </xf>
    <xf numFmtId="0" fontId="46" fillId="0" borderId="0" xfId="410" applyFont="1" applyFill="1">
      <alignment vertical="center"/>
    </xf>
    <xf numFmtId="0" fontId="69" fillId="0" borderId="0" xfId="213" applyFont="1" applyFill="1" applyAlignment="1">
      <alignment horizontal="center" vertical="center"/>
    </xf>
    <xf numFmtId="0" fontId="70" fillId="0" borderId="0" xfId="410" applyFont="1" applyFill="1" applyAlignment="1">
      <alignment vertical="center"/>
    </xf>
    <xf numFmtId="0" fontId="71" fillId="0" borderId="0" xfId="213" applyFont="1" applyFill="1" applyAlignment="1">
      <alignment horizontal="center" vertical="center"/>
    </xf>
    <xf numFmtId="0" fontId="50" fillId="0" borderId="1" xfId="410" applyFont="1" applyFill="1" applyBorder="1" applyAlignment="1">
      <alignment horizontal="center" vertical="center" wrapText="1"/>
    </xf>
    <xf numFmtId="0" fontId="50" fillId="0" borderId="3" xfId="410" applyFont="1" applyFill="1" applyBorder="1" applyAlignment="1">
      <alignment horizontal="center" vertical="center" wrapText="1"/>
    </xf>
    <xf numFmtId="0" fontId="50" fillId="0" borderId="4" xfId="410" applyFont="1" applyFill="1" applyBorder="1" applyAlignment="1">
      <alignment horizontal="center" vertical="center" wrapText="1"/>
    </xf>
    <xf numFmtId="0" fontId="50" fillId="0" borderId="15" xfId="410" applyFont="1" applyFill="1" applyBorder="1" applyAlignment="1">
      <alignment horizontal="center" vertical="center" wrapText="1"/>
    </xf>
    <xf numFmtId="0" fontId="40" fillId="0" borderId="4" xfId="410" applyNumberFormat="1" applyFont="1" applyFill="1" applyBorder="1" applyAlignment="1">
      <alignment horizontal="center" vertical="center" shrinkToFit="1"/>
    </xf>
    <xf numFmtId="0" fontId="56" fillId="0" borderId="15" xfId="0" applyFont="1" applyBorder="1" applyAlignment="1">
      <alignment horizontal="center" vertical="center"/>
    </xf>
    <xf numFmtId="0" fontId="40" fillId="0" borderId="4" xfId="410" applyNumberFormat="1" applyFont="1" applyFill="1" applyBorder="1" applyAlignment="1">
      <alignment horizontal="justify" vertical="center" shrinkToFit="1"/>
    </xf>
    <xf numFmtId="0" fontId="40" fillId="0" borderId="6" xfId="410" applyNumberFormat="1" applyFont="1" applyFill="1" applyBorder="1" applyAlignment="1">
      <alignment horizontal="justify" vertical="center" shrinkToFit="1"/>
    </xf>
    <xf numFmtId="0" fontId="56" fillId="0" borderId="16" xfId="0" applyFont="1" applyBorder="1" applyAlignment="1">
      <alignment horizontal="center" vertical="center"/>
    </xf>
    <xf numFmtId="0" fontId="0" fillId="0" borderId="0" xfId="410" applyFill="1" applyAlignment="1">
      <alignment horizontal="left" vertical="center"/>
    </xf>
    <xf numFmtId="0" fontId="63" fillId="0" borderId="0" xfId="396" applyFont="1" applyFill="1"/>
    <xf numFmtId="0" fontId="64" fillId="0" borderId="0" xfId="375" applyFont="1" applyFill="1" applyAlignment="1" applyProtection="1">
      <alignment horizontal="center" vertical="center"/>
      <protection locked="0"/>
    </xf>
    <xf numFmtId="0" fontId="7" fillId="0" borderId="15" xfId="375" applyFont="1" applyFill="1" applyBorder="1" applyAlignment="1" applyProtection="1">
      <alignment horizontal="center" vertical="center"/>
    </xf>
    <xf numFmtId="49" fontId="6" fillId="0" borderId="4" xfId="375" applyNumberFormat="1" applyFont="1" applyFill="1" applyBorder="1" applyAlignment="1" applyProtection="1">
      <alignment horizontal="left" vertical="center"/>
      <protection locked="0"/>
    </xf>
    <xf numFmtId="49" fontId="6" fillId="0" borderId="5" xfId="375" applyNumberFormat="1" applyFont="1" applyFill="1" applyBorder="1" applyAlignment="1" applyProtection="1">
      <alignment horizontal="left" vertical="center"/>
      <protection locked="0"/>
    </xf>
    <xf numFmtId="0" fontId="7" fillId="11" borderId="15" xfId="375" applyFont="1" applyFill="1" applyBorder="1" applyAlignment="1" applyProtection="1">
      <alignment horizontal="center" vertical="center"/>
    </xf>
    <xf numFmtId="49" fontId="6" fillId="0" borderId="6" xfId="375" applyNumberFormat="1" applyFont="1" applyFill="1" applyBorder="1" applyAlignment="1" applyProtection="1">
      <alignment horizontal="left" vertical="center"/>
      <protection locked="0"/>
    </xf>
    <xf numFmtId="49" fontId="6" fillId="0" borderId="7" xfId="375" applyNumberFormat="1" applyFont="1" applyFill="1" applyBorder="1" applyAlignment="1" applyProtection="1">
      <alignment horizontal="left" vertical="center"/>
      <protection locked="0"/>
    </xf>
    <xf numFmtId="0" fontId="7" fillId="0" borderId="16" xfId="375" applyFont="1" applyFill="1" applyBorder="1" applyAlignment="1" applyProtection="1">
      <alignment horizontal="center" vertical="center"/>
    </xf>
    <xf numFmtId="0" fontId="2" fillId="0" borderId="0" xfId="396" applyFont="1" applyFill="1" applyAlignment="1">
      <alignment horizontal="center" vertical="center"/>
    </xf>
    <xf numFmtId="189" fontId="2" fillId="0" borderId="0" xfId="396" applyNumberFormat="1" applyFont="1" applyFill="1" applyAlignment="1">
      <alignment horizontal="center" vertical="center"/>
    </xf>
    <xf numFmtId="0" fontId="36" fillId="0" borderId="0" xfId="396" applyFont="1" applyFill="1" applyAlignment="1">
      <alignment horizontal="center" vertical="center"/>
    </xf>
    <xf numFmtId="0" fontId="36" fillId="0" borderId="0" xfId="396" applyFont="1" applyFill="1" applyAlignment="1">
      <alignment horizontal="left" vertical="center"/>
    </xf>
    <xf numFmtId="0" fontId="65" fillId="0" borderId="5" xfId="396" applyFont="1" applyFill="1" applyBorder="1" applyAlignment="1">
      <alignment vertical="center"/>
    </xf>
    <xf numFmtId="0" fontId="65" fillId="0" borderId="5" xfId="396" applyFont="1" applyFill="1" applyBorder="1" applyAlignment="1">
      <alignment horizontal="center" vertical="center"/>
    </xf>
    <xf numFmtId="0" fontId="67" fillId="0" borderId="5" xfId="396" applyFont="1" applyFill="1" applyBorder="1" applyAlignment="1">
      <alignment horizontal="center" vertical="center"/>
    </xf>
    <xf numFmtId="0" fontId="0" fillId="0" borderId="0" xfId="0" applyBorder="1">
      <alignment vertical="center"/>
    </xf>
    <xf numFmtId="198" fontId="6" fillId="0" borderId="5" xfId="396" applyNumberFormat="1" applyFont="1" applyFill="1" applyBorder="1" applyAlignment="1">
      <alignment horizontal="center" vertical="center"/>
    </xf>
    <xf numFmtId="198" fontId="7" fillId="0" borderId="5" xfId="396" applyNumberFormat="1" applyFont="1" applyFill="1" applyBorder="1" applyAlignment="1">
      <alignment horizontal="center" vertical="center"/>
    </xf>
    <xf numFmtId="0" fontId="45" fillId="0" borderId="30" xfId="396" applyNumberFormat="1" applyFont="1" applyFill="1" applyBorder="1" applyAlignment="1">
      <alignment horizontal="center" vertical="center"/>
    </xf>
    <xf numFmtId="0" fontId="45" fillId="0" borderId="31" xfId="396" applyNumberFormat="1" applyFont="1" applyFill="1" applyBorder="1" applyAlignment="1">
      <alignment horizontal="center" vertical="center"/>
    </xf>
    <xf numFmtId="0" fontId="53" fillId="0" borderId="0" xfId="396" applyNumberFormat="1" applyFont="1" applyFill="1" applyBorder="1" applyAlignment="1">
      <alignment horizontal="center" vertical="center"/>
    </xf>
    <xf numFmtId="49" fontId="72" fillId="2" borderId="1" xfId="0" applyNumberFormat="1" applyFont="1" applyFill="1" applyBorder="1" applyAlignment="1">
      <alignment horizontal="left" vertical="center"/>
    </xf>
    <xf numFmtId="189" fontId="72" fillId="2" borderId="2" xfId="407" applyNumberFormat="1" applyFont="1" applyFill="1" applyBorder="1" applyAlignment="1">
      <alignment horizontal="left" vertical="center"/>
    </xf>
    <xf numFmtId="190" fontId="73" fillId="2" borderId="3" xfId="407" applyNumberFormat="1" applyFont="1" applyFill="1" applyBorder="1" applyAlignment="1" applyProtection="1">
      <alignment horizontal="center" vertical="center" shrinkToFit="1"/>
      <protection locked="0"/>
    </xf>
    <xf numFmtId="49" fontId="72" fillId="2" borderId="4" xfId="0" applyNumberFormat="1" applyFont="1" applyFill="1" applyBorder="1" applyAlignment="1">
      <alignment horizontal="left" vertical="center"/>
    </xf>
    <xf numFmtId="0" fontId="72" fillId="2" borderId="5" xfId="407" applyFont="1" applyFill="1" applyBorder="1" applyAlignment="1">
      <alignment vertical="center"/>
    </xf>
    <xf numFmtId="190" fontId="73" fillId="2" borderId="15" xfId="407" applyNumberFormat="1" applyFont="1" applyFill="1" applyBorder="1" applyAlignment="1" applyProtection="1">
      <alignment horizontal="center" vertical="center" shrinkToFit="1"/>
      <protection locked="0"/>
    </xf>
    <xf numFmtId="189" fontId="72" fillId="2" borderId="5" xfId="407" applyNumberFormat="1" applyFont="1" applyFill="1" applyBorder="1" applyAlignment="1">
      <alignment horizontal="left" vertical="center"/>
    </xf>
    <xf numFmtId="192" fontId="72" fillId="2" borderId="5" xfId="407" applyNumberFormat="1" applyFont="1" applyFill="1" applyBorder="1" applyAlignment="1">
      <alignment horizontal="left" vertical="center"/>
    </xf>
    <xf numFmtId="49" fontId="72" fillId="2" borderId="6" xfId="0" applyNumberFormat="1" applyFont="1" applyFill="1" applyBorder="1" applyAlignment="1">
      <alignment horizontal="left" vertical="center"/>
    </xf>
    <xf numFmtId="0" fontId="72" fillId="2" borderId="7" xfId="407" applyFont="1" applyFill="1" applyBorder="1" applyAlignment="1">
      <alignment vertical="center"/>
    </xf>
    <xf numFmtId="190" fontId="73" fillId="2" borderId="16" xfId="407" applyNumberFormat="1" applyFont="1" applyFill="1" applyBorder="1" applyAlignment="1" applyProtection="1">
      <alignment horizontal="center" vertical="center" shrinkToFit="1"/>
      <protection locked="0"/>
    </xf>
    <xf numFmtId="0" fontId="68" fillId="0" borderId="0" xfId="410" applyFont="1" applyAlignment="1">
      <alignment horizontal="center" vertical="center"/>
    </xf>
    <xf numFmtId="0" fontId="0" fillId="0" borderId="0" xfId="410">
      <alignment vertical="center"/>
    </xf>
    <xf numFmtId="0" fontId="0" fillId="0" borderId="0" xfId="410" applyFont="1">
      <alignment vertical="center"/>
    </xf>
    <xf numFmtId="0" fontId="46" fillId="0" borderId="0" xfId="410" applyFont="1">
      <alignment vertical="center"/>
    </xf>
    <xf numFmtId="0" fontId="69" fillId="0" borderId="0" xfId="213" applyFont="1" applyAlignment="1">
      <alignment horizontal="center" vertical="center"/>
    </xf>
    <xf numFmtId="0" fontId="70" fillId="0" borderId="0" xfId="410" applyFont="1" applyAlignment="1">
      <alignment vertical="center"/>
    </xf>
    <xf numFmtId="0" fontId="0" fillId="0" borderId="0" xfId="410" applyFont="1" applyBorder="1" applyAlignment="1">
      <alignment vertical="center"/>
    </xf>
    <xf numFmtId="197" fontId="50" fillId="0" borderId="0" xfId="410" applyNumberFormat="1" applyFont="1" applyBorder="1" applyAlignment="1">
      <alignment horizontal="center" vertical="center"/>
    </xf>
    <xf numFmtId="0" fontId="50" fillId="0" borderId="1" xfId="410" applyFont="1" applyBorder="1" applyAlignment="1">
      <alignment horizontal="center" vertical="center" wrapText="1"/>
    </xf>
    <xf numFmtId="0" fontId="50" fillId="0" borderId="2" xfId="410" applyFont="1" applyBorder="1" applyAlignment="1">
      <alignment horizontal="center" vertical="center" wrapText="1"/>
    </xf>
    <xf numFmtId="0" fontId="50" fillId="0" borderId="3" xfId="410" applyFont="1" applyBorder="1" applyAlignment="1">
      <alignment horizontal="center" vertical="center" wrapText="1"/>
    </xf>
    <xf numFmtId="0" fontId="50" fillId="0" borderId="4" xfId="410" applyFont="1" applyBorder="1" applyAlignment="1">
      <alignment horizontal="center" vertical="center" wrapText="1"/>
    </xf>
    <xf numFmtId="0" fontId="50" fillId="0" borderId="5" xfId="410" applyFont="1" applyBorder="1" applyAlignment="1">
      <alignment horizontal="center" vertical="center" wrapText="1"/>
    </xf>
    <xf numFmtId="197" fontId="50" fillId="0" borderId="15" xfId="410" applyNumberFormat="1" applyFont="1" applyBorder="1" applyAlignment="1">
      <alignment horizontal="center" vertical="center"/>
    </xf>
    <xf numFmtId="0" fontId="40" fillId="0" borderId="4" xfId="410" applyNumberFormat="1" applyFont="1" applyBorder="1" applyAlignment="1">
      <alignment horizontal="center" vertical="center" shrinkToFit="1"/>
    </xf>
    <xf numFmtId="0" fontId="56" fillId="0" borderId="5" xfId="0" applyFont="1" applyBorder="1" applyAlignment="1">
      <alignment horizontal="center" vertical="center"/>
    </xf>
    <xf numFmtId="0" fontId="60" fillId="0" borderId="0" xfId="0" applyFont="1">
      <alignment vertical="center"/>
    </xf>
    <xf numFmtId="189" fontId="0" fillId="0" borderId="0" xfId="0" applyNumberFormat="1">
      <alignment vertical="center"/>
    </xf>
    <xf numFmtId="0" fontId="40" fillId="0" borderId="4" xfId="410" applyNumberFormat="1" applyFont="1" applyBorder="1" applyAlignment="1">
      <alignment horizontal="justify" vertical="center" shrinkToFit="1"/>
    </xf>
    <xf numFmtId="0" fontId="60" fillId="0" borderId="0" xfId="0" applyNumberFormat="1" applyFont="1">
      <alignment vertical="center"/>
    </xf>
    <xf numFmtId="0" fontId="56" fillId="0" borderId="5" xfId="0" applyFont="1" applyFill="1" applyBorder="1" applyAlignment="1">
      <alignment horizontal="center" vertical="center"/>
    </xf>
    <xf numFmtId="0" fontId="56" fillId="0" borderId="15" xfId="0" applyFont="1" applyFill="1" applyBorder="1" applyAlignment="1">
      <alignment horizontal="center" vertical="center"/>
    </xf>
    <xf numFmtId="0" fontId="56" fillId="0" borderId="7" xfId="0" applyFont="1" applyFill="1" applyBorder="1" applyAlignment="1">
      <alignment horizontal="center" vertical="center"/>
    </xf>
    <xf numFmtId="0" fontId="74" fillId="0" borderId="7" xfId="0" applyFont="1" applyFill="1" applyBorder="1" applyAlignment="1">
      <alignment horizontal="center" vertical="center"/>
    </xf>
    <xf numFmtId="0" fontId="74" fillId="0" borderId="16" xfId="0" applyFont="1" applyFill="1" applyBorder="1" applyAlignment="1">
      <alignment horizontal="center" vertical="center"/>
    </xf>
    <xf numFmtId="0" fontId="0" fillId="0" borderId="0" xfId="410" applyAlignment="1">
      <alignment horizontal="left" vertical="center"/>
    </xf>
    <xf numFmtId="0" fontId="69" fillId="0" borderId="0" xfId="213" applyFont="1">
      <alignment vertical="center"/>
    </xf>
    <xf numFmtId="0" fontId="68" fillId="0" borderId="0" xfId="213" applyFont="1" applyAlignment="1">
      <alignment horizontal="center" vertical="center"/>
    </xf>
    <xf numFmtId="0" fontId="0" fillId="0" borderId="0" xfId="213">
      <alignment vertical="center"/>
    </xf>
    <xf numFmtId="0" fontId="0" fillId="0" borderId="0" xfId="213" applyAlignment="1">
      <alignment horizontal="center" vertical="center"/>
    </xf>
    <xf numFmtId="0" fontId="46" fillId="0" borderId="0" xfId="213" applyFont="1">
      <alignment vertical="center"/>
    </xf>
    <xf numFmtId="0" fontId="5" fillId="0" borderId="0" xfId="213" applyFont="1" applyAlignment="1">
      <alignment horizontal="center" vertical="center"/>
    </xf>
    <xf numFmtId="0" fontId="50" fillId="0" borderId="17" xfId="213" applyFont="1" applyBorder="1" applyAlignment="1">
      <alignment horizontal="center" vertical="center"/>
    </xf>
    <xf numFmtId="0" fontId="50" fillId="0" borderId="26" xfId="213" applyFont="1" applyBorder="1" applyAlignment="1">
      <alignment horizontal="center" vertical="center"/>
    </xf>
    <xf numFmtId="0" fontId="50" fillId="0" borderId="32" xfId="213" applyFont="1" applyBorder="1" applyAlignment="1">
      <alignment horizontal="center" vertical="center"/>
    </xf>
    <xf numFmtId="0" fontId="50" fillId="0" borderId="27" xfId="213" applyFont="1" applyBorder="1" applyAlignment="1">
      <alignment horizontal="center" vertical="center"/>
    </xf>
    <xf numFmtId="0" fontId="50" fillId="0" borderId="33" xfId="213" applyFont="1" applyBorder="1" applyAlignment="1">
      <alignment horizontal="center" vertical="center"/>
    </xf>
    <xf numFmtId="0" fontId="50" fillId="0" borderId="5" xfId="213" applyFont="1" applyBorder="1" applyAlignment="1">
      <alignment horizontal="center" vertical="center" wrapText="1"/>
    </xf>
    <xf numFmtId="0" fontId="75" fillId="0" borderId="5" xfId="213" applyFont="1" applyBorder="1" applyAlignment="1">
      <alignment horizontal="center" vertical="center" wrapText="1"/>
    </xf>
    <xf numFmtId="0" fontId="75" fillId="0" borderId="15" xfId="213" applyFont="1" applyBorder="1" applyAlignment="1">
      <alignment horizontal="center" vertical="center"/>
    </xf>
    <xf numFmtId="0" fontId="60" fillId="0" borderId="4" xfId="213" applyFont="1" applyBorder="1" applyAlignment="1">
      <alignment vertical="center" shrinkToFit="1"/>
    </xf>
    <xf numFmtId="189" fontId="56" fillId="0" borderId="5" xfId="213" applyNumberFormat="1" applyFont="1" applyBorder="1" applyAlignment="1">
      <alignment horizontal="center" vertical="center"/>
    </xf>
    <xf numFmtId="189" fontId="56" fillId="0" borderId="15" xfId="213" applyNumberFormat="1" applyFont="1" applyBorder="1" applyAlignment="1">
      <alignment horizontal="center" vertical="center"/>
    </xf>
    <xf numFmtId="189" fontId="33" fillId="0" borderId="5" xfId="213" applyNumberFormat="1" applyFont="1" applyBorder="1" applyAlignment="1">
      <alignment horizontal="center" vertical="center"/>
    </xf>
    <xf numFmtId="0" fontId="60" fillId="0" borderId="6" xfId="213" applyFont="1" applyBorder="1" applyAlignment="1">
      <alignment vertical="center" shrinkToFit="1"/>
    </xf>
    <xf numFmtId="189" fontId="56" fillId="0" borderId="7" xfId="213" applyNumberFormat="1" applyFont="1" applyBorder="1" applyAlignment="1">
      <alignment horizontal="center" vertical="center"/>
    </xf>
    <xf numFmtId="189" fontId="56" fillId="0" borderId="16" xfId="213" applyNumberFormat="1" applyFont="1" applyBorder="1" applyAlignment="1">
      <alignment horizontal="center" vertical="center"/>
    </xf>
    <xf numFmtId="0" fontId="2" fillId="0" borderId="0" xfId="407" applyFont="1"/>
    <xf numFmtId="0" fontId="63" fillId="0" borderId="0" xfId="407" applyFont="1" applyAlignment="1">
      <alignment horizontal="center"/>
    </xf>
    <xf numFmtId="0" fontId="36" fillId="0" borderId="0" xfId="407" applyFont="1" applyAlignment="1">
      <alignment horizontal="justify" vertical="center"/>
    </xf>
    <xf numFmtId="0" fontId="3" fillId="0" borderId="0" xfId="407" applyFont="1" applyAlignment="1">
      <alignment horizontal="center" vertical="center"/>
    </xf>
    <xf numFmtId="0" fontId="64" fillId="0" borderId="0" xfId="407" applyFont="1" applyAlignment="1">
      <alignment horizontal="center" vertical="center"/>
    </xf>
    <xf numFmtId="0" fontId="76" fillId="0" borderId="0" xfId="407" applyFont="1" applyAlignment="1">
      <alignment horizontal="right" vertical="center"/>
    </xf>
    <xf numFmtId="0" fontId="77" fillId="0" borderId="0" xfId="407" applyFont="1" applyAlignment="1">
      <alignment horizontal="center" vertical="center"/>
    </xf>
    <xf numFmtId="0" fontId="50" fillId="0" borderId="1" xfId="213" applyFont="1" applyBorder="1" applyAlignment="1">
      <alignment horizontal="center" vertical="center"/>
    </xf>
    <xf numFmtId="0" fontId="50" fillId="0" borderId="2" xfId="213" applyFont="1" applyBorder="1" applyAlignment="1">
      <alignment horizontal="center" vertical="center" wrapText="1"/>
    </xf>
    <xf numFmtId="0" fontId="50" fillId="0" borderId="3" xfId="213" applyFont="1" applyBorder="1" applyAlignment="1">
      <alignment horizontal="center" vertical="center"/>
    </xf>
    <xf numFmtId="0" fontId="56" fillId="0" borderId="4" xfId="213" applyFont="1" applyBorder="1" applyAlignment="1">
      <alignment vertical="center" shrinkToFit="1"/>
    </xf>
    <xf numFmtId="10" fontId="78" fillId="0" borderId="15" xfId="0" applyNumberFormat="1" applyFont="1" applyBorder="1" applyAlignment="1">
      <alignment horizontal="center" vertical="center"/>
    </xf>
    <xf numFmtId="10" fontId="2" fillId="0" borderId="0" xfId="407" applyNumberFormat="1" applyFont="1"/>
    <xf numFmtId="10" fontId="78" fillId="0" borderId="16" xfId="0" applyNumberFormat="1" applyFont="1" applyBorder="1" applyAlignment="1">
      <alignment horizontal="center" vertical="center"/>
    </xf>
    <xf numFmtId="0" fontId="79" fillId="0" borderId="0" xfId="396" applyFont="1" applyFill="1"/>
    <xf numFmtId="0" fontId="2" fillId="0" borderId="0" xfId="396" applyFont="1" applyFill="1"/>
    <xf numFmtId="0" fontId="20" fillId="0" borderId="0" xfId="396" applyFont="1" applyFill="1" applyAlignment="1">
      <alignment vertical="center"/>
    </xf>
    <xf numFmtId="0" fontId="47" fillId="0" borderId="0" xfId="396" applyFont="1" applyFill="1" applyAlignment="1">
      <alignment horizontal="center" vertical="center"/>
    </xf>
    <xf numFmtId="0" fontId="80" fillId="0" borderId="0" xfId="396" applyFont="1" applyFill="1" applyAlignment="1">
      <alignment vertical="center"/>
    </xf>
    <xf numFmtId="0" fontId="80" fillId="0" borderId="0" xfId="396" applyFont="1" applyFill="1" applyAlignment="1">
      <alignment horizontal="center" vertical="center"/>
    </xf>
    <xf numFmtId="0" fontId="81" fillId="0" borderId="0" xfId="396" applyFont="1" applyFill="1" applyAlignment="1">
      <alignment horizontal="center" vertical="center"/>
    </xf>
    <xf numFmtId="0" fontId="48" fillId="0" borderId="0" xfId="396" applyFont="1" applyFill="1" applyAlignment="1">
      <alignment horizontal="center" vertical="center"/>
    </xf>
    <xf numFmtId="0" fontId="82" fillId="0" borderId="0" xfId="396" applyFont="1" applyFill="1" applyAlignment="1">
      <alignment horizontal="center" vertical="center"/>
    </xf>
    <xf numFmtId="0" fontId="83" fillId="0" borderId="1" xfId="396" applyFont="1" applyFill="1" applyBorder="1" applyAlignment="1">
      <alignment horizontal="center" vertical="center"/>
    </xf>
    <xf numFmtId="0" fontId="83" fillId="0" borderId="2" xfId="396" applyFont="1" applyFill="1" applyBorder="1" applyAlignment="1">
      <alignment horizontal="center" vertical="center"/>
    </xf>
    <xf numFmtId="0" fontId="83" fillId="0" borderId="3" xfId="396" applyFont="1" applyFill="1" applyBorder="1" applyAlignment="1">
      <alignment horizontal="center" vertical="center"/>
    </xf>
    <xf numFmtId="0" fontId="84" fillId="0" borderId="4" xfId="396" applyFont="1" applyFill="1" applyBorder="1" applyAlignment="1">
      <alignment vertical="center"/>
    </xf>
    <xf numFmtId="0" fontId="7" fillId="0" borderId="5" xfId="396" applyFont="1" applyFill="1" applyBorder="1" applyAlignment="1">
      <alignment horizontal="center" vertical="center"/>
    </xf>
    <xf numFmtId="0" fontId="84" fillId="0" borderId="5" xfId="396" applyFont="1" applyFill="1" applyBorder="1" applyAlignment="1">
      <alignment vertical="center"/>
    </xf>
    <xf numFmtId="0" fontId="84" fillId="0" borderId="15" xfId="396" applyFont="1" applyFill="1" applyBorder="1" applyAlignment="1">
      <alignment horizontal="center" vertical="center"/>
    </xf>
    <xf numFmtId="0" fontId="85" fillId="0" borderId="4" xfId="396" applyFont="1" applyFill="1" applyBorder="1" applyAlignment="1">
      <alignment vertical="center"/>
    </xf>
    <xf numFmtId="0" fontId="85" fillId="0" borderId="5" xfId="396" applyFont="1" applyFill="1" applyBorder="1" applyAlignment="1">
      <alignment vertical="center"/>
    </xf>
    <xf numFmtId="0" fontId="85" fillId="0" borderId="15" xfId="396" applyFont="1" applyFill="1" applyBorder="1" applyAlignment="1">
      <alignment horizontal="center" vertical="center"/>
    </xf>
    <xf numFmtId="0" fontId="2" fillId="0" borderId="4" xfId="396" applyFont="1" applyFill="1" applyBorder="1"/>
    <xf numFmtId="0" fontId="6" fillId="0" borderId="15" xfId="396" applyFont="1" applyFill="1" applyBorder="1" applyAlignment="1">
      <alignment horizontal="center"/>
    </xf>
    <xf numFmtId="0" fontId="85" fillId="0" borderId="7" xfId="396" applyFont="1" applyFill="1" applyBorder="1" applyAlignment="1">
      <alignment vertical="center"/>
    </xf>
    <xf numFmtId="0" fontId="85" fillId="0" borderId="16" xfId="396" applyFont="1" applyFill="1" applyBorder="1" applyAlignment="1">
      <alignment horizontal="center" vertical="center"/>
    </xf>
    <xf numFmtId="0" fontId="2" fillId="0" borderId="5" xfId="396" applyFont="1" applyFill="1" applyBorder="1"/>
    <xf numFmtId="49" fontId="72" fillId="2" borderId="1" xfId="0" applyNumberFormat="1" applyFont="1" applyFill="1" applyBorder="1" applyAlignment="1" quotePrefix="1">
      <alignment horizontal="left" vertical="center"/>
    </xf>
    <xf numFmtId="49" fontId="72" fillId="2" borderId="4" xfId="0" applyNumberFormat="1" applyFont="1" applyFill="1" applyBorder="1" applyAlignment="1" quotePrefix="1">
      <alignment horizontal="left" vertical="center"/>
    </xf>
    <xf numFmtId="49" fontId="72" fillId="2" borderId="6" xfId="0" applyNumberFormat="1" applyFont="1" applyFill="1" applyBorder="1" applyAlignment="1" quotePrefix="1">
      <alignment horizontal="left" vertical="center"/>
    </xf>
    <xf numFmtId="0" fontId="0" fillId="0" borderId="0" xfId="0" applyFill="1" applyBorder="1" quotePrefix="1">
      <alignment vertical="center"/>
    </xf>
    <xf numFmtId="49" fontId="12" fillId="0" borderId="0" xfId="0" applyNumberFormat="1" applyFont="1" applyFill="1" applyBorder="1" applyAlignment="1" quotePrefix="1">
      <alignment horizontal="left" vertical="center"/>
    </xf>
    <xf numFmtId="49" fontId="12" fillId="2" borderId="5" xfId="407" applyNumberFormat="1" applyFont="1" applyFill="1" applyBorder="1" applyAlignment="1" quotePrefix="1">
      <alignment vertical="center"/>
    </xf>
    <xf numFmtId="49" fontId="12" fillId="0" borderId="5" xfId="407" applyNumberFormat="1" applyFont="1" applyBorder="1" applyAlignment="1" quotePrefix="1">
      <alignment vertical="center"/>
    </xf>
    <xf numFmtId="49" fontId="12" fillId="3" borderId="5" xfId="407" applyNumberFormat="1" applyFont="1" applyFill="1" applyBorder="1" applyAlignment="1" quotePrefix="1">
      <alignment vertical="center"/>
    </xf>
    <xf numFmtId="49" fontId="12" fillId="2" borderId="5" xfId="0" applyNumberFormat="1" applyFont="1" applyFill="1" applyBorder="1" applyAlignment="1" quotePrefix="1">
      <alignment horizontal="left" vertical="center"/>
    </xf>
  </cellXfs>
  <cellStyles count="104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好_省级明细_基金最新 2" xfId="49"/>
    <cellStyle name="好_2007年结算已定项目对账单_支出汇总" xfId="50"/>
    <cellStyle name="强调文字颜色 2 3 2" xfId="51"/>
    <cellStyle name="好_省级明细_代编全省支出预算修改_基金汇总" xfId="52"/>
    <cellStyle name="好_省级明细_代编全省支出预算修改_收入汇总" xfId="53"/>
    <cellStyle name="输出 3" xfId="54"/>
    <cellStyle name="Accent2 - 40%" xfId="55"/>
    <cellStyle name="好_省级明细_副本最新_收入汇总" xfId="56"/>
    <cellStyle name="好_商品交易所2006--2008年税收_收入汇总" xfId="57"/>
    <cellStyle name="好_2011年预算表格2010.12.9_收入汇总" xfId="58"/>
    <cellStyle name="好_省级明细_23 2" xfId="59"/>
    <cellStyle name="差_省级明细_副本1.2 2" xfId="60"/>
    <cellStyle name="差_省级明细_Book1_支出汇总" xfId="61"/>
    <cellStyle name="好_20160105省级2016年预算情况表（最新）_收入汇总" xfId="62"/>
    <cellStyle name="好_2011年预算表格2010.12.9_基金汇总" xfId="63"/>
    <cellStyle name="好_商品交易所2006--2008年税收_基金汇总" xfId="64"/>
    <cellStyle name="计算 2" xfId="65"/>
    <cellStyle name="标题 2 3_1.3日 2017年预算草案 - 副本" xfId="66"/>
    <cellStyle name="好_2007年中央财政与河南省财政年终决算结算单" xfId="67"/>
    <cellStyle name="好_省级明细_Book1" xfId="68"/>
    <cellStyle name="60% - 强调文字颜色 2 3" xfId="69"/>
    <cellStyle name="常规 6" xfId="70"/>
    <cellStyle name="差_省级明细 2" xfId="71"/>
    <cellStyle name="解释性文本 2 2" xfId="72"/>
    <cellStyle name="好_省级明细_表六七" xfId="73"/>
    <cellStyle name="强调文字颜色 1 2 3" xfId="74"/>
    <cellStyle name="常规 13_2017年预算草案（债务）" xfId="75"/>
    <cellStyle name="好_Book1_收入汇总" xfId="76"/>
    <cellStyle name="好_2008年财政收支预算草案(1.4)_基金汇总" xfId="77"/>
    <cellStyle name="计算 3 2" xfId="78"/>
    <cellStyle name="差_省级明细_代编全省支出预算修改_基金汇总" xfId="79"/>
    <cellStyle name="好_省级明细_冬梅3_收入汇总" xfId="80"/>
    <cellStyle name="好_2007年结算已定项目对账单_2017年预算草案（债务）" xfId="81"/>
    <cellStyle name="Currency [0]" xfId="82"/>
    <cellStyle name="差_Xl0000068_基金汇总" xfId="83"/>
    <cellStyle name="注释 2 3" xfId="84"/>
    <cellStyle name="标题 1 2_1.3日 2017年预算草案 - 副本" xfId="85"/>
    <cellStyle name="着色 5" xfId="86"/>
    <cellStyle name="好_省级明细_基金最终修改支出" xfId="87"/>
    <cellStyle name="检查单元格 3 2" xfId="88"/>
    <cellStyle name="好_2010年收入预测表（20091219)）_收入汇总" xfId="89"/>
    <cellStyle name="千位分隔[0] 2" xfId="90"/>
    <cellStyle name="千位分隔[0] 3" xfId="91"/>
    <cellStyle name="好_省级明细_Xl0000068_2017年预算草案（债务）" xfId="92"/>
    <cellStyle name="差_省级明细_基金最新" xfId="93"/>
    <cellStyle name="适中 2" xfId="94"/>
    <cellStyle name="好_省级明细_副本最新_2017年预算草案（债务）" xfId="95"/>
    <cellStyle name="好_省属监狱人员级别表(驻外)_收入汇总" xfId="96"/>
    <cellStyle name="差_省级明细_梁蕊要预算局报人大2017年预算草案" xfId="97"/>
    <cellStyle name="小数" xfId="98"/>
    <cellStyle name="着色 1" xfId="99"/>
    <cellStyle name="常规 3 2 2" xfId="100"/>
    <cellStyle name="样式 1_20170103省级2017年预算情况表" xfId="101"/>
    <cellStyle name="注释 2 4" xfId="102"/>
    <cellStyle name="好_省级明细_Xl0000071_2017年预算草案（债务）" xfId="103"/>
    <cellStyle name="好_任村" xfId="104"/>
    <cellStyle name="好_省级明细_副本最新_支出汇总" xfId="105"/>
    <cellStyle name="差_省属监狱人员级别表(驻外)_基金汇总" xfId="106"/>
    <cellStyle name="好_省级明细_全省收入代编最新" xfId="107"/>
    <cellStyle name="未定义 2" xfId="108"/>
    <cellStyle name="好_2010年收入预测表（20091219)）" xfId="109"/>
    <cellStyle name="差_津补贴保障测算(5.21)_支出汇总" xfId="110"/>
    <cellStyle name="注释 2 6" xfId="111"/>
    <cellStyle name="霓付 [0]_ +Foil &amp; -FOIL &amp; PAPER" xfId="112"/>
    <cellStyle name="好_20 2007年河南结算单_支出汇总" xfId="113"/>
    <cellStyle name="好_Xl0000068_基金汇总" xfId="114"/>
    <cellStyle name="输入 3 2" xfId="115"/>
    <cellStyle name="常规 2 3" xfId="116"/>
    <cellStyle name="콤마_BOILER-CO1" xfId="117"/>
    <cellStyle name="好_20 2007年河南结算单_收入汇总" xfId="118"/>
    <cellStyle name="콤마 [0]_BOILER-CO1" xfId="119"/>
    <cellStyle name="着色 6" xfId="120"/>
    <cellStyle name="着色 4" xfId="121"/>
    <cellStyle name="着色 3" xfId="122"/>
    <cellStyle name="差_2007年中央财政与河南省财政年终决算结算单" xfId="123"/>
    <cellStyle name="着色 2" xfId="124"/>
    <cellStyle name="样式 1" xfId="125"/>
    <cellStyle name="未定义" xfId="126"/>
    <cellStyle name="好_省级明细_Xl0000071 2" xfId="127"/>
    <cellStyle name="통화 [0]_BOILER-CO1" xfId="128"/>
    <cellStyle name="输入 3_1.3日 2017年预算草案 - 副本" xfId="129"/>
    <cellStyle name="输入 2_1.3日 2017年预算草案 - 副本" xfId="130"/>
    <cellStyle name="差_省级明细_全省收入代编最新_2017年预算草案（债务）" xfId="131"/>
    <cellStyle name="输入 2 3" xfId="132"/>
    <cellStyle name="输出 2 4" xfId="133"/>
    <cellStyle name="输出 2 2" xfId="134"/>
    <cellStyle name="适中 3 2" xfId="135"/>
    <cellStyle name="好_省级明细_基金最新_支出汇总" xfId="136"/>
    <cellStyle name="适中 2 4" xfId="137"/>
    <cellStyle name="适中 2 3" xfId="138"/>
    <cellStyle name="适中 2 2" xfId="139"/>
    <cellStyle name="好_省属监狱人员级别表(驻外)_基金汇总" xfId="140"/>
    <cellStyle name="强调文字颜色 5 3" xfId="141"/>
    <cellStyle name="好_省级国有资本经营预算表" xfId="142"/>
    <cellStyle name="差_省级明细_全省预算代编_收入汇总" xfId="143"/>
    <cellStyle name="强调文字颜色 5 2 4" xfId="144"/>
    <cellStyle name="强调文字颜色 5 2" xfId="145"/>
    <cellStyle name="20% - 强调文字颜色 4 2 5" xfId="146"/>
    <cellStyle name="常规 3 5" xfId="147"/>
    <cellStyle name="检查单元格 3_1.3日 2017年预算草案 - 副本" xfId="148"/>
    <cellStyle name="强调文字颜色 4 3 2" xfId="149"/>
    <cellStyle name="强调文字颜色 4 2 4" xfId="150"/>
    <cellStyle name="强调文字颜色 4 2 3" xfId="151"/>
    <cellStyle name="差_收入汇总" xfId="152"/>
    <cellStyle name="强调文字颜色 4 2 2" xfId="153"/>
    <cellStyle name="强调文字颜色 4 2" xfId="154"/>
    <cellStyle name="常规 2 5" xfId="155"/>
    <cellStyle name="差_财政厅编制用表（2011年报省人大）_收入汇总" xfId="156"/>
    <cellStyle name="强调文字颜色 3 3 2" xfId="157"/>
    <cellStyle name="常规 14" xfId="158"/>
    <cellStyle name="强调文字颜色 3 2" xfId="159"/>
    <cellStyle name="好_9月进度" xfId="160"/>
    <cellStyle name="差_2010省级行政性收费专项收入批复_收入汇总" xfId="161"/>
    <cellStyle name="输入 2 4" xfId="162"/>
    <cellStyle name="强调文字颜色 2 2 4" xfId="163"/>
    <cellStyle name="60% - 强调文字颜色 3 2 3" xfId="164"/>
    <cellStyle name="强调文字颜色 2 2 3" xfId="165"/>
    <cellStyle name="强调文字颜色 2 2" xfId="166"/>
    <cellStyle name="注释 2 2" xfId="167"/>
    <cellStyle name="计算 2_1.3日 2017年预算草案 - 副本" xfId="168"/>
    <cellStyle name="强调文字颜色 1 3" xfId="169"/>
    <cellStyle name="汇总 3_1.3日 2017年预算草案 - 副本" xfId="170"/>
    <cellStyle name="常规 11_鹤壁市开发区2017年相关数据统计表报市局" xfId="171"/>
    <cellStyle name="好_省级明细_冬梅3_支出汇总" xfId="172"/>
    <cellStyle name="强调文字颜色 1 2 4" xfId="173"/>
    <cellStyle name="差_省级明细_Xl0000068_支出汇总" xfId="174"/>
    <cellStyle name="常规 5 3" xfId="175"/>
    <cellStyle name="好_20111127汇报附表（8张）_基金汇总" xfId="176"/>
    <cellStyle name="强调 1" xfId="177"/>
    <cellStyle name="差_河南省----2009-05-21（补充数据）_收入汇总" xfId="178"/>
    <cellStyle name="千位分季_新建 Microsoft Excel 工作表" xfId="179"/>
    <cellStyle name="千位分隔 2" xfId="180"/>
    <cellStyle name="千位_(人代会用)" xfId="181"/>
    <cellStyle name="普通_ 白土" xfId="182"/>
    <cellStyle name="烹拳_ +Foil &amp; -FOIL &amp; PAPER" xfId="183"/>
    <cellStyle name="烹拳 [0]_ +Foil &amp; -FOIL &amp; PAPER" xfId="184"/>
    <cellStyle name="差_财政厅编制用表（2011年报省人大）" xfId="185"/>
    <cellStyle name="链接单元格 3 2" xfId="186"/>
    <cellStyle name="链接单元格 2_1.3日 2017年预算草案 - 副本" xfId="187"/>
    <cellStyle name="链接单元格 2 3" xfId="188"/>
    <cellStyle name="好_省级明细_2017年预算草案1.4" xfId="189"/>
    <cellStyle name="链接单元格 2 2" xfId="190"/>
    <cellStyle name="警告文本 2 4" xfId="191"/>
    <cellStyle name="样式 1 2" xfId="192"/>
    <cellStyle name="差_省级明细_2016-2017全省国资预算" xfId="193"/>
    <cellStyle name="好_省级明细_冬梅3 2" xfId="194"/>
    <cellStyle name="警告文本 2 3" xfId="195"/>
    <cellStyle name="解释性文本 3 2" xfId="196"/>
    <cellStyle name="好_省级明细_全省收入代编最新_基金汇总" xfId="197"/>
    <cellStyle name="常规 2 10" xfId="198"/>
    <cellStyle name="检查单元格 2_1.3日 2017年预算草案 - 副本" xfId="199"/>
    <cellStyle name="强调文字颜色 3 3" xfId="200"/>
    <cellStyle name="好_省级明细_2016年预算草案1.13" xfId="201"/>
    <cellStyle name="差_省级明细_23_支出汇总" xfId="202"/>
    <cellStyle name="检查单元格 2 2" xfId="203"/>
    <cellStyle name="好_2016-2017全省国资预算" xfId="204"/>
    <cellStyle name="计算 2 4" xfId="205"/>
    <cellStyle name="汇总 3 2" xfId="206"/>
    <cellStyle name="标题 5 3" xfId="207"/>
    <cellStyle name="汇总 2 4" xfId="208"/>
    <cellStyle name="汇总 2 3" xfId="209"/>
    <cellStyle name="归盒啦_95" xfId="210"/>
    <cellStyle name="后继超链接" xfId="211"/>
    <cellStyle name="后继超级链接" xfId="212"/>
    <cellStyle name="常规 17" xfId="213"/>
    <cellStyle name="差_商品交易所2006--2008年税收_2017年预算草案（债务）" xfId="214"/>
    <cellStyle name="差_2011年预算表格2010.12.9_2017年预算草案（债务）" xfId="215"/>
    <cellStyle name="好_省级明细_支出汇总" xfId="216"/>
    <cellStyle name="好_2007年结算已定项目对账单" xfId="217"/>
    <cellStyle name="好_省级明细_政府性基金人大会表格1稿_支出汇总" xfId="218"/>
    <cellStyle name="好_省级明细_政府性基金人大会表格1稿_收入汇总" xfId="219"/>
    <cellStyle name="常规 7" xfId="220"/>
    <cellStyle name="好_2007结算与财力(6.2)_支出汇总" xfId="221"/>
    <cellStyle name="好_省级明细_政府性基金人大会表格1稿_基金汇总" xfId="222"/>
    <cellStyle name="好_省级明细_政府性基金人大会表格1稿 2" xfId="223"/>
    <cellStyle name="好_省级明细_收入汇总" xfId="224"/>
    <cellStyle name="差_2010年收入预测表（20091219)）_基金汇总" xfId="225"/>
    <cellStyle name="好_省级明细_省级国有资本经营预算表" xfId="226"/>
    <cellStyle name="好_省级明细_全省预算代编 2" xfId="227"/>
    <cellStyle name="好_省级明细_基金最新" xfId="228"/>
    <cellStyle name="好_省级明细_全省预算代编" xfId="229"/>
    <cellStyle name="好_省级明细_全省收入代编最新 2" xfId="230"/>
    <cellStyle name="好_基金安排表" xfId="231"/>
    <cellStyle name="标题 7" xfId="232"/>
    <cellStyle name="好_省级明细_梁蕊要预算局报人大2017年预算草案" xfId="233"/>
    <cellStyle name="好_Xl0000068_收入汇总" xfId="234"/>
    <cellStyle name="好_省级明细_基金最新_收入汇总" xfId="235"/>
    <cellStyle name="好_省级明细_基金最新_2017年预算草案（债务）" xfId="236"/>
    <cellStyle name="好_省级明细_基金汇总" xfId="237"/>
    <cellStyle name="好_省级明细_基金表" xfId="238"/>
    <cellStyle name="常规 2 4" xfId="239"/>
    <cellStyle name="差_2010年收入预测表（20091219)）_支出汇总" xfId="240"/>
    <cellStyle name="好_省级明细_副本最新_基金汇总" xfId="241"/>
    <cellStyle name="常规 4 6" xfId="242"/>
    <cellStyle name="好_省级明细_复件 表19（梁蕊发）" xfId="243"/>
    <cellStyle name="千分位_ 白土" xfId="244"/>
    <cellStyle name="20% - 强调文字颜色 2 2 4" xfId="245"/>
    <cellStyle name="差_Xl0000068_支出汇总" xfId="246"/>
    <cellStyle name="好_省级明细_冬梅3_基金汇总" xfId="247"/>
    <cellStyle name="好_河南省----2009-05-21（补充数据） 2" xfId="248"/>
    <cellStyle name="钎霖_4岿角利" xfId="249"/>
    <cellStyle name="好_省级明细_代编全省支出预算修改_2017年预算草案（债务）" xfId="250"/>
    <cellStyle name="常规 10" xfId="251"/>
    <cellStyle name="好_省级明细_代编表" xfId="252"/>
    <cellStyle name="好_财政部门收入" xfId="253"/>
    <cellStyle name="好_省级明细_Xl0000071_支出汇总" xfId="254"/>
    <cellStyle name="常规 3_2017人大预算草案" xfId="255"/>
    <cellStyle name="常规 2_12月报" xfId="256"/>
    <cellStyle name="好_省级明细_Xl0000071_收入汇总" xfId="257"/>
    <cellStyle name="Accent1 - 60%" xfId="258"/>
    <cellStyle name="好_省级明细_Xl0000071" xfId="259"/>
    <cellStyle name="差_Xl0000071 2" xfId="260"/>
    <cellStyle name="好_省级明细_Xl0000068_支出汇总" xfId="261"/>
    <cellStyle name="好_省级明细_Book1_基金汇总" xfId="262"/>
    <cellStyle name="常规 10 2" xfId="263"/>
    <cellStyle name="好_省级明细_Xl0000068_基金汇总" xfId="264"/>
    <cellStyle name="好_省级明细_Book1 2" xfId="265"/>
    <cellStyle name="差_Xl0000071" xfId="266"/>
    <cellStyle name="好_省级明细_2017年预算草案（债务）" xfId="267"/>
    <cellStyle name="常规_EE70A06373940074E0430A0804CB0074" xfId="268"/>
    <cellStyle name="常规 7 2" xfId="269"/>
    <cellStyle name="好_2011年预算大表11-26" xfId="270"/>
    <cellStyle name="好_省级明细_2017年财政收支预算" xfId="271"/>
    <cellStyle name="好_省级明细_2016年预算草案1.13_支出汇总" xfId="272"/>
    <cellStyle name="好_2010省级行政性收费专项收入批复" xfId="273"/>
    <cellStyle name="差_省电力2008年 工作表_收入汇总" xfId="274"/>
    <cellStyle name="好_省级明细_2016年预算草案1.13_收入汇总" xfId="275"/>
    <cellStyle name="好_省级明细_2016年预算草案" xfId="276"/>
    <cellStyle name="差_省属监狱人员级别表(驻外)_收入汇总" xfId="277"/>
    <cellStyle name="强调文字颜色 4 3" xfId="278"/>
    <cellStyle name="常规 2 6" xfId="279"/>
    <cellStyle name="好_省级明细 2" xfId="280"/>
    <cellStyle name="好_省级明细" xfId="281"/>
    <cellStyle name="Accent2_基金汇总" xfId="282"/>
    <cellStyle name="好_省电力2008年 工作表_支出汇总" xfId="283"/>
    <cellStyle name="差_省级明细_政府性基金人大会表格1稿 2" xfId="284"/>
    <cellStyle name="好_省电力2008年 工作表_收入汇总" xfId="285"/>
    <cellStyle name="好_2010年收入预测表（20091218)）_支出汇总" xfId="286"/>
    <cellStyle name="链接单元格 2" xfId="287"/>
    <cellStyle name="差_2007年中央财政与河南省财政年终决算结算单_基金汇总" xfId="288"/>
    <cellStyle name="好_津补贴保障测算(5.21)_支出汇总" xfId="289"/>
    <cellStyle name="好_省电力2008年 工作表 2" xfId="290"/>
    <cellStyle name="常规 2 2 2" xfId="291"/>
    <cellStyle name="好_津补贴保障测算(5.21)_收入汇总" xfId="292"/>
    <cellStyle name="好_津补贴保障测算(5.21)_基金汇总" xfId="293"/>
    <cellStyle name="差_省级明细_冬梅3_收入汇总" xfId="294"/>
    <cellStyle name="好_Xl0000071_收入汇总" xfId="295"/>
    <cellStyle name="好_津补贴保障测算(5.21)" xfId="296"/>
    <cellStyle name="好_省级明细_全省预算代编_2017年预算草案（债务）" xfId="297"/>
    <cellStyle name="好_基金汇总" xfId="298"/>
    <cellStyle name="差_20160105省级2016年预算情况表（最新）_支出汇总" xfId="299"/>
    <cellStyle name="好_河南省----2009-05-21（补充数据）_收入汇总" xfId="300"/>
    <cellStyle name="好_河南省----2009-05-21（补充数据）_2017年预算草案（债务）" xfId="301"/>
    <cellStyle name="好_河南省----2009-05-21（补充数据）" xfId="302"/>
    <cellStyle name="常规 5 4" xfId="303"/>
    <cellStyle name="好_2010省级行政性收费专项收入批复_收入汇总" xfId="304"/>
    <cellStyle name="好_国有资本经营预算（2011年报省人大）_收入汇总" xfId="305"/>
    <cellStyle name="好_国有资本经营预算（2011年报省人大）_基金汇总" xfId="306"/>
    <cellStyle name="好_国有资本经营预算（2011年报省人大）" xfId="307"/>
    <cellStyle name="好_财政厅编制用表（2011年报省人大）_收入汇总" xfId="308"/>
    <cellStyle name="好_2007年中央财政与河南省财政年终决算结算单_支出汇总" xfId="309"/>
    <cellStyle name="好_财政厅编制用表（2011年报省人大）_2017年预算草案（债务）" xfId="310"/>
    <cellStyle name="常规_12-29日省政府常务会议材料附件" xfId="311"/>
    <cellStyle name="好_财政厅编制用表（2011年报省人大） 2" xfId="312"/>
    <cellStyle name="好_财政厅编制用表（2011年报省人大）" xfId="313"/>
    <cellStyle name="好_Xl0000068_支出汇总" xfId="314"/>
    <cellStyle name="好_Book1_基金汇总" xfId="315"/>
    <cellStyle name="好_Xl0000068 2" xfId="316"/>
    <cellStyle name="好_Book1" xfId="317"/>
    <cellStyle name="常规 4 2 2" xfId="318"/>
    <cellStyle name="常规 4 4" xfId="319"/>
    <cellStyle name="好_2017人大预算草案" xfId="320"/>
    <cellStyle name="常规_2012年基金收支预算草案12" xfId="321"/>
    <cellStyle name="60% - 强调文字颜色 2 2" xfId="322"/>
    <cellStyle name="差_省级明细_全省预算代编" xfId="323"/>
    <cellStyle name="差_津补贴保障测算(5.21)" xfId="324"/>
    <cellStyle name="常规 5" xfId="325"/>
    <cellStyle name="好_2011年全省及省级预计2011-12-12_支出汇总" xfId="326"/>
    <cellStyle name="差_2009年财力测算情况11.19_收入汇总" xfId="327"/>
    <cellStyle name="好_省级明细_副本1.2" xfId="328"/>
    <cellStyle name="差_2007年结算已定项目对账单" xfId="329"/>
    <cellStyle name="好_2011年全省及省级预计2011-12-12" xfId="330"/>
    <cellStyle name="통화_BOILER-CO1" xfId="331"/>
    <cellStyle name="comma zerodec" xfId="332"/>
    <cellStyle name="好_2007结算与财力(6.2)" xfId="333"/>
    <cellStyle name="好_20111127汇报附表（8张）_收入汇总" xfId="334"/>
    <cellStyle name="标题 4 2 3" xfId="335"/>
    <cellStyle name="好_20111127汇报附表（8张）" xfId="336"/>
    <cellStyle name="20% - 强调文字颜色 5 3 2" xfId="337"/>
    <cellStyle name="好_2010年收入预测表（20091230)）" xfId="338"/>
    <cellStyle name="好_2010年收入预测表（20091218)）" xfId="339"/>
    <cellStyle name="好_省级明细_23_支出汇总" xfId="340"/>
    <cellStyle name="差_省级明细_副本1.2_支出汇总" xfId="341"/>
    <cellStyle name="好_2008年财政收支预算草案(1.4) 2" xfId="342"/>
    <cellStyle name="好_2011年全省及省级预计2011-12-12_基金汇总" xfId="343"/>
    <cellStyle name="好_省级明细_代编全省支出预算修改" xfId="344"/>
    <cellStyle name="好_2009年结算（最终）_支出汇总" xfId="345"/>
    <cellStyle name="40% - 强调文字颜色 1 3 2" xfId="346"/>
    <cellStyle name="好_2009年结算（最终）_基金汇总" xfId="347"/>
    <cellStyle name="20% - 强调文字颜色 3 2 5" xfId="348"/>
    <cellStyle name="好_2009年财力测算情况11.19_支出汇总" xfId="349"/>
    <cellStyle name="好_2009年财力测算情况11.19_基金汇总" xfId="350"/>
    <cellStyle name="好_2009年财力测算情况11.19" xfId="351"/>
    <cellStyle name="好_2008年财政收支预算草案(1.4)_支出汇总" xfId="352"/>
    <cellStyle name="差_省级明细_复件 表19（梁蕊发）" xfId="353"/>
    <cellStyle name="好_2010年收入预测表（20091218)）_基金汇总" xfId="354"/>
    <cellStyle name="差_2011年预算表格2010.12.9 2" xfId="355"/>
    <cellStyle name="差_商品交易所2006--2008年税收 2" xfId="356"/>
    <cellStyle name="差_20170103省级2017年预算情况表" xfId="357"/>
    <cellStyle name="差_省级明细_冬梅3 2" xfId="358"/>
    <cellStyle name="好_Xl0000071 2" xfId="359"/>
    <cellStyle name="好_2007年结算已定项目对账单_收入汇总" xfId="360"/>
    <cellStyle name="常规 4 2" xfId="361"/>
    <cellStyle name="好_财政厅编制用表（2011年报省人大）_基金汇总" xfId="362"/>
    <cellStyle name="差_省级明细_Xl0000068_2017年预算草案（债务）" xfId="363"/>
    <cellStyle name="差_省级明细_基金最终修改支出" xfId="364"/>
    <cellStyle name="好_20 2007年河南结算单_基金汇总" xfId="365"/>
    <cellStyle name="标题 2 2 2" xfId="366"/>
    <cellStyle name="好_20 2007年河南结算单_2017年预算草案（债务）" xfId="367"/>
    <cellStyle name="60% - 强调文字颜色 4 2 4" xfId="368"/>
    <cellStyle name="注释 3 2" xfId="369"/>
    <cellStyle name="好_20 2007年河南结算单 2" xfId="370"/>
    <cellStyle name="解释性文本 3" xfId="371"/>
    <cellStyle name="好 3 2" xfId="372"/>
    <cellStyle name="超级链接" xfId="373"/>
    <cellStyle name="好_省级明细_Book1_收入汇总" xfId="374"/>
    <cellStyle name="常规_A08B445438B7197CE0500A0A15231115" xfId="375"/>
    <cellStyle name="常规 2 7" xfId="376"/>
    <cellStyle name="常规 9" xfId="377"/>
    <cellStyle name="差_20 2007年河南结算单_收入汇总" xfId="378"/>
    <cellStyle name="差_2011年预算大表11-26" xfId="379"/>
    <cellStyle name="标题 5 2" xfId="380"/>
    <cellStyle name="强调文字颜色 1 4" xfId="381"/>
    <cellStyle name="常规 8" xfId="382"/>
    <cellStyle name="常规 6 2" xfId="383"/>
    <cellStyle name="常规 4 5" xfId="384"/>
    <cellStyle name="差_省级明细_基金最新 2" xfId="385"/>
    <cellStyle name="强调文字颜色 6 2" xfId="386"/>
    <cellStyle name="常规 4 3" xfId="387"/>
    <cellStyle name="常规 4" xfId="388"/>
    <cellStyle name="标题 1 3 2" xfId="389"/>
    <cellStyle name="常规 12" xfId="390"/>
    <cellStyle name="常规 3 3" xfId="391"/>
    <cellStyle name="常规 11 2" xfId="392"/>
    <cellStyle name="40% - 强调文字颜色 2 2 5" xfId="393"/>
    <cellStyle name="检查单元格 2 4" xfId="394"/>
    <cellStyle name="差_2008年财政收支预算草案(1.4)_支出汇总" xfId="395"/>
    <cellStyle name="常规 11" xfId="396"/>
    <cellStyle name="常规 3 2" xfId="397"/>
    <cellStyle name="常规 3" xfId="398"/>
    <cellStyle name="常规_2016年省本级社会保险基金收支预算表细化" xfId="399"/>
    <cellStyle name="好_20170103省级2017年预算情况表" xfId="400"/>
    <cellStyle name="40% - 强调文字颜色 3 2 5" xfId="401"/>
    <cellStyle name="标题 1 2 3" xfId="402"/>
    <cellStyle name="标题 1 2 2" xfId="403"/>
    <cellStyle name="常规 2 2 3" xfId="404"/>
    <cellStyle name="60% - 着色 1" xfId="405"/>
    <cellStyle name="强调文字颜色 2 3" xfId="406"/>
    <cellStyle name="常规 2" xfId="407"/>
    <cellStyle name="常规 16" xfId="408"/>
    <cellStyle name="差_省级明细_社保2017年预算草案1.3" xfId="409"/>
    <cellStyle name="常规 18" xfId="410"/>
    <cellStyle name="差_省级明细_基金汇总" xfId="411"/>
    <cellStyle name="好_2007年中央财政与河南省财政年终决算结算单_2017年预算草案（债务）" xfId="412"/>
    <cellStyle name="Accent1 - 40%" xfId="413"/>
    <cellStyle name="常规 2 2_2017人大预算草案" xfId="414"/>
    <cellStyle name="检查单元格 2 3" xfId="415"/>
    <cellStyle name="常规 19" xfId="416"/>
    <cellStyle name="差_省属监狱人员级别表(驻外)_支出汇总" xfId="417"/>
    <cellStyle name="适中 3" xfId="418"/>
    <cellStyle name="差_省级明细_政府性基金人大会表格1稿" xfId="419"/>
    <cellStyle name="差_省级明细_代编全省支出预算修改_支出汇总" xfId="420"/>
    <cellStyle name="输出 2_1.3日 2017年预算草案 - 副本" xfId="421"/>
    <cellStyle name="差_2011年全省及省级预计2011-12-12_支出汇总" xfId="422"/>
    <cellStyle name="差_省级明细_全省预算代编_2017年预算草案（债务）" xfId="423"/>
    <cellStyle name="差_省级明细_全省收入代编最新_支出汇总" xfId="424"/>
    <cellStyle name="差_商品交易所2006--2008年税收_收入汇总" xfId="425"/>
    <cellStyle name="差_2011年预算表格2010.12.9_收入汇总" xfId="426"/>
    <cellStyle name="差_省级明细_2017年预算草案（债务）" xfId="427"/>
    <cellStyle name="汇总 4" xfId="428"/>
    <cellStyle name="差_8月进度" xfId="429"/>
    <cellStyle name="差_省电力2008年 工作表_2017年预算草案（债务）" xfId="430"/>
    <cellStyle name="差_省级明细_基金最新_收入汇总" xfId="431"/>
    <cellStyle name="好_省级明细_Xl0000071_基金汇总" xfId="432"/>
    <cellStyle name="差_省级明细_基金表" xfId="433"/>
    <cellStyle name="差_省级明细_副本最新_支出汇总" xfId="434"/>
    <cellStyle name="差_省级明细_副本最新 2" xfId="435"/>
    <cellStyle name="好_2006年本机一般预算支出变动表" xfId="436"/>
    <cellStyle name="好_支出汇总" xfId="437"/>
    <cellStyle name="好_省级明细_23_2017年预算草案（债务）" xfId="438"/>
    <cellStyle name="差_省级明细_副本1.2_2017年预算草案（债务）" xfId="439"/>
    <cellStyle name="差 2 3" xfId="440"/>
    <cellStyle name="好_Xl0000071_支出汇总" xfId="441"/>
    <cellStyle name="差_省级明细_冬梅3_支出汇总" xfId="442"/>
    <cellStyle name="千分位[0]_ 白土" xfId="443"/>
    <cellStyle name="注释 2_1.3日 2017年预算草案 - 副本" xfId="444"/>
    <cellStyle name="差_省级明细_Book1_基金汇总" xfId="445"/>
    <cellStyle name="差_省级明细_代编全省支出预算修改" xfId="446"/>
    <cellStyle name="差_20160105省级2016年预算情况表（最新） 2" xfId="447"/>
    <cellStyle name="好_省级明细_Book1_支出汇总" xfId="448"/>
    <cellStyle name="差_省级明细_Book1" xfId="449"/>
    <cellStyle name="差_省级明细_副本1.2_基金汇总" xfId="450"/>
    <cellStyle name="好_省级明细_23_基金汇总" xfId="451"/>
    <cellStyle name="差_省级明细_政府性基金人大会表格1稿_支出汇总" xfId="452"/>
    <cellStyle name="好_收入汇总" xfId="453"/>
    <cellStyle name="差_Xl0000071_支出汇总" xfId="454"/>
    <cellStyle name="差_2011年预算大表11-26_2017年预算草案（债务）" xfId="455"/>
    <cellStyle name="差_省属监狱人员级别表(驻外)" xfId="456"/>
    <cellStyle name="好_省属监狱人员级别表(驻外)" xfId="457"/>
    <cellStyle name="差_省级明细_2016年预算草案1.13_收入汇总" xfId="458"/>
    <cellStyle name="差_省级明细_Xl0000068_基金汇总" xfId="459"/>
    <cellStyle name="差_省级明细_2016年预算草案1.13 2" xfId="460"/>
    <cellStyle name="差_2007结算与财力(6.2)_收入汇总" xfId="461"/>
    <cellStyle name="差_省级明细_Xl0000071_2017年预算草案（债务）" xfId="462"/>
    <cellStyle name="差_省级明细" xfId="463"/>
    <cellStyle name="差_省电力2008年 工作表_基金汇总" xfId="464"/>
    <cellStyle name="好_2008年财政收支预算草案(1.4)" xfId="465"/>
    <cellStyle name="差 2 4" xfId="466"/>
    <cellStyle name="20% - 强调文字颜色 5 2 3" xfId="467"/>
    <cellStyle name="差_津补贴保障测算(5.21)_基金汇总" xfId="468"/>
    <cellStyle name="差_省级明细_政府性基金人大会表格1稿_2017年预算草案（债务）" xfId="469"/>
    <cellStyle name="差_省级明细_全省预算代编_基金汇总" xfId="470"/>
    <cellStyle name="差_河南省----2009-05-21（补充数据）" xfId="471"/>
    <cellStyle name="差_2008年财政收支预算草案(1.4)_基金汇总" xfId="472"/>
    <cellStyle name="好_省级明细_全省收入代编最新_2017年预算草案（债务）" xfId="473"/>
    <cellStyle name="差_省级明细_23" xfId="474"/>
    <cellStyle name="差_财政厅编制用表（2011年报省人大）_支出汇总" xfId="475"/>
    <cellStyle name="20% - 强调文字颜色 5 2 2" xfId="476"/>
    <cellStyle name="差_省级明细_23_基金汇总" xfId="477"/>
    <cellStyle name="差_省级明细_收入汇总" xfId="478"/>
    <cellStyle name="差_Xl0000071_基金汇总" xfId="479"/>
    <cellStyle name="差_Xl0000071_2017年预算草案（债务）" xfId="480"/>
    <cellStyle name="差_Book1_收入汇总" xfId="481"/>
    <cellStyle name="好_2007结算与财力(6.2)_收入汇总" xfId="482"/>
    <cellStyle name="差_9月进度" xfId="483"/>
    <cellStyle name="40% - 强调文字颜色 1 2 3" xfId="484"/>
    <cellStyle name="差_省级明细_2016年预算草案1.13" xfId="485"/>
    <cellStyle name="好_省级明细_副本最新 2" xfId="486"/>
    <cellStyle name="差_6月进度" xfId="487"/>
    <cellStyle name="好_2012年省级一般预算收入计划" xfId="488"/>
    <cellStyle name="差_2016年财政专项清理表" xfId="489"/>
    <cellStyle name="差_2016-2017全省国资预算" xfId="490"/>
    <cellStyle name="好_Book1_支出汇总" xfId="491"/>
    <cellStyle name="好_12月份乡镇收入" xfId="492"/>
    <cellStyle name="差_2007年结算已定项目对账单_收入汇总" xfId="493"/>
    <cellStyle name="好_省级明细_副本1.2_收入汇总" xfId="494"/>
    <cellStyle name="差_20160105省级2016年预算情况表（最新）_2017年预算草案（债务）" xfId="495"/>
    <cellStyle name="注释 2 5" xfId="496"/>
    <cellStyle name="差_省级明细_23 2" xfId="497"/>
    <cellStyle name="好_省属监狱人员级别表(驻外)_支出汇总" xfId="498"/>
    <cellStyle name="差_2010年收入预测表（20091230)）_收入汇总" xfId="499"/>
    <cellStyle name="差_2011年预算大表11-26_基金汇总" xfId="500"/>
    <cellStyle name="强调文字颜色 1 2 2" xfId="501"/>
    <cellStyle name="好_省级明细_全省预算代编_支出汇总" xfId="502"/>
    <cellStyle name="差_2011年全省及省级预计2011-12-12_收入汇总" xfId="503"/>
    <cellStyle name="Accent2" xfId="504"/>
    <cellStyle name="差_2011年预算表格2010.12.9_基金汇总" xfId="505"/>
    <cellStyle name="差_商品交易所2006--2008年税收_基金汇总" xfId="506"/>
    <cellStyle name="差_商品交易所2006--2008年税收" xfId="507"/>
    <cellStyle name="差_2011年预算表格2010.12.9" xfId="508"/>
    <cellStyle name="警告文本 2 2" xfId="509"/>
    <cellStyle name="好_河南省----2009-05-21（补充数据）_支出汇总" xfId="510"/>
    <cellStyle name="差_2011年全省及省级预计2011-12-12" xfId="511"/>
    <cellStyle name="好_20 2007年河南结算单" xfId="512"/>
    <cellStyle name="差_省电力2008年 工作表" xfId="513"/>
    <cellStyle name="差_20111127汇报附表（8张）_收入汇总" xfId="514"/>
    <cellStyle name="20% - 强调文字颜色 6 2" xfId="515"/>
    <cellStyle name="60% - 强调文字颜色 4 3 2" xfId="516"/>
    <cellStyle name="常规 15" xfId="517"/>
    <cellStyle name="常规 20" xfId="518"/>
    <cellStyle name="强调文字颜色 1 3 2" xfId="519"/>
    <cellStyle name="汇总 2" xfId="520"/>
    <cellStyle name="好_2007年中央财政与河南省财政年终决算结算单_收入汇总" xfId="521"/>
    <cellStyle name="差_2008年财政收支预算草案(1.4)_2017年预算草案（债务）" xfId="522"/>
    <cellStyle name="差_省级明细_全省收入代编最新_基金汇总" xfId="523"/>
    <cellStyle name="差_20160105省级2016年预算情况表（最新）" xfId="524"/>
    <cellStyle name="Accent4 - 60%" xfId="525"/>
    <cellStyle name="差_Xl0000068_2017年预算草案（债务）" xfId="526"/>
    <cellStyle name="常规 10_鹤壁市开发区2017年相关数据统计表报市局" xfId="527"/>
    <cellStyle name="分级显示行_1_13区汇总" xfId="528"/>
    <cellStyle name="差_2007结算与财力(6.2)_支出汇总" xfId="529"/>
    <cellStyle name="好_省级明细_2016年预算草案1.13_2017年预算草案（债务）" xfId="530"/>
    <cellStyle name="差_河南省----2009-05-21（补充数据） 2" xfId="531"/>
    <cellStyle name="差_12月份乡镇收入" xfId="532"/>
    <cellStyle name="好_省级明细_23" xfId="533"/>
    <cellStyle name="差_省级明细_副本1.2" xfId="534"/>
    <cellStyle name="差_2010省级行政性收费专项收入批复_支出汇总" xfId="535"/>
    <cellStyle name="差_财政厅编制用表（2011年报省人大）_2017年预算草案（债务）" xfId="536"/>
    <cellStyle name="差 3 3" xfId="537"/>
    <cellStyle name="好_2008年财政收支预算草案(1.4)_收入汇总" xfId="538"/>
    <cellStyle name="差_省级明细_2017年财政收支预算" xfId="539"/>
    <cellStyle name="差 3 2" xfId="540"/>
    <cellStyle name="差_2009年财力测算情况11.19_支出汇总" xfId="541"/>
    <cellStyle name="差 3" xfId="542"/>
    <cellStyle name="差_2011年预算大表11-26 2" xfId="543"/>
    <cellStyle name="警告文本 2" xfId="544"/>
    <cellStyle name="差 2 2" xfId="545"/>
    <cellStyle name="好_6月进度" xfId="546"/>
    <cellStyle name="差_省电力2008年 工作表_支出汇总" xfId="547"/>
    <cellStyle name="表标题" xfId="548"/>
    <cellStyle name="差_20111127汇报附表（8张）_支出汇总" xfId="549"/>
    <cellStyle name="差_2007结算与财力(6.2)" xfId="550"/>
    <cellStyle name="好_2011年预算大表11-26_基金汇总" xfId="551"/>
    <cellStyle name="差_财政厅编制用表（2011年报省人大） 2" xfId="552"/>
    <cellStyle name="标题 5" xfId="553"/>
    <cellStyle name="60% - 强调文字颜色 6 4" xfId="554"/>
    <cellStyle name="标题 4 2 2" xfId="555"/>
    <cellStyle name="标题 4 2" xfId="556"/>
    <cellStyle name="千位分隔 3" xfId="557"/>
    <cellStyle name="标题 3 3_1.3日 2017年预算草案 - 副本" xfId="558"/>
    <cellStyle name="60% - 着色 6" xfId="559"/>
    <cellStyle name="好_省级明细_冬梅3" xfId="560"/>
    <cellStyle name="标题 3 3 2" xfId="561"/>
    <cellStyle name="好_2010年收入预测表（20091230)）_收入汇总" xfId="562"/>
    <cellStyle name="差_2010年收入预测表（20091218)）_收入汇总" xfId="563"/>
    <cellStyle name="差_20 2007年河南结算单 2" xfId="564"/>
    <cellStyle name="常规_Xl0000068" xfId="565"/>
    <cellStyle name="60% - 强调文字颜色 4 2 3" xfId="566"/>
    <cellStyle name="差_20 2007年河南结算单" xfId="567"/>
    <cellStyle name="差_省级明细_Xl0000071_收入汇总" xfId="568"/>
    <cellStyle name="标题 3 2_1.3日 2017年预算草案 - 副本" xfId="569"/>
    <cellStyle name="好_2007结算与财力(6.2)_基金汇总" xfId="570"/>
    <cellStyle name="输入 3" xfId="571"/>
    <cellStyle name="差_图表" xfId="572"/>
    <cellStyle name="标题 3 2 3" xfId="573"/>
    <cellStyle name="好_20111127汇报附表（8张）_支出汇总" xfId="574"/>
    <cellStyle name="常规 13 2" xfId="575"/>
    <cellStyle name="标题 3 2 2" xfId="576"/>
    <cellStyle name="好 2 4" xfId="577"/>
    <cellStyle name="40% - 强调文字颜色 5 3" xfId="578"/>
    <cellStyle name="常规_2012年国有资本经营预算收支总表" xfId="579"/>
    <cellStyle name="常规 3 4" xfId="580"/>
    <cellStyle name="Percent_laroux" xfId="581"/>
    <cellStyle name="常规 13" xfId="582"/>
    <cellStyle name="标题 3 2" xfId="583"/>
    <cellStyle name="标题 2 4" xfId="584"/>
    <cellStyle name="差_20 2007年河南结算单_支出汇总" xfId="585"/>
    <cellStyle name="20% - 强调文字颜色 4 2" xfId="586"/>
    <cellStyle name="Accent3_基金汇总" xfId="587"/>
    <cellStyle name="好_2009年结算（最终）" xfId="588"/>
    <cellStyle name="差_省级明细_23_2017年预算草案（债务）" xfId="589"/>
    <cellStyle name="差_省级明细_省级国有资本经营预算表" xfId="590"/>
    <cellStyle name="标题 2 2 3" xfId="591"/>
    <cellStyle name="差_省级明细_Xl0000068_收入汇总" xfId="592"/>
    <cellStyle name="差_省级明细_冬梅3" xfId="593"/>
    <cellStyle name="好_Xl0000071" xfId="594"/>
    <cellStyle name="60% - 强调文字颜色 3 2" xfId="595"/>
    <cellStyle name="差_2007年结算已定项目对账单 2" xfId="596"/>
    <cellStyle name="好_河南省----2009-05-21（补充数据）_基金汇总" xfId="597"/>
    <cellStyle name="好_省级明细_副本1.2 2" xfId="598"/>
    <cellStyle name="差_2007结算与财力(6.2)_基金汇总" xfId="599"/>
    <cellStyle name="百分比 2" xfId="600"/>
    <cellStyle name="差_2009年结算（最终）_支出汇总" xfId="601"/>
    <cellStyle name="差_2007年中央财政与河南省财政年终决算结算单_收入汇总" xfId="602"/>
    <cellStyle name="差_基金安排表" xfId="603"/>
    <cellStyle name="40% - 强调文字颜色 4 2 2" xfId="604"/>
    <cellStyle name="差_2006年本机一般预算支出变动表" xfId="605"/>
    <cellStyle name="差_省级明细_代编全省支出预算修改_收入汇总" xfId="606"/>
    <cellStyle name="差_省级明细_Book1_收入汇总" xfId="607"/>
    <cellStyle name="40% - 强调文字颜色 6 2 4" xfId="608"/>
    <cellStyle name="RowLevel_1" xfId="609"/>
    <cellStyle name="Normal_#10-Headcount" xfId="610"/>
    <cellStyle name="20% - 着色 2" xfId="611"/>
    <cellStyle name="计算 4" xfId="612"/>
    <cellStyle name="输入 2" xfId="613"/>
    <cellStyle name="Accent3 - 20%" xfId="614"/>
    <cellStyle name="60% - 强调文字颜色 5 2 3" xfId="615"/>
    <cellStyle name="好_省级明细_Xl0000068" xfId="616"/>
    <cellStyle name="Input [yellow]" xfId="617"/>
    <cellStyle name="60% - 强调文字颜色 5 3" xfId="618"/>
    <cellStyle name="强调文字颜色 5 2 2" xfId="619"/>
    <cellStyle name="Header1" xfId="620"/>
    <cellStyle name="强调 2" xfId="621"/>
    <cellStyle name="好_2010年收入预测表（20091219)）_基金汇总" xfId="622"/>
    <cellStyle name="好_20160105省级2016年预算情况表（最新）_2017年预算草案（债务）" xfId="623"/>
    <cellStyle name="强调文字颜色 4 4" xfId="624"/>
    <cellStyle name="好_财政厅编制用表（2011年报省人大）_支出汇总" xfId="625"/>
    <cellStyle name="40% - 强调文字颜色 2 2 4" xfId="626"/>
    <cellStyle name="Fixed" xfId="627"/>
    <cellStyle name="Currency_1995" xfId="628"/>
    <cellStyle name="Comma_1995" xfId="629"/>
    <cellStyle name="常规 2 2" xfId="630"/>
    <cellStyle name="ColLevel_1" xfId="631"/>
    <cellStyle name="差_国有资本经营预算（2011年报省人大）" xfId="632"/>
    <cellStyle name="差_国有资本经营预算（2011年报省人大）_基金汇总" xfId="633"/>
    <cellStyle name="差_省级国有资本经营预算表" xfId="634"/>
    <cellStyle name="Accent6_基金汇总" xfId="635"/>
    <cellStyle name="输出 3_1.3日 2017年预算草案 - 副本" xfId="636"/>
    <cellStyle name="差_省级明细_基金最新_支出汇总" xfId="637"/>
    <cellStyle name="20% - 强调文字颜色 1 2 4" xfId="638"/>
    <cellStyle name="标题 2 2" xfId="639"/>
    <cellStyle name="差_2009年结算（最终）_基金汇总" xfId="640"/>
    <cellStyle name="20% - 强调文字颜色 2 2" xfId="641"/>
    <cellStyle name="差_Xl0000071_收入汇总" xfId="642"/>
    <cellStyle name="差_省级明细_政府性基金人大会表格1稿_基金汇总" xfId="643"/>
    <cellStyle name="好_省级明细_2016-2017全省国资预算" xfId="644"/>
    <cellStyle name="差_2017人大预算草案" xfId="645"/>
    <cellStyle name="汇总 2 2" xfId="646"/>
    <cellStyle name="好_2009年财政部门预计收入情况表" xfId="647"/>
    <cellStyle name="Accent4_基金汇总" xfId="648"/>
    <cellStyle name="差_河南省----2009-05-21（补充数据）_支出汇总" xfId="649"/>
    <cellStyle name="no dec" xfId="650"/>
    <cellStyle name="标题 4 3" xfId="651"/>
    <cellStyle name="输入 2 2" xfId="652"/>
    <cellStyle name="差_省级明细_代编表" xfId="653"/>
    <cellStyle name="差_2011年预算表格2010.12.9_支出汇总" xfId="654"/>
    <cellStyle name="差_商品交易所2006--2008年税收_支出汇总" xfId="655"/>
    <cellStyle name="差_2010年收入预测表（20091219)）" xfId="656"/>
    <cellStyle name="差 2" xfId="657"/>
    <cellStyle name="差_2008年财政收支预算草案(1.4)_收入汇总" xfId="658"/>
    <cellStyle name="常规 7 3" xfId="659"/>
    <cellStyle name="60% - 强调文字颜色 1 2 2" xfId="660"/>
    <cellStyle name="40% - 强调文字颜色 4 3 2" xfId="661"/>
    <cellStyle name="好_2010省级行政性收费专项收入批复_支出汇总" xfId="662"/>
    <cellStyle name="百分比 2 2" xfId="663"/>
    <cellStyle name="差_国有资本经营预算（2011年报省人大） 2" xfId="664"/>
    <cellStyle name="Accent1 - 20%" xfId="665"/>
    <cellStyle name="强调文字颜色 2 2 2" xfId="666"/>
    <cellStyle name="千位[0]_(人代会用)" xfId="667"/>
    <cellStyle name="20% - 强调文字颜色 3 3" xfId="668"/>
    <cellStyle name="40% - 强调文字颜色 2 2 3" xfId="669"/>
    <cellStyle name="好_2010省级行政性收费专项收入批复_基金汇总" xfId="670"/>
    <cellStyle name="标题 2 3" xfId="671"/>
    <cellStyle name="好_省级明细_冬梅3_2017年预算草案（债务）" xfId="672"/>
    <cellStyle name="好_省级明细_政府性基金人大会表格1稿_2017年预算草案（债务）" xfId="673"/>
    <cellStyle name="标题 1 3" xfId="674"/>
    <cellStyle name="Accent4 - 20%" xfId="675"/>
    <cellStyle name="差_20160105省级2016年预算情况表（最新）_收入汇总" xfId="676"/>
    <cellStyle name="60% - 着色 5" xfId="677"/>
    <cellStyle name="Accent5 - 60%" xfId="678"/>
    <cellStyle name="标题 3 3" xfId="679"/>
    <cellStyle name="强调文字颜色 5 3 2" xfId="680"/>
    <cellStyle name="60% - 强调文字颜色 6 3" xfId="681"/>
    <cellStyle name="差_任村" xfId="682"/>
    <cellStyle name="差_省级明细_2017年预算草案1.4" xfId="683"/>
    <cellStyle name="好_2011年预算表格2010.12.9" xfId="684"/>
    <cellStyle name="好_商品交易所2006--2008年税收" xfId="685"/>
    <cellStyle name="40% - 着色 2" xfId="686"/>
    <cellStyle name="20% - 强调文字颜色 1 2" xfId="687"/>
    <cellStyle name="差_省级明细_Book3" xfId="688"/>
    <cellStyle name="标题 2 2_1.3日 2017年预算草案 - 副本" xfId="689"/>
    <cellStyle name="60% - 强调文字颜色 6 2 3" xfId="690"/>
    <cellStyle name="差_2010年收入预测表（20091230)）_基金汇总" xfId="691"/>
    <cellStyle name="差_省级明细_全省预算代编 2" xfId="692"/>
    <cellStyle name="60% - 强调文字颜色 2 2 2" xfId="693"/>
    <cellStyle name="Accent1_基金汇总" xfId="694"/>
    <cellStyle name="强调文字颜色 5 2 3" xfId="695"/>
    <cellStyle name="Header2" xfId="696"/>
    <cellStyle name="60% - 强调文字颜色 6 2" xfId="697"/>
    <cellStyle name="汇总 3" xfId="698"/>
    <cellStyle name="60% - 强调文字颜色 5 3 2" xfId="699"/>
    <cellStyle name="好_2010年收入预测表（20091230)）_基金汇总" xfId="700"/>
    <cellStyle name="好_省电力2008年 工作表" xfId="701"/>
    <cellStyle name="常规_2007基金预算" xfId="702"/>
    <cellStyle name="20% - 着色 3" xfId="703"/>
    <cellStyle name="差_2010年收入预测表（20091218)）_基金汇总" xfId="704"/>
    <cellStyle name="60% - 强调文字颜色 5 2 4" xfId="705"/>
    <cellStyle name="20% - 着色 1" xfId="706"/>
    <cellStyle name="计算 3" xfId="707"/>
    <cellStyle name="60% - 强调文字颜色 5 2 2" xfId="708"/>
    <cellStyle name="标题 3 4" xfId="709"/>
    <cellStyle name="好_2010年收入预测表（20091219)）_支出汇总" xfId="710"/>
    <cellStyle name="差_省级明细_全省预算代编_支出汇总" xfId="711"/>
    <cellStyle name="好_省级明细_Book3" xfId="712"/>
    <cellStyle name="差_省级明细_2016年预算草案1.13_2017年预算草案（债务）" xfId="713"/>
    <cellStyle name="标题 2 3 2" xfId="714"/>
    <cellStyle name="差_2009年结算（最终）_收入汇总" xfId="715"/>
    <cellStyle name="Accent5_基金汇总" xfId="716"/>
    <cellStyle name="60% - 强调文字颜色 2 3 2" xfId="717"/>
    <cellStyle name="注释 2" xfId="718"/>
    <cellStyle name="好_省级明细_全省收入代编最新_收入汇总" xfId="719"/>
    <cellStyle name="差_2010年收入预测表（20091230)）_支出汇总" xfId="720"/>
    <cellStyle name="好_国有资本经营预算（2011年报省人大） 2" xfId="721"/>
    <cellStyle name="差_2007年结算已定项目对账单_基金汇总" xfId="722"/>
    <cellStyle name="好_省级明细_副本1.2_基金汇总" xfId="723"/>
    <cellStyle name="Normal - Style1" xfId="724"/>
    <cellStyle name="差_省级明细_Book1_2017年预算草案（债务）" xfId="725"/>
    <cellStyle name="好_2011年预算大表11-26_收入汇总" xfId="726"/>
    <cellStyle name="好_国有资本经营预算（2011年报省人大）_支出汇总" xfId="727"/>
    <cellStyle name="Total" xfId="728"/>
    <cellStyle name="60% - 强调文字颜色 3 3 2" xfId="729"/>
    <cellStyle name="HEADING1" xfId="730"/>
    <cellStyle name="好_2010年收入预测表（20091230)）_支出汇总" xfId="731"/>
    <cellStyle name="好_省级明细_代编全省支出预算修改_支出汇总" xfId="732"/>
    <cellStyle name="差_2007年中央财政与河南省财政年终决算结算单 2" xfId="733"/>
    <cellStyle name="强调文字颜色 6 2 4" xfId="734"/>
    <cellStyle name="百分比 3" xfId="735"/>
    <cellStyle name="40% - 强调文字颜色 4 4" xfId="736"/>
    <cellStyle name="输出 2 3" xfId="737"/>
    <cellStyle name="差_2010年收入预测表（20091218)）_支出汇总" xfId="738"/>
    <cellStyle name="标题 6" xfId="739"/>
    <cellStyle name="差_省级明细_23_收入汇总" xfId="740"/>
    <cellStyle name="好_商品交易所2006--2008年税收_2017年预算草案（债务）" xfId="741"/>
    <cellStyle name="好_2011年预算表格2010.12.9_2017年预算草案（债务）" xfId="742"/>
    <cellStyle name="数字" xfId="743"/>
    <cellStyle name="差_2009年财力测算情况11.19" xfId="744"/>
    <cellStyle name="60% - 强调文字颜色 3 3" xfId="745"/>
    <cellStyle name="好_省级明细_Xl0000068_收入汇总" xfId="746"/>
    <cellStyle name="20% - 强调文字颜色 2 3 2" xfId="747"/>
    <cellStyle name="60% - 强调文字颜色 6 3 2" xfId="748"/>
    <cellStyle name="Accent6 - 20%" xfId="749"/>
    <cellStyle name="标题 4 3 2" xfId="750"/>
    <cellStyle name="货币 2" xfId="751"/>
    <cellStyle name="60% - 强调文字颜色 2 2 4" xfId="752"/>
    <cellStyle name="Grey" xfId="753"/>
    <cellStyle name="好_省级明细_全省预算代编_基金汇总" xfId="754"/>
    <cellStyle name="60% - 强调文字颜色 2 2 3" xfId="755"/>
    <cellStyle name="60% - 着色 2" xfId="756"/>
    <cellStyle name="60% - 强调文字颜色 1 3" xfId="757"/>
    <cellStyle name="好_省级明细_社保2017年预算草案1.3" xfId="758"/>
    <cellStyle name="40% - 强调文字颜色 4 2 5" xfId="759"/>
    <cellStyle name="60% - 强调文字颜色 1 3 2" xfId="760"/>
    <cellStyle name="差_省级明细_Xl0000068" xfId="761"/>
    <cellStyle name="差_基金汇总" xfId="762"/>
    <cellStyle name="Accent5 - 20%" xfId="763"/>
    <cellStyle name="好_Xl0000068_2017年预算草案（债务）" xfId="764"/>
    <cellStyle name="60% - 强调文字颜色 6 2 2" xfId="765"/>
    <cellStyle name="好_图表" xfId="766"/>
    <cellStyle name="Norma,_laroux_4_营业在建 (2)_E21" xfId="767"/>
    <cellStyle name="40% - 着色 6" xfId="768"/>
    <cellStyle name="常规 6 3" xfId="769"/>
    <cellStyle name="60% - 强调文字颜色 4 2 2" xfId="770"/>
    <cellStyle name="40% - 强调文字颜色 6 4" xfId="771"/>
    <cellStyle name="好_20160105省级2016年预算情况表（最新）" xfId="772"/>
    <cellStyle name="差_2011年预算大表11-26_支出汇总" xfId="773"/>
    <cellStyle name="Percent [2]" xfId="774"/>
    <cellStyle name="40% - 强调文字颜色 6 2 5" xfId="775"/>
    <cellStyle name="差_Book1" xfId="776"/>
    <cellStyle name="好_省级明细_副本1.2_支出汇总" xfId="777"/>
    <cellStyle name="差_2007年结算已定项目对账单_支出汇总" xfId="778"/>
    <cellStyle name="60% - 着色 3" xfId="779"/>
    <cellStyle name="差_津补贴保障测算(5.21)_收入汇总" xfId="780"/>
    <cellStyle name="Date" xfId="781"/>
    <cellStyle name="好_国有资本经营预算（2011年报省人大）_2017年预算草案（债务）" xfId="782"/>
    <cellStyle name="好 3 3" xfId="783"/>
    <cellStyle name="40% - 强调文字颜色 6 2" xfId="784"/>
    <cellStyle name="Accent6 - 40%" xfId="785"/>
    <cellStyle name="40% - 强调文字颜色 5 3 2" xfId="786"/>
    <cellStyle name="差_省级明细_2016年预算草案1.13_支出汇总" xfId="787"/>
    <cellStyle name="警告文本 3" xfId="788"/>
    <cellStyle name="差_省级明细_副本最新" xfId="789"/>
    <cellStyle name="差_省级明细_Book1 2" xfId="790"/>
    <cellStyle name="差_省级明细_代编全省支出预算修改 2" xfId="791"/>
    <cellStyle name="差_Xl0000068_收入汇总" xfId="792"/>
    <cellStyle name="40% - 强调文字颜色 5 2 5" xfId="793"/>
    <cellStyle name="40% - 强调文字颜色 5 2 4" xfId="794"/>
    <cellStyle name="40% - 强调文字颜色 5 2 3" xfId="795"/>
    <cellStyle name="Accent5 - 40%" xfId="796"/>
    <cellStyle name="60% - 强调文字颜色 4 4" xfId="797"/>
    <cellStyle name="20% - 强调文字颜色 4 2 4" xfId="798"/>
    <cellStyle name="好_2011年预算大表11-26 2" xfId="799"/>
    <cellStyle name="差_省级明细_2016年预算草案1.13_基金汇总" xfId="800"/>
    <cellStyle name="强调 3" xfId="801"/>
    <cellStyle name="好_20160105省级2016年预算情况表（最新）_支出汇总" xfId="802"/>
    <cellStyle name="差_2010年收入预测表（20091219)）_收入汇总" xfId="803"/>
    <cellStyle name="标题 4 4" xfId="804"/>
    <cellStyle name="差_省级明细_2016年预算草案" xfId="805"/>
    <cellStyle name="Accent3 - 60%" xfId="806"/>
    <cellStyle name="差_省级明细_基金最新_基金汇总" xfId="807"/>
    <cellStyle name="好_省级明细_1.3日 2017年预算草案 - 副本" xfId="808"/>
    <cellStyle name="40% - 强调文字颜色 5 2 2" xfId="809"/>
    <cellStyle name="60% - 强调文字颜色 4 3" xfId="810"/>
    <cellStyle name="解释性文本 2 3" xfId="811"/>
    <cellStyle name="强调文字颜色 6 3 2" xfId="812"/>
    <cellStyle name="40% - 强调文字颜色 5 2" xfId="813"/>
    <cellStyle name="好 2 3" xfId="814"/>
    <cellStyle name="60% - 强调文字颜色 5 2" xfId="815"/>
    <cellStyle name="40% - 强调文字颜色 4 2 4" xfId="816"/>
    <cellStyle name="好_2007年中央财政与河南省财政年终决算结算单 2" xfId="817"/>
    <cellStyle name="20% - 强调文字颜色 2 2 5" xfId="818"/>
    <cellStyle name="好_2007年中央财政与河南省财政年终决算结算单_基金汇总" xfId="819"/>
    <cellStyle name="Currency1" xfId="820"/>
    <cellStyle name="40% - 强调文字颜色 3 4" xfId="821"/>
    <cellStyle name="40% - 强调文字颜色 3 3 2" xfId="822"/>
    <cellStyle name="差_2008年财政收支预算草案(1.4)" xfId="823"/>
    <cellStyle name="20% - 着色 5" xfId="824"/>
    <cellStyle name="差_20 2007年河南结算单_2017年预算草案（债务）" xfId="825"/>
    <cellStyle name="Accent5" xfId="826"/>
    <cellStyle name="40% - 强调文字颜色 6 2 2" xfId="827"/>
    <cellStyle name="强调文字颜色 1 2" xfId="828"/>
    <cellStyle name="好_8月进度" xfId="829"/>
    <cellStyle name="40% - 强调文字颜色 3 2" xfId="830"/>
    <cellStyle name="差_省级明细_表六七" xfId="831"/>
    <cellStyle name="20% - 强调文字颜色 5 2 5" xfId="832"/>
    <cellStyle name="20% - 强调文字颜色 2 4" xfId="833"/>
    <cellStyle name="输出 3 2" xfId="834"/>
    <cellStyle name="差_支出汇总" xfId="835"/>
    <cellStyle name="好_3月进度" xfId="836"/>
    <cellStyle name="差_国有资本经营预算（2011年报省人大）_收入汇总" xfId="837"/>
    <cellStyle name="40% - 强调文字颜色 2 2 2" xfId="838"/>
    <cellStyle name="好_Xl0000071_基金汇总" xfId="839"/>
    <cellStyle name="差_省级明细_冬梅3_基金汇总" xfId="840"/>
    <cellStyle name="标题 1 4" xfId="841"/>
    <cellStyle name="常规 9 2" xfId="842"/>
    <cellStyle name="40% - 强调文字颜色 1 3" xfId="843"/>
    <cellStyle name="输出 4" xfId="844"/>
    <cellStyle name="Accent1" xfId="845"/>
    <cellStyle name="强调文字颜色 6 2 3" xfId="846"/>
    <cellStyle name="40% - 强调文字颜色 4 3" xfId="847"/>
    <cellStyle name="好_省级明细_政府性基金人大会表格1稿" xfId="848"/>
    <cellStyle name="40% - 强调文字颜色 1 2 5" xfId="849"/>
    <cellStyle name="强调文字颜色 6 2 2" xfId="850"/>
    <cellStyle name="40% - 强调文字颜色 4 2" xfId="851"/>
    <cellStyle name="40% - 强调文字颜色 1 2 4" xfId="852"/>
    <cellStyle name="20% - 强调文字颜色 1 2 2" xfId="853"/>
    <cellStyle name="好_2009年财力测算情况11.19_收入汇总" xfId="854"/>
    <cellStyle name="40% - 着色 3" xfId="855"/>
    <cellStyle name="20% - 强调文字颜色 1 3" xfId="856"/>
    <cellStyle name="20% - 着色 6" xfId="857"/>
    <cellStyle name="常规 23 2" xfId="858"/>
    <cellStyle name="好_2007年结算已定项目对账单 2" xfId="859"/>
    <cellStyle name="Accent2 - 20%" xfId="860"/>
    <cellStyle name="20% - 着色 4" xfId="861"/>
    <cellStyle name="好 3" xfId="862"/>
    <cellStyle name="好_省级明细_代编全省支出预算修改 2" xfId="863"/>
    <cellStyle name="差_2008年财政收支预算草案(1.4) 2" xfId="864"/>
    <cellStyle name="60% - 强调文字颜色 1 2 4" xfId="865"/>
    <cellStyle name="好_2007年结算已定项目对账单_基金汇总" xfId="866"/>
    <cellStyle name="差_省级明细_代编全省支出预算修改_2017年预算草案（债务）" xfId="867"/>
    <cellStyle name="注释 3" xfId="868"/>
    <cellStyle name="好_Xl0000068" xfId="869"/>
    <cellStyle name="差_7月进度" xfId="870"/>
    <cellStyle name="20% - 强调文字颜色 6 3" xfId="871"/>
    <cellStyle name="差_省级明细_副本最新_2017年预算草案（债务）" xfId="872"/>
    <cellStyle name="20% - 强调文字颜色 6 2 5" xfId="873"/>
    <cellStyle name="20% - 强调文字颜色 6 2 3" xfId="874"/>
    <cellStyle name="60% - 强调文字颜色 6 2 4" xfId="875"/>
    <cellStyle name="差_2007年中央财政与河南省财政年终决算结算单_2017年预算草案（债务）" xfId="876"/>
    <cellStyle name="20% - 强调文字颜色 1 2 3" xfId="877"/>
    <cellStyle name="差_2010年收入预测表（20091230)）" xfId="878"/>
    <cellStyle name="标题 1 2" xfId="879"/>
    <cellStyle name="强调文字颜色 3 2 2" xfId="880"/>
    <cellStyle name="好_2016年财政专项清理表" xfId="881"/>
    <cellStyle name="20% - 强调文字颜色 5 3" xfId="882"/>
    <cellStyle name="差_财政部门收入" xfId="883"/>
    <cellStyle name="差_国有资本经营预算（2011年报省人大）_2017年预算草案（债务）" xfId="884"/>
    <cellStyle name="好_20160105省级2016年预算情况表（最新） 2" xfId="885"/>
    <cellStyle name="20% - 强调文字颜色 5 2 4" xfId="886"/>
    <cellStyle name="好_省电力2008年 工作表_2017年预算草案（债务）" xfId="887"/>
    <cellStyle name="好_省级明细_23_收入汇总" xfId="888"/>
    <cellStyle name="差_省级明细_副本1.2_收入汇总" xfId="889"/>
    <cellStyle name="注释 3_1.3日 2017年预算草案 - 副本" xfId="890"/>
    <cellStyle name="检查单元格 3" xfId="891"/>
    <cellStyle name="40% - 强调文字颜色 3 2 3" xfId="892"/>
    <cellStyle name="差_Xl0000068" xfId="893"/>
    <cellStyle name="20% - 强调文字颜色 1 4" xfId="894"/>
    <cellStyle name="40% - 着色 4" xfId="895"/>
    <cellStyle name="好 2 2" xfId="896"/>
    <cellStyle name="差_省级明细_全省收入代编最新" xfId="897"/>
    <cellStyle name="Comma [0]" xfId="898"/>
    <cellStyle name="20% - 强调文字颜色 1 2 5" xfId="899"/>
    <cellStyle name="60% - 着色 4" xfId="900"/>
    <cellStyle name="好_省级明细_副本1.2_2017年预算草案（债务）" xfId="901"/>
    <cellStyle name="差_2007年结算已定项目对账单_2017年预算草案（债务）" xfId="902"/>
    <cellStyle name="差_省级明细_Xl0000068 2" xfId="903"/>
    <cellStyle name="Accent3" xfId="904"/>
    <cellStyle name="好_省级明细_全省收入代编最新_支出汇总" xfId="905"/>
    <cellStyle name="差_2009年财政部门预计收入情况表" xfId="906"/>
    <cellStyle name="好_省级明细_基金最新_基金汇总" xfId="907"/>
    <cellStyle name="差_省级明细_支出汇总" xfId="908"/>
    <cellStyle name="Accent3 - 40%" xfId="909"/>
    <cellStyle name="60% - 强调文字颜色 1 2" xfId="910"/>
    <cellStyle name="好_省级明细_副本最新" xfId="911"/>
    <cellStyle name="差_财政厅编制用表（2011年报省人大）_基金汇总" xfId="912"/>
    <cellStyle name="Calc Currency (0)" xfId="913"/>
    <cellStyle name="20% - 强调文字颜色 4 2 2" xfId="914"/>
    <cellStyle name="20% - 强调文字颜色 3 4" xfId="915"/>
    <cellStyle name="40% - 强调文字颜色 1 2 2" xfId="916"/>
    <cellStyle name="60% - 强调文字颜色 3 2 4" xfId="917"/>
    <cellStyle name="差_省级明细_冬梅3_2017年预算草案（债务）" xfId="918"/>
    <cellStyle name="好_Xl0000071_2017年预算草案（债务）" xfId="919"/>
    <cellStyle name="?鹎%U龡&amp;H齲_x0001_C铣_x0014__x0007__x0001__x0001_" xfId="920"/>
    <cellStyle name="好_省电力2008年 工作表_基金汇总" xfId="921"/>
    <cellStyle name="40% - 强调文字颜色 2 3" xfId="922"/>
    <cellStyle name="20% - 强调文字颜色 4 3" xfId="923"/>
    <cellStyle name="20% - 强调文字颜色 3 2 4" xfId="924"/>
    <cellStyle name="链接单元格 3_1.3日 2017年预算草案 - 副本" xfId="925"/>
    <cellStyle name="20% - 强调文字颜色 3 2 2" xfId="926"/>
    <cellStyle name="计算 2 3" xfId="927"/>
    <cellStyle name="差_省级明细_Xl0000071" xfId="928"/>
    <cellStyle name="差_省级明细_基金最新_2017年预算草案（债务）" xfId="929"/>
    <cellStyle name="표준_0N-HANDLING " xfId="930"/>
    <cellStyle name="20% - 强调文字颜色 3 2" xfId="931"/>
    <cellStyle name="60% - 强调文字颜色 3 4" xfId="932"/>
    <cellStyle name="20% - 强调文字颜色 6 3 2" xfId="933"/>
    <cellStyle name="40% - 强调文字颜色 3 2 4" xfId="934"/>
    <cellStyle name="40% - 着色 5" xfId="935"/>
    <cellStyle name="好_7月进度" xfId="936"/>
    <cellStyle name="差_2011年全省及省级预计2011-12-12_基金汇总" xfId="937"/>
    <cellStyle name="差_省电力2008年 工作表 2" xfId="938"/>
    <cellStyle name="20% - 强调文字颜色 2 2 3" xfId="939"/>
    <cellStyle name="好 2" xfId="940"/>
    <cellStyle name="60% - 强调文字颜色 1 2 3" xfId="941"/>
    <cellStyle name="差_省级明细_副本最新_收入汇总" xfId="942"/>
    <cellStyle name="20% - 强调文字颜色 1 3 2" xfId="943"/>
    <cellStyle name="差_河南省----2009-05-21（补充数据）_基金汇总" xfId="944"/>
    <cellStyle name="好_2017年预算草案（债务）" xfId="945"/>
    <cellStyle name="差_2010省级行政性收费专项收入批复_基金汇总" xfId="946"/>
    <cellStyle name="差_2010省级行政性收费专项收入批复" xfId="947"/>
    <cellStyle name="好_2011年预算大表11-26_2017年预算草案（债务）" xfId="948"/>
    <cellStyle name="20% - 强调文字颜色 6 2 2" xfId="949"/>
    <cellStyle name="好_2008年财政收支预算草案(1.4)_2017年预算草案（债务）" xfId="950"/>
    <cellStyle name="40% - 强调文字颜色 6 3" xfId="951"/>
    <cellStyle name="差_省级明细_全省收入代编最新 2" xfId="952"/>
    <cellStyle name="60% - 强调文字颜色 4 2" xfId="953"/>
    <cellStyle name="好_商品交易所2006--2008年税收_支出汇总" xfId="954"/>
    <cellStyle name="好_2011年预算表格2010.12.9_支出汇总" xfId="955"/>
    <cellStyle name="好_省级明细_Xl0000068 2" xfId="956"/>
    <cellStyle name="差_省级明细_政府性基金人大会表格1稿_收入汇总" xfId="957"/>
    <cellStyle name="差_2010年收入预测表（20091218)）" xfId="958"/>
    <cellStyle name="20% - 强调文字颜色 6 2 4" xfId="959"/>
    <cellStyle name="20% - 强调文字颜色 3 3 2" xfId="960"/>
    <cellStyle name="Accent4" xfId="961"/>
    <cellStyle name="好_20160105省级2016年预算情况表（最新）_基金汇总" xfId="962"/>
    <cellStyle name="链接单元格 3" xfId="963"/>
    <cellStyle name="差_省级明细_1.3日 2017年预算草案 - 副本" xfId="964"/>
    <cellStyle name="差_2009年财力测算情况11.19_基金汇总" xfId="965"/>
    <cellStyle name="计算 3_1.3日 2017年预算草案 - 副本" xfId="966"/>
    <cellStyle name="差_省级明细_Xl0000071_支出汇总" xfId="967"/>
    <cellStyle name="40% - 强调文字颜色 1 2" xfId="968"/>
    <cellStyle name="标题 6 2" xfId="969"/>
    <cellStyle name="40% - 着色 1" xfId="970"/>
    <cellStyle name="常规 2 3 2" xfId="971"/>
    <cellStyle name="检查单元格 2" xfId="972"/>
    <cellStyle name="40% - 强调文字颜色 3 2 2" xfId="973"/>
    <cellStyle name="差_省级明细_全省收入代编最新_收入汇总" xfId="974"/>
    <cellStyle name="差_2007年中央财政与河南省财政年终决算结算单_支出汇总" xfId="975"/>
    <cellStyle name="40% - 强调文字颜色 2 2" xfId="976"/>
    <cellStyle name="20% - 强调文字颜色 4 4" xfId="977"/>
    <cellStyle name="20% - 强调文字颜色 2 2 2" xfId="978"/>
    <cellStyle name="差_2012年省级一般预算收入计划" xfId="979"/>
    <cellStyle name="Accent4 - 40%" xfId="980"/>
    <cellStyle name="常规 29" xfId="981"/>
    <cellStyle name="20% - 强调文字颜色 4 3 2" xfId="982"/>
    <cellStyle name="20% - 强调文字颜色 2 3" xfId="983"/>
    <cellStyle name="差_Book1_基金汇总" xfId="984"/>
    <cellStyle name="差_20160105省级2016年预算情况表（最新）_基金汇总" xfId="985"/>
    <cellStyle name="标题 1 3_1.3日 2017年预算草案 - 副本" xfId="986"/>
    <cellStyle name="差_2011年预算大表11-26_收入汇总" xfId="987"/>
    <cellStyle name="Dollar (zero dec)" xfId="988"/>
    <cellStyle name="40% - 强调文字颜色 2 3 2" xfId="989"/>
    <cellStyle name="警告文本 3 2" xfId="990"/>
    <cellStyle name="差_2017年预算草案（债务）" xfId="991"/>
    <cellStyle name="解释性文本 2" xfId="992"/>
    <cellStyle name="差_Book1_支出汇总" xfId="993"/>
    <cellStyle name="40% - 强调文字颜色 4 2 3" xfId="994"/>
    <cellStyle name="Accent2 - 60%" xfId="995"/>
    <cellStyle name="20% - 强调文字颜色 5 2" xfId="996"/>
    <cellStyle name="差_河南省----2009-05-21（补充数据）_2017年预算草案（债务）" xfId="997"/>
    <cellStyle name="常规_附件：2012年出口退税基数及超基数上解情况表" xfId="998"/>
    <cellStyle name="常规 6_1.3日 2017年预算草案 - 副本" xfId="999"/>
    <cellStyle name="汇总 2_1.3日 2017年预算草案 - 副本" xfId="1000"/>
    <cellStyle name="60% - 强调文字颜色 3 2 2" xfId="1001"/>
    <cellStyle name="40% - 强调文字颜色 1 4" xfId="1002"/>
    <cellStyle name="好_商品交易所2006--2008年税收 2" xfId="1003"/>
    <cellStyle name="好_2011年预算表格2010.12.9 2" xfId="1004"/>
    <cellStyle name="常规 6 4" xfId="1005"/>
    <cellStyle name="差_省级明细_Xl0000071 2" xfId="1006"/>
    <cellStyle name="差_20111127汇报附表（8张）" xfId="1007"/>
    <cellStyle name="差_3月进度" xfId="1008"/>
    <cellStyle name="计算 2 2" xfId="1009"/>
    <cellStyle name="差_20111127汇报附表（8张）_基金汇总" xfId="1010"/>
    <cellStyle name="20% - 强调文字颜色 4 2 3" xfId="1011"/>
    <cellStyle name="40% - 强调文字颜色 6 3 2" xfId="1012"/>
    <cellStyle name="20% - 强调文字颜色 3 2 3" xfId="1013"/>
    <cellStyle name="强调文字颜色 3 2 4" xfId="1014"/>
    <cellStyle name="差_国有资本经营预算（2011年报省人大）_支出汇总" xfId="1015"/>
    <cellStyle name="差_20 2007年河南结算单_基金汇总" xfId="1016"/>
    <cellStyle name="差_省级明细_Xl0000071_基金汇总" xfId="1017"/>
    <cellStyle name="好_省级明细_全省预算代编_收入汇总" xfId="1018"/>
    <cellStyle name="Accent6 - 60%" xfId="1019"/>
    <cellStyle name="好_2011年全省及省级预计2011-12-12_收入汇总" xfId="1020"/>
    <cellStyle name="好_省级明细_2016年预算草案1.13_基金汇总" xfId="1021"/>
    <cellStyle name="差_Xl0000068 2" xfId="1022"/>
    <cellStyle name="好_2011年预算大表11-26_支出汇总" xfId="1023"/>
    <cellStyle name="霓付_ +Foil &amp; -FOIL &amp; PAPER" xfId="1024"/>
    <cellStyle name="Accent6" xfId="1025"/>
    <cellStyle name="40% - 强调文字颜色 6 2 3" xfId="1026"/>
    <cellStyle name="40% - 强调文字颜色 3 3" xfId="1027"/>
    <cellStyle name="差_2009年结算（最终）" xfId="1028"/>
    <cellStyle name="好_省级明细_2016年预算草案1.13 2" xfId="1029"/>
    <cellStyle name="差_省级明细_副本最新_基金汇总" xfId="1030"/>
    <cellStyle name="常规 2 2 4" xfId="1031"/>
    <cellStyle name="好_2010年收入预测表（20091218)）_收入汇总" xfId="1032"/>
    <cellStyle name="HEADING2" xfId="1033"/>
    <cellStyle name="好_2009年结算（最终）_收入汇总" xfId="1034"/>
    <cellStyle name="好_省级明细_Book1_2017年预算草案（债务）" xfId="1035"/>
    <cellStyle name="60% - 强调文字颜色 1 4" xfId="1036"/>
    <cellStyle name="强调文字颜色 6 3" xfId="1037"/>
    <cellStyle name="常规 5 2" xfId="1038"/>
    <cellStyle name="输出 2" xfId="1039"/>
    <cellStyle name="强调文字颜色 3 2 3" xfId="1040"/>
    <cellStyle name="常规 11 7" xfId="1041"/>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tyles" Target="styles.xml"/><Relationship Id="rId35" Type="http://schemas.openxmlformats.org/officeDocument/2006/relationships/sharedStrings" Target="sharedStrings.xml"/><Relationship Id="rId34" Type="http://schemas.openxmlformats.org/officeDocument/2006/relationships/theme" Target="theme/theme1.xml"/><Relationship Id="rId33" Type="http://schemas.openxmlformats.org/officeDocument/2006/relationships/externalLink" Target="externalLinks/externalLink3.xml"/><Relationship Id="rId32" Type="http://schemas.openxmlformats.org/officeDocument/2006/relationships/externalLink" Target="externalLinks/externalLink2.xml"/><Relationship Id="rId31" Type="http://schemas.openxmlformats.org/officeDocument/2006/relationships/externalLink" Target="externalLinks/externalLink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ser\.deepinwine\Deepin-WeChat\dosdevices\c:\users\user\Documents\WeChat%20Files\wxid_vn4c9ko8aean22\FileStorage\File\2025-03\\\SHANGHAI_LF\&#39044;&#31639;&#22788;\BY\YS3\97&#20915;&#31639;&#21306;&#21439;&#26368;&#21518;&#27719;&#2463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me\user\.deepinwine\Deepin-WeChat\dosdevices\c:\users\user\Documents\WeChat%20Files\wxid_vn4c9ko8aean22\FileStorage\File\2025-03\D:\Users\HNCZ\Downloads\2016&#24180;&#39044;&#31639;&#33609;&#26696;1.2\Rar$DI01.390\My%20Documents\2010&#24180;&#39044;&#31639;\&#21381;&#21153;&#20250;\&#19978;&#20250;&#26448;&#26009;\&#38468;&#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ome\user\.deepinwine\Deepin-WeChat\dosdevices\c:\users\user\Documents\WeChat%20Files\wxid_vn4c9ko8aean22\FileStorage\File\2025-03\D:\Users\Administrator\Desktop\Users\HNCZ\Downloads\2016&#24180;&#39044;&#31639;&#33609;&#26696;1.2\Rar$DI01.390\My%20Documents\2010&#24180;&#39044;&#31639;\&#21381;&#21153;&#20250;\&#19978;&#20250;&#26448;&#26009;\&#38468;&#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1012001"/>
      <sheetName val=""/>
      <sheetName val="各年度收费、罚没、专项收入.xls_Sheet3"/>
      <sheetName val="表二"/>
      <sheetName val="表五"/>
      <sheetName val="2012.2.2 (整合)"/>
      <sheetName val="2012.2.2"/>
      <sheetName val="全市结转"/>
      <sheetName val="提前告知数"/>
      <sheetName val="总人口"/>
      <sheetName val="基础编码"/>
      <sheetName val="省本级收入预计"/>
      <sheetName val="区划对应表"/>
      <sheetName val="1-4余额表"/>
      <sheetName val="四月份月报"/>
      <sheetName val="XL4Poppy"/>
      <sheetName val="DDETABLE "/>
      <sheetName val="#REF"/>
      <sheetName val="中央"/>
      <sheetName val="01北京市"/>
      <sheetName val="2000地方"/>
      <sheetName val="有效性列表"/>
      <sheetName val="录入表"/>
      <sheetName val="DY-（调整特殊因素）增量对应重点（汇报）"/>
      <sheetName val="C01-1"/>
      <sheetName val="mx"/>
      <sheetName val="单位编码"/>
      <sheetName val="Financ. Overview"/>
      <sheetName val="Toolbox"/>
      <sheetName val="Main"/>
      <sheetName val="_ESList"/>
      <sheetName val="一般预算收入"/>
      <sheetName val="表二 汇总表（业务处填）"/>
      <sheetName val="KKKKKKKK"/>
      <sheetName val="农业人口"/>
      <sheetName val="Open"/>
      <sheetName val="事业发展"/>
      <sheetName val="差异系数"/>
      <sheetName val="data"/>
      <sheetName val="公检法司编制"/>
      <sheetName val="行政编制"/>
      <sheetName val="人民银行"/>
      <sheetName val="2009"/>
      <sheetName val="各年度收费、罚没、专项收入.xls]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附表1"/>
      <sheetName val="附表2"/>
      <sheetName val="2010年基金预算收入计划表"/>
      <sheetName val="2010年基金预算支出计划表"/>
      <sheetName val="附表2 (2)"/>
      <sheetName val="Mp-team 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附表1"/>
      <sheetName val="附表2"/>
      <sheetName val="2010年基金预算收入计划表"/>
      <sheetName val="2010年基金预算支出计划表"/>
      <sheetName val="附表2 (2)"/>
      <sheetName val="Mp-team 1"/>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tabSelected="1" workbookViewId="0">
      <selection activeCell="K11" sqref="K11"/>
    </sheetView>
  </sheetViews>
  <sheetFormatPr defaultColWidth="8.75" defaultRowHeight="14.25"/>
  <cols>
    <col min="1" max="1" width="31.125" style="522" customWidth="1"/>
    <col min="2" max="2" width="12.625" style="427" customWidth="1"/>
    <col min="3" max="3" width="34.5" style="522" customWidth="1"/>
    <col min="4" max="4" width="14.75" style="522" customWidth="1"/>
    <col min="5" max="5" width="8.75" style="522"/>
    <col min="6" max="6" width="9.375" style="522" customWidth="1"/>
    <col min="7" max="256" width="8.75" style="522"/>
    <col min="257" max="257" width="31.125" style="522" customWidth="1"/>
    <col min="258" max="258" width="12.625" style="522" customWidth="1"/>
    <col min="259" max="259" width="31.5" style="522" customWidth="1"/>
    <col min="260" max="260" width="14.75" style="522" customWidth="1"/>
    <col min="261" max="261" width="8.75" style="522"/>
    <col min="262" max="262" width="9.375" style="522" customWidth="1"/>
    <col min="263" max="512" width="8.75" style="522"/>
    <col min="513" max="513" width="31.125" style="522" customWidth="1"/>
    <col min="514" max="514" width="12.625" style="522" customWidth="1"/>
    <col min="515" max="515" width="31.5" style="522" customWidth="1"/>
    <col min="516" max="516" width="14.75" style="522" customWidth="1"/>
    <col min="517" max="517" width="8.75" style="522"/>
    <col min="518" max="518" width="9.375" style="522" customWidth="1"/>
    <col min="519" max="768" width="8.75" style="522"/>
    <col min="769" max="769" width="31.125" style="522" customWidth="1"/>
    <col min="770" max="770" width="12.625" style="522" customWidth="1"/>
    <col min="771" max="771" width="31.5" style="522" customWidth="1"/>
    <col min="772" max="772" width="14.75" style="522" customWidth="1"/>
    <col min="773" max="773" width="8.75" style="522"/>
    <col min="774" max="774" width="9.375" style="522" customWidth="1"/>
    <col min="775" max="1024" width="8.75" style="522"/>
    <col min="1025" max="1025" width="31.125" style="522" customWidth="1"/>
    <col min="1026" max="1026" width="12.625" style="522" customWidth="1"/>
    <col min="1027" max="1027" width="31.5" style="522" customWidth="1"/>
    <col min="1028" max="1028" width="14.75" style="522" customWidth="1"/>
    <col min="1029" max="1029" width="8.75" style="522"/>
    <col min="1030" max="1030" width="9.375" style="522" customWidth="1"/>
    <col min="1031" max="1280" width="8.75" style="522"/>
    <col min="1281" max="1281" width="31.125" style="522" customWidth="1"/>
    <col min="1282" max="1282" width="12.625" style="522" customWidth="1"/>
    <col min="1283" max="1283" width="31.5" style="522" customWidth="1"/>
    <col min="1284" max="1284" width="14.75" style="522" customWidth="1"/>
    <col min="1285" max="1285" width="8.75" style="522"/>
    <col min="1286" max="1286" width="9.375" style="522" customWidth="1"/>
    <col min="1287" max="1536" width="8.75" style="522"/>
    <col min="1537" max="1537" width="31.125" style="522" customWidth="1"/>
    <col min="1538" max="1538" width="12.625" style="522" customWidth="1"/>
    <col min="1539" max="1539" width="31.5" style="522" customWidth="1"/>
    <col min="1540" max="1540" width="14.75" style="522" customWidth="1"/>
    <col min="1541" max="1541" width="8.75" style="522"/>
    <col min="1542" max="1542" width="9.375" style="522" customWidth="1"/>
    <col min="1543" max="1792" width="8.75" style="522"/>
    <col min="1793" max="1793" width="31.125" style="522" customWidth="1"/>
    <col min="1794" max="1794" width="12.625" style="522" customWidth="1"/>
    <col min="1795" max="1795" width="31.5" style="522" customWidth="1"/>
    <col min="1796" max="1796" width="14.75" style="522" customWidth="1"/>
    <col min="1797" max="1797" width="8.75" style="522"/>
    <col min="1798" max="1798" width="9.375" style="522" customWidth="1"/>
    <col min="1799" max="2048" width="8.75" style="522"/>
    <col min="2049" max="2049" width="31.125" style="522" customWidth="1"/>
    <col min="2050" max="2050" width="12.625" style="522" customWidth="1"/>
    <col min="2051" max="2051" width="31.5" style="522" customWidth="1"/>
    <col min="2052" max="2052" width="14.75" style="522" customWidth="1"/>
    <col min="2053" max="2053" width="8.75" style="522"/>
    <col min="2054" max="2054" width="9.375" style="522" customWidth="1"/>
    <col min="2055" max="2304" width="8.75" style="522"/>
    <col min="2305" max="2305" width="31.125" style="522" customWidth="1"/>
    <col min="2306" max="2306" width="12.625" style="522" customWidth="1"/>
    <col min="2307" max="2307" width="31.5" style="522" customWidth="1"/>
    <col min="2308" max="2308" width="14.75" style="522" customWidth="1"/>
    <col min="2309" max="2309" width="8.75" style="522"/>
    <col min="2310" max="2310" width="9.375" style="522" customWidth="1"/>
    <col min="2311" max="2560" width="8.75" style="522"/>
    <col min="2561" max="2561" width="31.125" style="522" customWidth="1"/>
    <col min="2562" max="2562" width="12.625" style="522" customWidth="1"/>
    <col min="2563" max="2563" width="31.5" style="522" customWidth="1"/>
    <col min="2564" max="2564" width="14.75" style="522" customWidth="1"/>
    <col min="2565" max="2565" width="8.75" style="522"/>
    <col min="2566" max="2566" width="9.375" style="522" customWidth="1"/>
    <col min="2567" max="2816" width="8.75" style="522"/>
    <col min="2817" max="2817" width="31.125" style="522" customWidth="1"/>
    <col min="2818" max="2818" width="12.625" style="522" customWidth="1"/>
    <col min="2819" max="2819" width="31.5" style="522" customWidth="1"/>
    <col min="2820" max="2820" width="14.75" style="522" customWidth="1"/>
    <col min="2821" max="2821" width="8.75" style="522"/>
    <col min="2822" max="2822" width="9.375" style="522" customWidth="1"/>
    <col min="2823" max="3072" width="8.75" style="522"/>
    <col min="3073" max="3073" width="31.125" style="522" customWidth="1"/>
    <col min="3074" max="3074" width="12.625" style="522" customWidth="1"/>
    <col min="3075" max="3075" width="31.5" style="522" customWidth="1"/>
    <col min="3076" max="3076" width="14.75" style="522" customWidth="1"/>
    <col min="3077" max="3077" width="8.75" style="522"/>
    <col min="3078" max="3078" width="9.375" style="522" customWidth="1"/>
    <col min="3079" max="3328" width="8.75" style="522"/>
    <col min="3329" max="3329" width="31.125" style="522" customWidth="1"/>
    <col min="3330" max="3330" width="12.625" style="522" customWidth="1"/>
    <col min="3331" max="3331" width="31.5" style="522" customWidth="1"/>
    <col min="3332" max="3332" width="14.75" style="522" customWidth="1"/>
    <col min="3333" max="3333" width="8.75" style="522"/>
    <col min="3334" max="3334" width="9.375" style="522" customWidth="1"/>
    <col min="3335" max="3584" width="8.75" style="522"/>
    <col min="3585" max="3585" width="31.125" style="522" customWidth="1"/>
    <col min="3586" max="3586" width="12.625" style="522" customWidth="1"/>
    <col min="3587" max="3587" width="31.5" style="522" customWidth="1"/>
    <col min="3588" max="3588" width="14.75" style="522" customWidth="1"/>
    <col min="3589" max="3589" width="8.75" style="522"/>
    <col min="3590" max="3590" width="9.375" style="522" customWidth="1"/>
    <col min="3591" max="3840" width="8.75" style="522"/>
    <col min="3841" max="3841" width="31.125" style="522" customWidth="1"/>
    <col min="3842" max="3842" width="12.625" style="522" customWidth="1"/>
    <col min="3843" max="3843" width="31.5" style="522" customWidth="1"/>
    <col min="3844" max="3844" width="14.75" style="522" customWidth="1"/>
    <col min="3845" max="3845" width="8.75" style="522"/>
    <col min="3846" max="3846" width="9.375" style="522" customWidth="1"/>
    <col min="3847" max="4096" width="8.75" style="522"/>
    <col min="4097" max="4097" width="31.125" style="522" customWidth="1"/>
    <col min="4098" max="4098" width="12.625" style="522" customWidth="1"/>
    <col min="4099" max="4099" width="31.5" style="522" customWidth="1"/>
    <col min="4100" max="4100" width="14.75" style="522" customWidth="1"/>
    <col min="4101" max="4101" width="8.75" style="522"/>
    <col min="4102" max="4102" width="9.375" style="522" customWidth="1"/>
    <col min="4103" max="4352" width="8.75" style="522"/>
    <col min="4353" max="4353" width="31.125" style="522" customWidth="1"/>
    <col min="4354" max="4354" width="12.625" style="522" customWidth="1"/>
    <col min="4355" max="4355" width="31.5" style="522" customWidth="1"/>
    <col min="4356" max="4356" width="14.75" style="522" customWidth="1"/>
    <col min="4357" max="4357" width="8.75" style="522"/>
    <col min="4358" max="4358" width="9.375" style="522" customWidth="1"/>
    <col min="4359" max="4608" width="8.75" style="522"/>
    <col min="4609" max="4609" width="31.125" style="522" customWidth="1"/>
    <col min="4610" max="4610" width="12.625" style="522" customWidth="1"/>
    <col min="4611" max="4611" width="31.5" style="522" customWidth="1"/>
    <col min="4612" max="4612" width="14.75" style="522" customWidth="1"/>
    <col min="4613" max="4613" width="8.75" style="522"/>
    <col min="4614" max="4614" width="9.375" style="522" customWidth="1"/>
    <col min="4615" max="4864" width="8.75" style="522"/>
    <col min="4865" max="4865" width="31.125" style="522" customWidth="1"/>
    <col min="4866" max="4866" width="12.625" style="522" customWidth="1"/>
    <col min="4867" max="4867" width="31.5" style="522" customWidth="1"/>
    <col min="4868" max="4868" width="14.75" style="522" customWidth="1"/>
    <col min="4869" max="4869" width="8.75" style="522"/>
    <col min="4870" max="4870" width="9.375" style="522" customWidth="1"/>
    <col min="4871" max="5120" width="8.75" style="522"/>
    <col min="5121" max="5121" width="31.125" style="522" customWidth="1"/>
    <col min="5122" max="5122" width="12.625" style="522" customWidth="1"/>
    <col min="5123" max="5123" width="31.5" style="522" customWidth="1"/>
    <col min="5124" max="5124" width="14.75" style="522" customWidth="1"/>
    <col min="5125" max="5125" width="8.75" style="522"/>
    <col min="5126" max="5126" width="9.375" style="522" customWidth="1"/>
    <col min="5127" max="5376" width="8.75" style="522"/>
    <col min="5377" max="5377" width="31.125" style="522" customWidth="1"/>
    <col min="5378" max="5378" width="12.625" style="522" customWidth="1"/>
    <col min="5379" max="5379" width="31.5" style="522" customWidth="1"/>
    <col min="5380" max="5380" width="14.75" style="522" customWidth="1"/>
    <col min="5381" max="5381" width="8.75" style="522"/>
    <col min="5382" max="5382" width="9.375" style="522" customWidth="1"/>
    <col min="5383" max="5632" width="8.75" style="522"/>
    <col min="5633" max="5633" width="31.125" style="522" customWidth="1"/>
    <col min="5634" max="5634" width="12.625" style="522" customWidth="1"/>
    <col min="5635" max="5635" width="31.5" style="522" customWidth="1"/>
    <col min="5636" max="5636" width="14.75" style="522" customWidth="1"/>
    <col min="5637" max="5637" width="8.75" style="522"/>
    <col min="5638" max="5638" width="9.375" style="522" customWidth="1"/>
    <col min="5639" max="5888" width="8.75" style="522"/>
    <col min="5889" max="5889" width="31.125" style="522" customWidth="1"/>
    <col min="5890" max="5890" width="12.625" style="522" customWidth="1"/>
    <col min="5891" max="5891" width="31.5" style="522" customWidth="1"/>
    <col min="5892" max="5892" width="14.75" style="522" customWidth="1"/>
    <col min="5893" max="5893" width="8.75" style="522"/>
    <col min="5894" max="5894" width="9.375" style="522" customWidth="1"/>
    <col min="5895" max="6144" width="8.75" style="522"/>
    <col min="6145" max="6145" width="31.125" style="522" customWidth="1"/>
    <col min="6146" max="6146" width="12.625" style="522" customWidth="1"/>
    <col min="6147" max="6147" width="31.5" style="522" customWidth="1"/>
    <col min="6148" max="6148" width="14.75" style="522" customWidth="1"/>
    <col min="6149" max="6149" width="8.75" style="522"/>
    <col min="6150" max="6150" width="9.375" style="522" customWidth="1"/>
    <col min="6151" max="6400" width="8.75" style="522"/>
    <col min="6401" max="6401" width="31.125" style="522" customWidth="1"/>
    <col min="6402" max="6402" width="12.625" style="522" customWidth="1"/>
    <col min="6403" max="6403" width="31.5" style="522" customWidth="1"/>
    <col min="6404" max="6404" width="14.75" style="522" customWidth="1"/>
    <col min="6405" max="6405" width="8.75" style="522"/>
    <col min="6406" max="6406" width="9.375" style="522" customWidth="1"/>
    <col min="6407" max="6656" width="8.75" style="522"/>
    <col min="6657" max="6657" width="31.125" style="522" customWidth="1"/>
    <col min="6658" max="6658" width="12.625" style="522" customWidth="1"/>
    <col min="6659" max="6659" width="31.5" style="522" customWidth="1"/>
    <col min="6660" max="6660" width="14.75" style="522" customWidth="1"/>
    <col min="6661" max="6661" width="8.75" style="522"/>
    <col min="6662" max="6662" width="9.375" style="522" customWidth="1"/>
    <col min="6663" max="6912" width="8.75" style="522"/>
    <col min="6913" max="6913" width="31.125" style="522" customWidth="1"/>
    <col min="6914" max="6914" width="12.625" style="522" customWidth="1"/>
    <col min="6915" max="6915" width="31.5" style="522" customWidth="1"/>
    <col min="6916" max="6916" width="14.75" style="522" customWidth="1"/>
    <col min="6917" max="6917" width="8.75" style="522"/>
    <col min="6918" max="6918" width="9.375" style="522" customWidth="1"/>
    <col min="6919" max="7168" width="8.75" style="522"/>
    <col min="7169" max="7169" width="31.125" style="522" customWidth="1"/>
    <col min="7170" max="7170" width="12.625" style="522" customWidth="1"/>
    <col min="7171" max="7171" width="31.5" style="522" customWidth="1"/>
    <col min="7172" max="7172" width="14.75" style="522" customWidth="1"/>
    <col min="7173" max="7173" width="8.75" style="522"/>
    <col min="7174" max="7174" width="9.375" style="522" customWidth="1"/>
    <col min="7175" max="7424" width="8.75" style="522"/>
    <col min="7425" max="7425" width="31.125" style="522" customWidth="1"/>
    <col min="7426" max="7426" width="12.625" style="522" customWidth="1"/>
    <col min="7427" max="7427" width="31.5" style="522" customWidth="1"/>
    <col min="7428" max="7428" width="14.75" style="522" customWidth="1"/>
    <col min="7429" max="7429" width="8.75" style="522"/>
    <col min="7430" max="7430" width="9.375" style="522" customWidth="1"/>
    <col min="7431" max="7680" width="8.75" style="522"/>
    <col min="7681" max="7681" width="31.125" style="522" customWidth="1"/>
    <col min="7682" max="7682" width="12.625" style="522" customWidth="1"/>
    <col min="7683" max="7683" width="31.5" style="522" customWidth="1"/>
    <col min="7684" max="7684" width="14.75" style="522" customWidth="1"/>
    <col min="7685" max="7685" width="8.75" style="522"/>
    <col min="7686" max="7686" width="9.375" style="522" customWidth="1"/>
    <col min="7687" max="7936" width="8.75" style="522"/>
    <col min="7937" max="7937" width="31.125" style="522" customWidth="1"/>
    <col min="7938" max="7938" width="12.625" style="522" customWidth="1"/>
    <col min="7939" max="7939" width="31.5" style="522" customWidth="1"/>
    <col min="7940" max="7940" width="14.75" style="522" customWidth="1"/>
    <col min="7941" max="7941" width="8.75" style="522"/>
    <col min="7942" max="7942" width="9.375" style="522" customWidth="1"/>
    <col min="7943" max="8192" width="8.75" style="522"/>
    <col min="8193" max="8193" width="31.125" style="522" customWidth="1"/>
    <col min="8194" max="8194" width="12.625" style="522" customWidth="1"/>
    <col min="8195" max="8195" width="31.5" style="522" customWidth="1"/>
    <col min="8196" max="8196" width="14.75" style="522" customWidth="1"/>
    <col min="8197" max="8197" width="8.75" style="522"/>
    <col min="8198" max="8198" width="9.375" style="522" customWidth="1"/>
    <col min="8199" max="8448" width="8.75" style="522"/>
    <col min="8449" max="8449" width="31.125" style="522" customWidth="1"/>
    <col min="8450" max="8450" width="12.625" style="522" customWidth="1"/>
    <col min="8451" max="8451" width="31.5" style="522" customWidth="1"/>
    <col min="8452" max="8452" width="14.75" style="522" customWidth="1"/>
    <col min="8453" max="8453" width="8.75" style="522"/>
    <col min="8454" max="8454" width="9.375" style="522" customWidth="1"/>
    <col min="8455" max="8704" width="8.75" style="522"/>
    <col min="8705" max="8705" width="31.125" style="522" customWidth="1"/>
    <col min="8706" max="8706" width="12.625" style="522" customWidth="1"/>
    <col min="8707" max="8707" width="31.5" style="522" customWidth="1"/>
    <col min="8708" max="8708" width="14.75" style="522" customWidth="1"/>
    <col min="8709" max="8709" width="8.75" style="522"/>
    <col min="8710" max="8710" width="9.375" style="522" customWidth="1"/>
    <col min="8711" max="8960" width="8.75" style="522"/>
    <col min="8961" max="8961" width="31.125" style="522" customWidth="1"/>
    <col min="8962" max="8962" width="12.625" style="522" customWidth="1"/>
    <col min="8963" max="8963" width="31.5" style="522" customWidth="1"/>
    <col min="8964" max="8964" width="14.75" style="522" customWidth="1"/>
    <col min="8965" max="8965" width="8.75" style="522"/>
    <col min="8966" max="8966" width="9.375" style="522" customWidth="1"/>
    <col min="8967" max="9216" width="8.75" style="522"/>
    <col min="9217" max="9217" width="31.125" style="522" customWidth="1"/>
    <col min="9218" max="9218" width="12.625" style="522" customWidth="1"/>
    <col min="9219" max="9219" width="31.5" style="522" customWidth="1"/>
    <col min="9220" max="9220" width="14.75" style="522" customWidth="1"/>
    <col min="9221" max="9221" width="8.75" style="522"/>
    <col min="9222" max="9222" width="9.375" style="522" customWidth="1"/>
    <col min="9223" max="9472" width="8.75" style="522"/>
    <col min="9473" max="9473" width="31.125" style="522" customWidth="1"/>
    <col min="9474" max="9474" width="12.625" style="522" customWidth="1"/>
    <col min="9475" max="9475" width="31.5" style="522" customWidth="1"/>
    <col min="9476" max="9476" width="14.75" style="522" customWidth="1"/>
    <col min="9477" max="9477" width="8.75" style="522"/>
    <col min="9478" max="9478" width="9.375" style="522" customWidth="1"/>
    <col min="9479" max="9728" width="8.75" style="522"/>
    <col min="9729" max="9729" width="31.125" style="522" customWidth="1"/>
    <col min="9730" max="9730" width="12.625" style="522" customWidth="1"/>
    <col min="9731" max="9731" width="31.5" style="522" customWidth="1"/>
    <col min="9732" max="9732" width="14.75" style="522" customWidth="1"/>
    <col min="9733" max="9733" width="8.75" style="522"/>
    <col min="9734" max="9734" width="9.375" style="522" customWidth="1"/>
    <col min="9735" max="9984" width="8.75" style="522"/>
    <col min="9985" max="9985" width="31.125" style="522" customWidth="1"/>
    <col min="9986" max="9986" width="12.625" style="522" customWidth="1"/>
    <col min="9987" max="9987" width="31.5" style="522" customWidth="1"/>
    <col min="9988" max="9988" width="14.75" style="522" customWidth="1"/>
    <col min="9989" max="9989" width="8.75" style="522"/>
    <col min="9990" max="9990" width="9.375" style="522" customWidth="1"/>
    <col min="9991" max="10240" width="8.75" style="522"/>
    <col min="10241" max="10241" width="31.125" style="522" customWidth="1"/>
    <col min="10242" max="10242" width="12.625" style="522" customWidth="1"/>
    <col min="10243" max="10243" width="31.5" style="522" customWidth="1"/>
    <col min="10244" max="10244" width="14.75" style="522" customWidth="1"/>
    <col min="10245" max="10245" width="8.75" style="522"/>
    <col min="10246" max="10246" width="9.375" style="522" customWidth="1"/>
    <col min="10247" max="10496" width="8.75" style="522"/>
    <col min="10497" max="10497" width="31.125" style="522" customWidth="1"/>
    <col min="10498" max="10498" width="12.625" style="522" customWidth="1"/>
    <col min="10499" max="10499" width="31.5" style="522" customWidth="1"/>
    <col min="10500" max="10500" width="14.75" style="522" customWidth="1"/>
    <col min="10501" max="10501" width="8.75" style="522"/>
    <col min="10502" max="10502" width="9.375" style="522" customWidth="1"/>
    <col min="10503" max="10752" width="8.75" style="522"/>
    <col min="10753" max="10753" width="31.125" style="522" customWidth="1"/>
    <col min="10754" max="10754" width="12.625" style="522" customWidth="1"/>
    <col min="10755" max="10755" width="31.5" style="522" customWidth="1"/>
    <col min="10756" max="10756" width="14.75" style="522" customWidth="1"/>
    <col min="10757" max="10757" width="8.75" style="522"/>
    <col min="10758" max="10758" width="9.375" style="522" customWidth="1"/>
    <col min="10759" max="11008" width="8.75" style="522"/>
    <col min="11009" max="11009" width="31.125" style="522" customWidth="1"/>
    <col min="11010" max="11010" width="12.625" style="522" customWidth="1"/>
    <col min="11011" max="11011" width="31.5" style="522" customWidth="1"/>
    <col min="11012" max="11012" width="14.75" style="522" customWidth="1"/>
    <col min="11013" max="11013" width="8.75" style="522"/>
    <col min="11014" max="11014" width="9.375" style="522" customWidth="1"/>
    <col min="11015" max="11264" width="8.75" style="522"/>
    <col min="11265" max="11265" width="31.125" style="522" customWidth="1"/>
    <col min="11266" max="11266" width="12.625" style="522" customWidth="1"/>
    <col min="11267" max="11267" width="31.5" style="522" customWidth="1"/>
    <col min="11268" max="11268" width="14.75" style="522" customWidth="1"/>
    <col min="11269" max="11269" width="8.75" style="522"/>
    <col min="11270" max="11270" width="9.375" style="522" customWidth="1"/>
    <col min="11271" max="11520" width="8.75" style="522"/>
    <col min="11521" max="11521" width="31.125" style="522" customWidth="1"/>
    <col min="11522" max="11522" width="12.625" style="522" customWidth="1"/>
    <col min="11523" max="11523" width="31.5" style="522" customWidth="1"/>
    <col min="11524" max="11524" width="14.75" style="522" customWidth="1"/>
    <col min="11525" max="11525" width="8.75" style="522"/>
    <col min="11526" max="11526" width="9.375" style="522" customWidth="1"/>
    <col min="11527" max="11776" width="8.75" style="522"/>
    <col min="11777" max="11777" width="31.125" style="522" customWidth="1"/>
    <col min="11778" max="11778" width="12.625" style="522" customWidth="1"/>
    <col min="11779" max="11779" width="31.5" style="522" customWidth="1"/>
    <col min="11780" max="11780" width="14.75" style="522" customWidth="1"/>
    <col min="11781" max="11781" width="8.75" style="522"/>
    <col min="11782" max="11782" width="9.375" style="522" customWidth="1"/>
    <col min="11783" max="12032" width="8.75" style="522"/>
    <col min="12033" max="12033" width="31.125" style="522" customWidth="1"/>
    <col min="12034" max="12034" width="12.625" style="522" customWidth="1"/>
    <col min="12035" max="12035" width="31.5" style="522" customWidth="1"/>
    <col min="12036" max="12036" width="14.75" style="522" customWidth="1"/>
    <col min="12037" max="12037" width="8.75" style="522"/>
    <col min="12038" max="12038" width="9.375" style="522" customWidth="1"/>
    <col min="12039" max="12288" width="8.75" style="522"/>
    <col min="12289" max="12289" width="31.125" style="522" customWidth="1"/>
    <col min="12290" max="12290" width="12.625" style="522" customWidth="1"/>
    <col min="12291" max="12291" width="31.5" style="522" customWidth="1"/>
    <col min="12292" max="12292" width="14.75" style="522" customWidth="1"/>
    <col min="12293" max="12293" width="8.75" style="522"/>
    <col min="12294" max="12294" width="9.375" style="522" customWidth="1"/>
    <col min="12295" max="12544" width="8.75" style="522"/>
    <col min="12545" max="12545" width="31.125" style="522" customWidth="1"/>
    <col min="12546" max="12546" width="12.625" style="522" customWidth="1"/>
    <col min="12547" max="12547" width="31.5" style="522" customWidth="1"/>
    <col min="12548" max="12548" width="14.75" style="522" customWidth="1"/>
    <col min="12549" max="12549" width="8.75" style="522"/>
    <col min="12550" max="12550" width="9.375" style="522" customWidth="1"/>
    <col min="12551" max="12800" width="8.75" style="522"/>
    <col min="12801" max="12801" width="31.125" style="522" customWidth="1"/>
    <col min="12802" max="12802" width="12.625" style="522" customWidth="1"/>
    <col min="12803" max="12803" width="31.5" style="522" customWidth="1"/>
    <col min="12804" max="12804" width="14.75" style="522" customWidth="1"/>
    <col min="12805" max="12805" width="8.75" style="522"/>
    <col min="12806" max="12806" width="9.375" style="522" customWidth="1"/>
    <col min="12807" max="13056" width="8.75" style="522"/>
    <col min="13057" max="13057" width="31.125" style="522" customWidth="1"/>
    <col min="13058" max="13058" width="12.625" style="522" customWidth="1"/>
    <col min="13059" max="13059" width="31.5" style="522" customWidth="1"/>
    <col min="13060" max="13060" width="14.75" style="522" customWidth="1"/>
    <col min="13061" max="13061" width="8.75" style="522"/>
    <col min="13062" max="13062" width="9.375" style="522" customWidth="1"/>
    <col min="13063" max="13312" width="8.75" style="522"/>
    <col min="13313" max="13313" width="31.125" style="522" customWidth="1"/>
    <col min="13314" max="13314" width="12.625" style="522" customWidth="1"/>
    <col min="13315" max="13315" width="31.5" style="522" customWidth="1"/>
    <col min="13316" max="13316" width="14.75" style="522" customWidth="1"/>
    <col min="13317" max="13317" width="8.75" style="522"/>
    <col min="13318" max="13318" width="9.375" style="522" customWidth="1"/>
    <col min="13319" max="13568" width="8.75" style="522"/>
    <col min="13569" max="13569" width="31.125" style="522" customWidth="1"/>
    <col min="13570" max="13570" width="12.625" style="522" customWidth="1"/>
    <col min="13571" max="13571" width="31.5" style="522" customWidth="1"/>
    <col min="13572" max="13572" width="14.75" style="522" customWidth="1"/>
    <col min="13573" max="13573" width="8.75" style="522"/>
    <col min="13574" max="13574" width="9.375" style="522" customWidth="1"/>
    <col min="13575" max="13824" width="8.75" style="522"/>
    <col min="13825" max="13825" width="31.125" style="522" customWidth="1"/>
    <col min="13826" max="13826" width="12.625" style="522" customWidth="1"/>
    <col min="13827" max="13827" width="31.5" style="522" customWidth="1"/>
    <col min="13828" max="13828" width="14.75" style="522" customWidth="1"/>
    <col min="13829" max="13829" width="8.75" style="522"/>
    <col min="13830" max="13830" width="9.375" style="522" customWidth="1"/>
    <col min="13831" max="14080" width="8.75" style="522"/>
    <col min="14081" max="14081" width="31.125" style="522" customWidth="1"/>
    <col min="14082" max="14082" width="12.625" style="522" customWidth="1"/>
    <col min="14083" max="14083" width="31.5" style="522" customWidth="1"/>
    <col min="14084" max="14084" width="14.75" style="522" customWidth="1"/>
    <col min="14085" max="14085" width="8.75" style="522"/>
    <col min="14086" max="14086" width="9.375" style="522" customWidth="1"/>
    <col min="14087" max="14336" width="8.75" style="522"/>
    <col min="14337" max="14337" width="31.125" style="522" customWidth="1"/>
    <col min="14338" max="14338" width="12.625" style="522" customWidth="1"/>
    <col min="14339" max="14339" width="31.5" style="522" customWidth="1"/>
    <col min="14340" max="14340" width="14.75" style="522" customWidth="1"/>
    <col min="14341" max="14341" width="8.75" style="522"/>
    <col min="14342" max="14342" width="9.375" style="522" customWidth="1"/>
    <col min="14343" max="14592" width="8.75" style="522"/>
    <col min="14593" max="14593" width="31.125" style="522" customWidth="1"/>
    <col min="14594" max="14594" width="12.625" style="522" customWidth="1"/>
    <col min="14595" max="14595" width="31.5" style="522" customWidth="1"/>
    <col min="14596" max="14596" width="14.75" style="522" customWidth="1"/>
    <col min="14597" max="14597" width="8.75" style="522"/>
    <col min="14598" max="14598" width="9.375" style="522" customWidth="1"/>
    <col min="14599" max="14848" width="8.75" style="522"/>
    <col min="14849" max="14849" width="31.125" style="522" customWidth="1"/>
    <col min="14850" max="14850" width="12.625" style="522" customWidth="1"/>
    <col min="14851" max="14851" width="31.5" style="522" customWidth="1"/>
    <col min="14852" max="14852" width="14.75" style="522" customWidth="1"/>
    <col min="14853" max="14853" width="8.75" style="522"/>
    <col min="14854" max="14854" width="9.375" style="522" customWidth="1"/>
    <col min="14855" max="15104" width="8.75" style="522"/>
    <col min="15105" max="15105" width="31.125" style="522" customWidth="1"/>
    <col min="15106" max="15106" width="12.625" style="522" customWidth="1"/>
    <col min="15107" max="15107" width="31.5" style="522" customWidth="1"/>
    <col min="15108" max="15108" width="14.75" style="522" customWidth="1"/>
    <col min="15109" max="15109" width="8.75" style="522"/>
    <col min="15110" max="15110" width="9.375" style="522" customWidth="1"/>
    <col min="15111" max="15360" width="8.75" style="522"/>
    <col min="15361" max="15361" width="31.125" style="522" customWidth="1"/>
    <col min="15362" max="15362" width="12.625" style="522" customWidth="1"/>
    <col min="15363" max="15363" width="31.5" style="522" customWidth="1"/>
    <col min="15364" max="15364" width="14.75" style="522" customWidth="1"/>
    <col min="15365" max="15365" width="8.75" style="522"/>
    <col min="15366" max="15366" width="9.375" style="522" customWidth="1"/>
    <col min="15367" max="15616" width="8.75" style="522"/>
    <col min="15617" max="15617" width="31.125" style="522" customWidth="1"/>
    <col min="15618" max="15618" width="12.625" style="522" customWidth="1"/>
    <col min="15619" max="15619" width="31.5" style="522" customWidth="1"/>
    <col min="15620" max="15620" width="14.75" style="522" customWidth="1"/>
    <col min="15621" max="15621" width="8.75" style="522"/>
    <col min="15622" max="15622" width="9.375" style="522" customWidth="1"/>
    <col min="15623" max="15872" width="8.75" style="522"/>
    <col min="15873" max="15873" width="31.125" style="522" customWidth="1"/>
    <col min="15874" max="15874" width="12.625" style="522" customWidth="1"/>
    <col min="15875" max="15875" width="31.5" style="522" customWidth="1"/>
    <col min="15876" max="15876" width="14.75" style="522" customWidth="1"/>
    <col min="15877" max="15877" width="8.75" style="522"/>
    <col min="15878" max="15878" width="9.375" style="522" customWidth="1"/>
    <col min="15879" max="16128" width="8.75" style="522"/>
    <col min="16129" max="16129" width="31.125" style="522" customWidth="1"/>
    <col min="16130" max="16130" width="12.625" style="522" customWidth="1"/>
    <col min="16131" max="16131" width="31.5" style="522" customWidth="1"/>
    <col min="16132" max="16132" width="14.75" style="522" customWidth="1"/>
    <col min="16133" max="16133" width="8.75" style="522"/>
    <col min="16134" max="16134" width="9.375" style="522" customWidth="1"/>
    <col min="16135" max="16384" width="8.75" style="522"/>
  </cols>
  <sheetData>
    <row r="1" ht="20.25" spans="1:11">
      <c r="A1" s="523" t="s">
        <v>0</v>
      </c>
      <c r="B1" s="524"/>
      <c r="C1" s="525"/>
      <c r="D1" s="526"/>
    </row>
    <row r="2" ht="28.5" spans="1:11">
      <c r="A2" s="527" t="s">
        <v>1</v>
      </c>
      <c r="B2" s="528"/>
      <c r="C2" s="527"/>
      <c r="D2" s="527"/>
    </row>
    <row r="3" ht="21" customHeight="1" spans="1:11">
      <c r="A3" s="525"/>
      <c r="B3" s="524"/>
      <c r="C3" s="525"/>
      <c r="D3" s="529" t="s">
        <v>2</v>
      </c>
    </row>
    <row r="4" s="119" customFormat="1" ht="41.25" customHeight="1" spans="1:11">
      <c r="A4" s="530" t="s">
        <v>3</v>
      </c>
      <c r="B4" s="318">
        <f>B5+B10</f>
        <v>400133</v>
      </c>
      <c r="C4" s="531" t="s">
        <v>4</v>
      </c>
      <c r="D4" s="532">
        <f>D5+D12+D15</f>
        <v>400133</v>
      </c>
    </row>
    <row r="5" s="521" customFormat="1" ht="41.25" customHeight="1" spans="1:11">
      <c r="A5" s="533" t="s">
        <v>5</v>
      </c>
      <c r="B5" s="534">
        <f>B6+B7</f>
        <v>190858</v>
      </c>
      <c r="C5" s="535" t="s">
        <v>6</v>
      </c>
      <c r="D5" s="536">
        <f>D6+D7+D8+D9+D10+D11</f>
        <v>339412</v>
      </c>
    </row>
    <row r="6" ht="41.25" customHeight="1" spans="1:11">
      <c r="A6" s="537" t="s">
        <v>7</v>
      </c>
      <c r="B6" s="534">
        <v>152690</v>
      </c>
      <c r="C6" s="538" t="s">
        <v>8</v>
      </c>
      <c r="D6" s="539">
        <v>163663</v>
      </c>
    </row>
    <row r="7" ht="41.25" customHeight="1" spans="1:11">
      <c r="A7" s="537" t="s">
        <v>9</v>
      </c>
      <c r="B7" s="534">
        <v>38168</v>
      </c>
      <c r="C7" s="538" t="s">
        <v>10</v>
      </c>
      <c r="D7" s="539">
        <v>118036</v>
      </c>
    </row>
    <row r="8" ht="41.25" customHeight="1" spans="1:11">
      <c r="A8" s="540"/>
      <c r="B8" s="534"/>
      <c r="C8" s="538" t="s">
        <v>11</v>
      </c>
      <c r="D8" s="539">
        <v>12000</v>
      </c>
    </row>
    <row r="9" ht="41.25" customHeight="1" spans="1:11">
      <c r="A9" s="540"/>
      <c r="B9" s="534"/>
      <c r="C9" s="538" t="s">
        <v>12</v>
      </c>
      <c r="D9" s="539">
        <v>42002</v>
      </c>
    </row>
    <row r="10" ht="41.25" customHeight="1" spans="1:11">
      <c r="A10" s="533" t="s">
        <v>13</v>
      </c>
      <c r="B10" s="534">
        <v>209275</v>
      </c>
      <c r="C10" s="538" t="s">
        <v>14</v>
      </c>
      <c r="D10" s="539"/>
    </row>
    <row r="11" ht="41.25" customHeight="1" spans="1:11">
      <c r="A11" s="537" t="s">
        <v>15</v>
      </c>
      <c r="B11" s="534">
        <v>3592</v>
      </c>
      <c r="C11" s="538" t="s">
        <v>16</v>
      </c>
      <c r="D11" s="539">
        <v>3711</v>
      </c>
    </row>
    <row r="12" ht="41.25" customHeight="1" spans="1:11">
      <c r="A12" s="537" t="s">
        <v>17</v>
      </c>
      <c r="B12" s="534">
        <v>125563</v>
      </c>
      <c r="C12" s="535" t="s">
        <v>18</v>
      </c>
      <c r="D12" s="541">
        <f>D13+D14</f>
        <v>57210</v>
      </c>
    </row>
    <row r="13" ht="41.25" customHeight="1" spans="1:11">
      <c r="A13" s="537" t="s">
        <v>19</v>
      </c>
      <c r="B13" s="534">
        <v>37893</v>
      </c>
      <c r="C13" s="538" t="s">
        <v>20</v>
      </c>
      <c r="D13" s="539">
        <v>15208</v>
      </c>
    </row>
    <row r="14" ht="41.25" customHeight="1" spans="1:11">
      <c r="A14" s="537" t="s">
        <v>21</v>
      </c>
      <c r="B14" s="534"/>
      <c r="C14" s="542" t="s">
        <v>22</v>
      </c>
      <c r="D14" s="543">
        <v>42002</v>
      </c>
    </row>
    <row r="15" ht="41.25" customHeight="1" spans="1:11">
      <c r="A15" s="537" t="s">
        <v>23</v>
      </c>
      <c r="B15" s="534">
        <v>42002</v>
      </c>
      <c r="C15" s="535" t="s">
        <v>24</v>
      </c>
      <c r="D15" s="539">
        <f>D16+D17</f>
        <v>3511</v>
      </c>
      <c r="K15" s="544"/>
    </row>
    <row r="16" ht="41.25" customHeight="1" spans="1:11">
      <c r="A16" s="537" t="s">
        <v>25</v>
      </c>
      <c r="B16" s="534">
        <v>225</v>
      </c>
      <c r="C16" s="538" t="s">
        <v>26</v>
      </c>
      <c r="D16" s="539">
        <v>2423</v>
      </c>
    </row>
    <row r="17" ht="41.25" customHeight="1" spans="1:4">
      <c r="A17" s="537" t="s">
        <v>27</v>
      </c>
      <c r="B17" s="534"/>
      <c r="C17" s="538" t="s">
        <v>28</v>
      </c>
      <c r="D17" s="539">
        <v>1088</v>
      </c>
    </row>
    <row r="18" ht="41.25" customHeight="1"/>
    <row r="19" ht="41.25" customHeight="1"/>
  </sheetData>
  <mergeCells count="1">
    <mergeCell ref="A2:D2"/>
  </mergeCells>
  <printOptions horizontalCentered="1"/>
  <pageMargins left="0.94" right="0.75" top="0.45" bottom="0.58" header="0.51" footer="0.51"/>
  <pageSetup paperSize="9" scale="92"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1"/>
  <sheetViews>
    <sheetView workbookViewId="0">
      <selection activeCell="C4" sqref="C4:C9"/>
    </sheetView>
  </sheetViews>
  <sheetFormatPr defaultColWidth="8.75" defaultRowHeight="14.25" outlineLevelCol="6"/>
  <cols>
    <col min="1" max="1" width="40.125" style="507" customWidth="1"/>
    <col min="2" max="2" width="18.75" style="508" customWidth="1"/>
    <col min="3" max="3" width="14" style="508" customWidth="1"/>
    <col min="4" max="5" width="8.75" style="507"/>
    <col min="6" max="6" width="9.375" style="507" customWidth="1"/>
    <col min="7" max="7" width="13.75" style="507"/>
    <col min="8" max="256" width="8.75" style="507"/>
    <col min="257" max="257" width="40.125" style="507" customWidth="1"/>
    <col min="258" max="258" width="18.75" style="507" customWidth="1"/>
    <col min="259" max="259" width="14" style="507" customWidth="1"/>
    <col min="260" max="261" width="8.75" style="507"/>
    <col min="262" max="262" width="9.375" style="507" customWidth="1"/>
    <col min="263" max="512" width="8.75" style="507"/>
    <col min="513" max="513" width="40.125" style="507" customWidth="1"/>
    <col min="514" max="514" width="18.75" style="507" customWidth="1"/>
    <col min="515" max="515" width="14" style="507" customWidth="1"/>
    <col min="516" max="517" width="8.75" style="507"/>
    <col min="518" max="518" width="9.375" style="507" customWidth="1"/>
    <col min="519" max="768" width="8.75" style="507"/>
    <col min="769" max="769" width="40.125" style="507" customWidth="1"/>
    <col min="770" max="770" width="18.75" style="507" customWidth="1"/>
    <col min="771" max="771" width="14" style="507" customWidth="1"/>
    <col min="772" max="773" width="8.75" style="507"/>
    <col min="774" max="774" width="9.375" style="507" customWidth="1"/>
    <col min="775" max="1024" width="8.75" style="507"/>
    <col min="1025" max="1025" width="40.125" style="507" customWidth="1"/>
    <col min="1026" max="1026" width="18.75" style="507" customWidth="1"/>
    <col min="1027" max="1027" width="14" style="507" customWidth="1"/>
    <col min="1028" max="1029" width="8.75" style="507"/>
    <col min="1030" max="1030" width="9.375" style="507" customWidth="1"/>
    <col min="1031" max="1280" width="8.75" style="507"/>
    <col min="1281" max="1281" width="40.125" style="507" customWidth="1"/>
    <col min="1282" max="1282" width="18.75" style="507" customWidth="1"/>
    <col min="1283" max="1283" width="14" style="507" customWidth="1"/>
    <col min="1284" max="1285" width="8.75" style="507"/>
    <col min="1286" max="1286" width="9.375" style="507" customWidth="1"/>
    <col min="1287" max="1536" width="8.75" style="507"/>
    <col min="1537" max="1537" width="40.125" style="507" customWidth="1"/>
    <col min="1538" max="1538" width="18.75" style="507" customWidth="1"/>
    <col min="1539" max="1539" width="14" style="507" customWidth="1"/>
    <col min="1540" max="1541" width="8.75" style="507"/>
    <col min="1542" max="1542" width="9.375" style="507" customWidth="1"/>
    <col min="1543" max="1792" width="8.75" style="507"/>
    <col min="1793" max="1793" width="40.125" style="507" customWidth="1"/>
    <col min="1794" max="1794" width="18.75" style="507" customWidth="1"/>
    <col min="1795" max="1795" width="14" style="507" customWidth="1"/>
    <col min="1796" max="1797" width="8.75" style="507"/>
    <col min="1798" max="1798" width="9.375" style="507" customWidth="1"/>
    <col min="1799" max="2048" width="8.75" style="507"/>
    <col min="2049" max="2049" width="40.125" style="507" customWidth="1"/>
    <col min="2050" max="2050" width="18.75" style="507" customWidth="1"/>
    <col min="2051" max="2051" width="14" style="507" customWidth="1"/>
    <col min="2052" max="2053" width="8.75" style="507"/>
    <col min="2054" max="2054" width="9.375" style="507" customWidth="1"/>
    <col min="2055" max="2304" width="8.75" style="507"/>
    <col min="2305" max="2305" width="40.125" style="507" customWidth="1"/>
    <col min="2306" max="2306" width="18.75" style="507" customWidth="1"/>
    <col min="2307" max="2307" width="14" style="507" customWidth="1"/>
    <col min="2308" max="2309" width="8.75" style="507"/>
    <col min="2310" max="2310" width="9.375" style="507" customWidth="1"/>
    <col min="2311" max="2560" width="8.75" style="507"/>
    <col min="2561" max="2561" width="40.125" style="507" customWidth="1"/>
    <col min="2562" max="2562" width="18.75" style="507" customWidth="1"/>
    <col min="2563" max="2563" width="14" style="507" customWidth="1"/>
    <col min="2564" max="2565" width="8.75" style="507"/>
    <col min="2566" max="2566" width="9.375" style="507" customWidth="1"/>
    <col min="2567" max="2816" width="8.75" style="507"/>
    <col min="2817" max="2817" width="40.125" style="507" customWidth="1"/>
    <col min="2818" max="2818" width="18.75" style="507" customWidth="1"/>
    <col min="2819" max="2819" width="14" style="507" customWidth="1"/>
    <col min="2820" max="2821" width="8.75" style="507"/>
    <col min="2822" max="2822" width="9.375" style="507" customWidth="1"/>
    <col min="2823" max="3072" width="8.75" style="507"/>
    <col min="3073" max="3073" width="40.125" style="507" customWidth="1"/>
    <col min="3074" max="3074" width="18.75" style="507" customWidth="1"/>
    <col min="3075" max="3075" width="14" style="507" customWidth="1"/>
    <col min="3076" max="3077" width="8.75" style="507"/>
    <col min="3078" max="3078" width="9.375" style="507" customWidth="1"/>
    <col min="3079" max="3328" width="8.75" style="507"/>
    <col min="3329" max="3329" width="40.125" style="507" customWidth="1"/>
    <col min="3330" max="3330" width="18.75" style="507" customWidth="1"/>
    <col min="3331" max="3331" width="14" style="507" customWidth="1"/>
    <col min="3332" max="3333" width="8.75" style="507"/>
    <col min="3334" max="3334" width="9.375" style="507" customWidth="1"/>
    <col min="3335" max="3584" width="8.75" style="507"/>
    <col min="3585" max="3585" width="40.125" style="507" customWidth="1"/>
    <col min="3586" max="3586" width="18.75" style="507" customWidth="1"/>
    <col min="3587" max="3587" width="14" style="507" customWidth="1"/>
    <col min="3588" max="3589" width="8.75" style="507"/>
    <col min="3590" max="3590" width="9.375" style="507" customWidth="1"/>
    <col min="3591" max="3840" width="8.75" style="507"/>
    <col min="3841" max="3841" width="40.125" style="507" customWidth="1"/>
    <col min="3842" max="3842" width="18.75" style="507" customWidth="1"/>
    <col min="3843" max="3843" width="14" style="507" customWidth="1"/>
    <col min="3844" max="3845" width="8.75" style="507"/>
    <col min="3846" max="3846" width="9.375" style="507" customWidth="1"/>
    <col min="3847" max="4096" width="8.75" style="507"/>
    <col min="4097" max="4097" width="40.125" style="507" customWidth="1"/>
    <col min="4098" max="4098" width="18.75" style="507" customWidth="1"/>
    <col min="4099" max="4099" width="14" style="507" customWidth="1"/>
    <col min="4100" max="4101" width="8.75" style="507"/>
    <col min="4102" max="4102" width="9.375" style="507" customWidth="1"/>
    <col min="4103" max="4352" width="8.75" style="507"/>
    <col min="4353" max="4353" width="40.125" style="507" customWidth="1"/>
    <col min="4354" max="4354" width="18.75" style="507" customWidth="1"/>
    <col min="4355" max="4355" width="14" style="507" customWidth="1"/>
    <col min="4356" max="4357" width="8.75" style="507"/>
    <col min="4358" max="4358" width="9.375" style="507" customWidth="1"/>
    <col min="4359" max="4608" width="8.75" style="507"/>
    <col min="4609" max="4609" width="40.125" style="507" customWidth="1"/>
    <col min="4610" max="4610" width="18.75" style="507" customWidth="1"/>
    <col min="4611" max="4611" width="14" style="507" customWidth="1"/>
    <col min="4612" max="4613" width="8.75" style="507"/>
    <col min="4614" max="4614" width="9.375" style="507" customWidth="1"/>
    <col min="4615" max="4864" width="8.75" style="507"/>
    <col min="4865" max="4865" width="40.125" style="507" customWidth="1"/>
    <col min="4866" max="4866" width="18.75" style="507" customWidth="1"/>
    <col min="4867" max="4867" width="14" style="507" customWidth="1"/>
    <col min="4868" max="4869" width="8.75" style="507"/>
    <col min="4870" max="4870" width="9.375" style="507" customWidth="1"/>
    <col min="4871" max="5120" width="8.75" style="507"/>
    <col min="5121" max="5121" width="40.125" style="507" customWidth="1"/>
    <col min="5122" max="5122" width="18.75" style="507" customWidth="1"/>
    <col min="5123" max="5123" width="14" style="507" customWidth="1"/>
    <col min="5124" max="5125" width="8.75" style="507"/>
    <col min="5126" max="5126" width="9.375" style="507" customWidth="1"/>
    <col min="5127" max="5376" width="8.75" style="507"/>
    <col min="5377" max="5377" width="40.125" style="507" customWidth="1"/>
    <col min="5378" max="5378" width="18.75" style="507" customWidth="1"/>
    <col min="5379" max="5379" width="14" style="507" customWidth="1"/>
    <col min="5380" max="5381" width="8.75" style="507"/>
    <col min="5382" max="5382" width="9.375" style="507" customWidth="1"/>
    <col min="5383" max="5632" width="8.75" style="507"/>
    <col min="5633" max="5633" width="40.125" style="507" customWidth="1"/>
    <col min="5634" max="5634" width="18.75" style="507" customWidth="1"/>
    <col min="5635" max="5635" width="14" style="507" customWidth="1"/>
    <col min="5636" max="5637" width="8.75" style="507"/>
    <col min="5638" max="5638" width="9.375" style="507" customWidth="1"/>
    <col min="5639" max="5888" width="8.75" style="507"/>
    <col min="5889" max="5889" width="40.125" style="507" customWidth="1"/>
    <col min="5890" max="5890" width="18.75" style="507" customWidth="1"/>
    <col min="5891" max="5891" width="14" style="507" customWidth="1"/>
    <col min="5892" max="5893" width="8.75" style="507"/>
    <col min="5894" max="5894" width="9.375" style="507" customWidth="1"/>
    <col min="5895" max="6144" width="8.75" style="507"/>
    <col min="6145" max="6145" width="40.125" style="507" customWidth="1"/>
    <col min="6146" max="6146" width="18.75" style="507" customWidth="1"/>
    <col min="6147" max="6147" width="14" style="507" customWidth="1"/>
    <col min="6148" max="6149" width="8.75" style="507"/>
    <col min="6150" max="6150" width="9.375" style="507" customWidth="1"/>
    <col min="6151" max="6400" width="8.75" style="507"/>
    <col min="6401" max="6401" width="40.125" style="507" customWidth="1"/>
    <col min="6402" max="6402" width="18.75" style="507" customWidth="1"/>
    <col min="6403" max="6403" width="14" style="507" customWidth="1"/>
    <col min="6404" max="6405" width="8.75" style="507"/>
    <col min="6406" max="6406" width="9.375" style="507" customWidth="1"/>
    <col min="6407" max="6656" width="8.75" style="507"/>
    <col min="6657" max="6657" width="40.125" style="507" customWidth="1"/>
    <col min="6658" max="6658" width="18.75" style="507" customWidth="1"/>
    <col min="6659" max="6659" width="14" style="507" customWidth="1"/>
    <col min="6660" max="6661" width="8.75" style="507"/>
    <col min="6662" max="6662" width="9.375" style="507" customWidth="1"/>
    <col min="6663" max="6912" width="8.75" style="507"/>
    <col min="6913" max="6913" width="40.125" style="507" customWidth="1"/>
    <col min="6914" max="6914" width="18.75" style="507" customWidth="1"/>
    <col min="6915" max="6915" width="14" style="507" customWidth="1"/>
    <col min="6916" max="6917" width="8.75" style="507"/>
    <col min="6918" max="6918" width="9.375" style="507" customWidth="1"/>
    <col min="6919" max="7168" width="8.75" style="507"/>
    <col min="7169" max="7169" width="40.125" style="507" customWidth="1"/>
    <col min="7170" max="7170" width="18.75" style="507" customWidth="1"/>
    <col min="7171" max="7171" width="14" style="507" customWidth="1"/>
    <col min="7172" max="7173" width="8.75" style="507"/>
    <col min="7174" max="7174" width="9.375" style="507" customWidth="1"/>
    <col min="7175" max="7424" width="8.75" style="507"/>
    <col min="7425" max="7425" width="40.125" style="507" customWidth="1"/>
    <col min="7426" max="7426" width="18.75" style="507" customWidth="1"/>
    <col min="7427" max="7427" width="14" style="507" customWidth="1"/>
    <col min="7428" max="7429" width="8.75" style="507"/>
    <col min="7430" max="7430" width="9.375" style="507" customWidth="1"/>
    <col min="7431" max="7680" width="8.75" style="507"/>
    <col min="7681" max="7681" width="40.125" style="507" customWidth="1"/>
    <col min="7682" max="7682" width="18.75" style="507" customWidth="1"/>
    <col min="7683" max="7683" width="14" style="507" customWidth="1"/>
    <col min="7684" max="7685" width="8.75" style="507"/>
    <col min="7686" max="7686" width="9.375" style="507" customWidth="1"/>
    <col min="7687" max="7936" width="8.75" style="507"/>
    <col min="7937" max="7937" width="40.125" style="507" customWidth="1"/>
    <col min="7938" max="7938" width="18.75" style="507" customWidth="1"/>
    <col min="7939" max="7939" width="14" style="507" customWidth="1"/>
    <col min="7940" max="7941" width="8.75" style="507"/>
    <col min="7942" max="7942" width="9.375" style="507" customWidth="1"/>
    <col min="7943" max="8192" width="8.75" style="507"/>
    <col min="8193" max="8193" width="40.125" style="507" customWidth="1"/>
    <col min="8194" max="8194" width="18.75" style="507" customWidth="1"/>
    <col min="8195" max="8195" width="14" style="507" customWidth="1"/>
    <col min="8196" max="8197" width="8.75" style="507"/>
    <col min="8198" max="8198" width="9.375" style="507" customWidth="1"/>
    <col min="8199" max="8448" width="8.75" style="507"/>
    <col min="8449" max="8449" width="40.125" style="507" customWidth="1"/>
    <col min="8450" max="8450" width="18.75" style="507" customWidth="1"/>
    <col min="8451" max="8451" width="14" style="507" customWidth="1"/>
    <col min="8452" max="8453" width="8.75" style="507"/>
    <col min="8454" max="8454" width="9.375" style="507" customWidth="1"/>
    <col min="8455" max="8704" width="8.75" style="507"/>
    <col min="8705" max="8705" width="40.125" style="507" customWidth="1"/>
    <col min="8706" max="8706" width="18.75" style="507" customWidth="1"/>
    <col min="8707" max="8707" width="14" style="507" customWidth="1"/>
    <col min="8708" max="8709" width="8.75" style="507"/>
    <col min="8710" max="8710" width="9.375" style="507" customWidth="1"/>
    <col min="8711" max="8960" width="8.75" style="507"/>
    <col min="8961" max="8961" width="40.125" style="507" customWidth="1"/>
    <col min="8962" max="8962" width="18.75" style="507" customWidth="1"/>
    <col min="8963" max="8963" width="14" style="507" customWidth="1"/>
    <col min="8964" max="8965" width="8.75" style="507"/>
    <col min="8966" max="8966" width="9.375" style="507" customWidth="1"/>
    <col min="8967" max="9216" width="8.75" style="507"/>
    <col min="9217" max="9217" width="40.125" style="507" customWidth="1"/>
    <col min="9218" max="9218" width="18.75" style="507" customWidth="1"/>
    <col min="9219" max="9219" width="14" style="507" customWidth="1"/>
    <col min="9220" max="9221" width="8.75" style="507"/>
    <col min="9222" max="9222" width="9.375" style="507" customWidth="1"/>
    <col min="9223" max="9472" width="8.75" style="507"/>
    <col min="9473" max="9473" width="40.125" style="507" customWidth="1"/>
    <col min="9474" max="9474" width="18.75" style="507" customWidth="1"/>
    <col min="9475" max="9475" width="14" style="507" customWidth="1"/>
    <col min="9476" max="9477" width="8.75" style="507"/>
    <col min="9478" max="9478" width="9.375" style="507" customWidth="1"/>
    <col min="9479" max="9728" width="8.75" style="507"/>
    <col min="9729" max="9729" width="40.125" style="507" customWidth="1"/>
    <col min="9730" max="9730" width="18.75" style="507" customWidth="1"/>
    <col min="9731" max="9731" width="14" style="507" customWidth="1"/>
    <col min="9732" max="9733" width="8.75" style="507"/>
    <col min="9734" max="9734" width="9.375" style="507" customWidth="1"/>
    <col min="9735" max="9984" width="8.75" style="507"/>
    <col min="9985" max="9985" width="40.125" style="507" customWidth="1"/>
    <col min="9986" max="9986" width="18.75" style="507" customWidth="1"/>
    <col min="9987" max="9987" width="14" style="507" customWidth="1"/>
    <col min="9988" max="9989" width="8.75" style="507"/>
    <col min="9990" max="9990" width="9.375" style="507" customWidth="1"/>
    <col min="9991" max="10240" width="8.75" style="507"/>
    <col min="10241" max="10241" width="40.125" style="507" customWidth="1"/>
    <col min="10242" max="10242" width="18.75" style="507" customWidth="1"/>
    <col min="10243" max="10243" width="14" style="507" customWidth="1"/>
    <col min="10244" max="10245" width="8.75" style="507"/>
    <col min="10246" max="10246" width="9.375" style="507" customWidth="1"/>
    <col min="10247" max="10496" width="8.75" style="507"/>
    <col min="10497" max="10497" width="40.125" style="507" customWidth="1"/>
    <col min="10498" max="10498" width="18.75" style="507" customWidth="1"/>
    <col min="10499" max="10499" width="14" style="507" customWidth="1"/>
    <col min="10500" max="10501" width="8.75" style="507"/>
    <col min="10502" max="10502" width="9.375" style="507" customWidth="1"/>
    <col min="10503" max="10752" width="8.75" style="507"/>
    <col min="10753" max="10753" width="40.125" style="507" customWidth="1"/>
    <col min="10754" max="10754" width="18.75" style="507" customWidth="1"/>
    <col min="10755" max="10755" width="14" style="507" customWidth="1"/>
    <col min="10756" max="10757" width="8.75" style="507"/>
    <col min="10758" max="10758" width="9.375" style="507" customWidth="1"/>
    <col min="10759" max="11008" width="8.75" style="507"/>
    <col min="11009" max="11009" width="40.125" style="507" customWidth="1"/>
    <col min="11010" max="11010" width="18.75" style="507" customWidth="1"/>
    <col min="11011" max="11011" width="14" style="507" customWidth="1"/>
    <col min="11012" max="11013" width="8.75" style="507"/>
    <col min="11014" max="11014" width="9.375" style="507" customWidth="1"/>
    <col min="11015" max="11264" width="8.75" style="507"/>
    <col min="11265" max="11265" width="40.125" style="507" customWidth="1"/>
    <col min="11266" max="11266" width="18.75" style="507" customWidth="1"/>
    <col min="11267" max="11267" width="14" style="507" customWidth="1"/>
    <col min="11268" max="11269" width="8.75" style="507"/>
    <col min="11270" max="11270" width="9.375" style="507" customWidth="1"/>
    <col min="11271" max="11520" width="8.75" style="507"/>
    <col min="11521" max="11521" width="40.125" style="507" customWidth="1"/>
    <col min="11522" max="11522" width="18.75" style="507" customWidth="1"/>
    <col min="11523" max="11523" width="14" style="507" customWidth="1"/>
    <col min="11524" max="11525" width="8.75" style="507"/>
    <col min="11526" max="11526" width="9.375" style="507" customWidth="1"/>
    <col min="11527" max="11776" width="8.75" style="507"/>
    <col min="11777" max="11777" width="40.125" style="507" customWidth="1"/>
    <col min="11778" max="11778" width="18.75" style="507" customWidth="1"/>
    <col min="11779" max="11779" width="14" style="507" customWidth="1"/>
    <col min="11780" max="11781" width="8.75" style="507"/>
    <col min="11782" max="11782" width="9.375" style="507" customWidth="1"/>
    <col min="11783" max="12032" width="8.75" style="507"/>
    <col min="12033" max="12033" width="40.125" style="507" customWidth="1"/>
    <col min="12034" max="12034" width="18.75" style="507" customWidth="1"/>
    <col min="12035" max="12035" width="14" style="507" customWidth="1"/>
    <col min="12036" max="12037" width="8.75" style="507"/>
    <col min="12038" max="12038" width="9.375" style="507" customWidth="1"/>
    <col min="12039" max="12288" width="8.75" style="507"/>
    <col min="12289" max="12289" width="40.125" style="507" customWidth="1"/>
    <col min="12290" max="12290" width="18.75" style="507" customWidth="1"/>
    <col min="12291" max="12291" width="14" style="507" customWidth="1"/>
    <col min="12292" max="12293" width="8.75" style="507"/>
    <col min="12294" max="12294" width="9.375" style="507" customWidth="1"/>
    <col min="12295" max="12544" width="8.75" style="507"/>
    <col min="12545" max="12545" width="40.125" style="507" customWidth="1"/>
    <col min="12546" max="12546" width="18.75" style="507" customWidth="1"/>
    <col min="12547" max="12547" width="14" style="507" customWidth="1"/>
    <col min="12548" max="12549" width="8.75" style="507"/>
    <col min="12550" max="12550" width="9.375" style="507" customWidth="1"/>
    <col min="12551" max="12800" width="8.75" style="507"/>
    <col min="12801" max="12801" width="40.125" style="507" customWidth="1"/>
    <col min="12802" max="12802" width="18.75" style="507" customWidth="1"/>
    <col min="12803" max="12803" width="14" style="507" customWidth="1"/>
    <col min="12804" max="12805" width="8.75" style="507"/>
    <col min="12806" max="12806" width="9.375" style="507" customWidth="1"/>
    <col min="12807" max="13056" width="8.75" style="507"/>
    <col min="13057" max="13057" width="40.125" style="507" customWidth="1"/>
    <col min="13058" max="13058" width="18.75" style="507" customWidth="1"/>
    <col min="13059" max="13059" width="14" style="507" customWidth="1"/>
    <col min="13060" max="13061" width="8.75" style="507"/>
    <col min="13062" max="13062" width="9.375" style="507" customWidth="1"/>
    <col min="13063" max="13312" width="8.75" style="507"/>
    <col min="13313" max="13313" width="40.125" style="507" customWidth="1"/>
    <col min="13314" max="13314" width="18.75" style="507" customWidth="1"/>
    <col min="13315" max="13315" width="14" style="507" customWidth="1"/>
    <col min="13316" max="13317" width="8.75" style="507"/>
    <col min="13318" max="13318" width="9.375" style="507" customWidth="1"/>
    <col min="13319" max="13568" width="8.75" style="507"/>
    <col min="13569" max="13569" width="40.125" style="507" customWidth="1"/>
    <col min="13570" max="13570" width="18.75" style="507" customWidth="1"/>
    <col min="13571" max="13571" width="14" style="507" customWidth="1"/>
    <col min="13572" max="13573" width="8.75" style="507"/>
    <col min="13574" max="13574" width="9.375" style="507" customWidth="1"/>
    <col min="13575" max="13824" width="8.75" style="507"/>
    <col min="13825" max="13825" width="40.125" style="507" customWidth="1"/>
    <col min="13826" max="13826" width="18.75" style="507" customWidth="1"/>
    <col min="13827" max="13827" width="14" style="507" customWidth="1"/>
    <col min="13828" max="13829" width="8.75" style="507"/>
    <col min="13830" max="13830" width="9.375" style="507" customWidth="1"/>
    <col min="13831" max="14080" width="8.75" style="507"/>
    <col min="14081" max="14081" width="40.125" style="507" customWidth="1"/>
    <col min="14082" max="14082" width="18.75" style="507" customWidth="1"/>
    <col min="14083" max="14083" width="14" style="507" customWidth="1"/>
    <col min="14084" max="14085" width="8.75" style="507"/>
    <col min="14086" max="14086" width="9.375" style="507" customWidth="1"/>
    <col min="14087" max="14336" width="8.75" style="507"/>
    <col min="14337" max="14337" width="40.125" style="507" customWidth="1"/>
    <col min="14338" max="14338" width="18.75" style="507" customWidth="1"/>
    <col min="14339" max="14339" width="14" style="507" customWidth="1"/>
    <col min="14340" max="14341" width="8.75" style="507"/>
    <col min="14342" max="14342" width="9.375" style="507" customWidth="1"/>
    <col min="14343" max="14592" width="8.75" style="507"/>
    <col min="14593" max="14593" width="40.125" style="507" customWidth="1"/>
    <col min="14594" max="14594" width="18.75" style="507" customWidth="1"/>
    <col min="14595" max="14595" width="14" style="507" customWidth="1"/>
    <col min="14596" max="14597" width="8.75" style="507"/>
    <col min="14598" max="14598" width="9.375" style="507" customWidth="1"/>
    <col min="14599" max="14848" width="8.75" style="507"/>
    <col min="14849" max="14849" width="40.125" style="507" customWidth="1"/>
    <col min="14850" max="14850" width="18.75" style="507" customWidth="1"/>
    <col min="14851" max="14851" width="14" style="507" customWidth="1"/>
    <col min="14852" max="14853" width="8.75" style="507"/>
    <col min="14854" max="14854" width="9.375" style="507" customWidth="1"/>
    <col min="14855" max="15104" width="8.75" style="507"/>
    <col min="15105" max="15105" width="40.125" style="507" customWidth="1"/>
    <col min="15106" max="15106" width="18.75" style="507" customWidth="1"/>
    <col min="15107" max="15107" width="14" style="507" customWidth="1"/>
    <col min="15108" max="15109" width="8.75" style="507"/>
    <col min="15110" max="15110" width="9.375" style="507" customWidth="1"/>
    <col min="15111" max="15360" width="8.75" style="507"/>
    <col min="15361" max="15361" width="40.125" style="507" customWidth="1"/>
    <col min="15362" max="15362" width="18.75" style="507" customWidth="1"/>
    <col min="15363" max="15363" width="14" style="507" customWidth="1"/>
    <col min="15364" max="15365" width="8.75" style="507"/>
    <col min="15366" max="15366" width="9.375" style="507" customWidth="1"/>
    <col min="15367" max="15616" width="8.75" style="507"/>
    <col min="15617" max="15617" width="40.125" style="507" customWidth="1"/>
    <col min="15618" max="15618" width="18.75" style="507" customWidth="1"/>
    <col min="15619" max="15619" width="14" style="507" customWidth="1"/>
    <col min="15620" max="15621" width="8.75" style="507"/>
    <col min="15622" max="15622" width="9.375" style="507" customWidth="1"/>
    <col min="15623" max="15872" width="8.75" style="507"/>
    <col min="15873" max="15873" width="40.125" style="507" customWidth="1"/>
    <col min="15874" max="15874" width="18.75" style="507" customWidth="1"/>
    <col min="15875" max="15875" width="14" style="507" customWidth="1"/>
    <col min="15876" max="15877" width="8.75" style="507"/>
    <col min="15878" max="15878" width="9.375" style="507" customWidth="1"/>
    <col min="15879" max="16128" width="8.75" style="507"/>
    <col min="16129" max="16129" width="40.125" style="507" customWidth="1"/>
    <col min="16130" max="16130" width="18.75" style="507" customWidth="1"/>
    <col min="16131" max="16131" width="14" style="507" customWidth="1"/>
    <col min="16132" max="16133" width="8.75" style="507"/>
    <col min="16134" max="16134" width="9.375" style="507" customWidth="1"/>
    <col min="16135" max="16384" width="8.75" style="507"/>
  </cols>
  <sheetData>
    <row r="1" ht="23.25" customHeight="1" spans="1:7">
      <c r="A1" s="509" t="s">
        <v>29</v>
      </c>
    </row>
    <row r="2" ht="27" spans="1:7">
      <c r="A2" s="510" t="s">
        <v>30</v>
      </c>
      <c r="B2" s="511"/>
      <c r="C2" s="511"/>
    </row>
    <row r="3" spans="1:7">
      <c r="A3" s="512" t="s">
        <v>2</v>
      </c>
      <c r="B3" s="513"/>
      <c r="C3" s="513"/>
    </row>
    <row r="4" ht="41.25" customHeight="1" spans="1:7">
      <c r="A4" s="514" t="s">
        <v>31</v>
      </c>
      <c r="B4" s="515" t="s">
        <v>32</v>
      </c>
      <c r="C4" s="516" t="s">
        <v>33</v>
      </c>
    </row>
    <row r="5" ht="21.75" customHeight="1" spans="1:7">
      <c r="A5" s="517" t="s">
        <v>34</v>
      </c>
      <c r="B5" s="501">
        <f>B6+B21</f>
        <v>190858</v>
      </c>
      <c r="C5" s="518">
        <v>-0.213683030932252</v>
      </c>
      <c r="F5" s="519">
        <v>0.786316969067748</v>
      </c>
      <c r="G5" s="507">
        <f>F5-1</f>
        <v>-0.213683030932252</v>
      </c>
    </row>
    <row r="6" ht="21.75" customHeight="1" spans="1:7">
      <c r="A6" s="517" t="s">
        <v>35</v>
      </c>
      <c r="B6" s="501">
        <v>152690</v>
      </c>
      <c r="C6" s="518">
        <v>-0.0171858908341915</v>
      </c>
      <c r="E6" s="507">
        <v>152690</v>
      </c>
      <c r="F6" s="519">
        <v>0.982814109165808</v>
      </c>
      <c r="G6" s="507">
        <f>F6-1</f>
        <v>-0.017185890834192</v>
      </c>
    </row>
    <row r="7" ht="21.75" customHeight="1" spans="1:7">
      <c r="A7" s="517" t="s">
        <v>36</v>
      </c>
      <c r="B7" s="501">
        <v>64064</v>
      </c>
      <c r="C7" s="518">
        <v>-0.0174233128834356</v>
      </c>
      <c r="E7" s="507">
        <v>64064</v>
      </c>
      <c r="F7" s="519">
        <v>0.982576687116564</v>
      </c>
      <c r="G7" s="507">
        <f>F7-1</f>
        <v>-0.017423312883436</v>
      </c>
    </row>
    <row r="8" ht="21.75" customHeight="1" spans="1:7">
      <c r="A8" s="517" t="s">
        <v>37</v>
      </c>
      <c r="B8" s="501">
        <v>18244</v>
      </c>
      <c r="C8" s="518">
        <v>-0.0170258620689655</v>
      </c>
      <c r="E8" s="507">
        <v>18244</v>
      </c>
      <c r="F8" s="519">
        <v>0.982974137931034</v>
      </c>
      <c r="G8" s="507">
        <f t="shared" ref="G8:G19" si="0">F8-1</f>
        <v>-0.0170258620689659</v>
      </c>
    </row>
    <row r="9" ht="21.75" customHeight="1" spans="1:7">
      <c r="A9" s="517" t="s">
        <v>38</v>
      </c>
      <c r="B9" s="501">
        <v>3146</v>
      </c>
      <c r="C9" s="518">
        <v>-0.016875</v>
      </c>
      <c r="E9" s="507">
        <v>3146</v>
      </c>
      <c r="F9" s="519">
        <v>0.983125</v>
      </c>
      <c r="G9" s="507">
        <f t="shared" si="0"/>
        <v>-0.016875</v>
      </c>
    </row>
    <row r="10" ht="21.75" customHeight="1" spans="1:7">
      <c r="A10" s="517" t="s">
        <v>39</v>
      </c>
      <c r="B10" s="501">
        <v>15728</v>
      </c>
      <c r="C10" s="518">
        <v>-0.017</v>
      </c>
      <c r="E10" s="507">
        <v>15728</v>
      </c>
      <c r="F10" s="519">
        <v>0.983</v>
      </c>
      <c r="G10" s="507">
        <f t="shared" si="0"/>
        <v>-0.017</v>
      </c>
    </row>
    <row r="11" ht="21.75" customHeight="1" spans="1:7">
      <c r="A11" s="517" t="s">
        <v>40</v>
      </c>
      <c r="B11" s="501">
        <v>6684</v>
      </c>
      <c r="C11" s="518">
        <v>-0.0170588235294118</v>
      </c>
      <c r="E11" s="507">
        <v>6684</v>
      </c>
      <c r="F11" s="519">
        <v>0.982941176470588</v>
      </c>
      <c r="G11" s="507">
        <f t="shared" si="0"/>
        <v>-0.017058823529412</v>
      </c>
    </row>
    <row r="12" ht="21.75" customHeight="1" spans="1:7">
      <c r="A12" s="517" t="s">
        <v>41</v>
      </c>
      <c r="B12" s="501">
        <v>9044</v>
      </c>
      <c r="C12" s="518">
        <v>-0.0169565217391304</v>
      </c>
      <c r="E12" s="507">
        <v>9044</v>
      </c>
      <c r="F12" s="519">
        <v>0.98304347826087</v>
      </c>
      <c r="G12" s="507">
        <f t="shared" si="0"/>
        <v>-0.01695652173913</v>
      </c>
    </row>
    <row r="13" ht="21.75" customHeight="1" spans="1:7">
      <c r="A13" s="517" t="s">
        <v>42</v>
      </c>
      <c r="B13" s="501">
        <v>9830</v>
      </c>
      <c r="C13" s="518">
        <v>-0.017</v>
      </c>
      <c r="E13" s="507">
        <v>9830</v>
      </c>
      <c r="F13" s="519">
        <v>0.983</v>
      </c>
      <c r="G13" s="507">
        <f t="shared" si="0"/>
        <v>-0.017</v>
      </c>
    </row>
    <row r="14" ht="21.75" customHeight="1" spans="1:7">
      <c r="A14" s="517" t="s">
        <v>43</v>
      </c>
      <c r="B14" s="501">
        <v>16514</v>
      </c>
      <c r="C14" s="518">
        <v>-0.0170238095238096</v>
      </c>
      <c r="E14" s="507">
        <v>16514</v>
      </c>
      <c r="F14" s="519">
        <v>0.98297619047619</v>
      </c>
      <c r="G14" s="507">
        <f t="shared" si="0"/>
        <v>-0.01702380952381</v>
      </c>
    </row>
    <row r="15" ht="21.75" customHeight="1" spans="1:7">
      <c r="A15" s="517" t="s">
        <v>44</v>
      </c>
      <c r="B15" s="501">
        <v>393</v>
      </c>
      <c r="C15" s="518">
        <v>-0.0175</v>
      </c>
      <c r="E15" s="507">
        <v>393</v>
      </c>
      <c r="F15" s="519">
        <v>0.9825</v>
      </c>
      <c r="G15" s="507">
        <f t="shared" si="0"/>
        <v>-0.0175</v>
      </c>
    </row>
    <row r="16" ht="21.75" customHeight="1" spans="1:7">
      <c r="A16" s="517" t="s">
        <v>45</v>
      </c>
      <c r="B16" s="501">
        <v>0</v>
      </c>
      <c r="C16" s="518">
        <v>0</v>
      </c>
      <c r="E16" s="507">
        <v>0</v>
      </c>
      <c r="F16" s="519">
        <v>0</v>
      </c>
      <c r="G16" s="507">
        <f t="shared" si="0"/>
        <v>-1</v>
      </c>
    </row>
    <row r="17" ht="21.75" customHeight="1" spans="1:7">
      <c r="A17" s="517" t="s">
        <v>46</v>
      </c>
      <c r="B17" s="501">
        <v>786</v>
      </c>
      <c r="C17" s="518">
        <v>-0.0175</v>
      </c>
      <c r="E17" s="507">
        <v>786</v>
      </c>
      <c r="F17" s="519">
        <v>0.9825</v>
      </c>
      <c r="G17" s="507">
        <f t="shared" si="0"/>
        <v>-0.0175</v>
      </c>
    </row>
    <row r="18" ht="21.75" customHeight="1" spans="1:7">
      <c r="A18" s="517" t="s">
        <v>47</v>
      </c>
      <c r="B18" s="501">
        <v>3932</v>
      </c>
      <c r="C18" s="518">
        <v>-0.017</v>
      </c>
      <c r="E18" s="507">
        <v>3932</v>
      </c>
      <c r="F18" s="519">
        <v>0.983</v>
      </c>
      <c r="G18" s="507">
        <f t="shared" si="0"/>
        <v>-0.017</v>
      </c>
    </row>
    <row r="19" ht="21.75" customHeight="1" spans="1:7">
      <c r="A19" s="517" t="s">
        <v>48</v>
      </c>
      <c r="B19" s="501">
        <v>4325</v>
      </c>
      <c r="C19" s="518">
        <v>-0.0170454545454546</v>
      </c>
      <c r="E19" s="507">
        <v>4325</v>
      </c>
      <c r="F19" s="519">
        <v>0.982954545454545</v>
      </c>
      <c r="G19" s="507">
        <f t="shared" si="0"/>
        <v>-0.017045454545455</v>
      </c>
    </row>
    <row r="20" ht="21.75" customHeight="1" spans="1:7">
      <c r="A20" s="517" t="s">
        <v>49</v>
      </c>
      <c r="B20" s="501"/>
      <c r="C20" s="518"/>
      <c r="F20" s="519"/>
    </row>
    <row r="21" ht="21.75" customHeight="1" spans="1:7">
      <c r="A21" s="517" t="s">
        <v>50</v>
      </c>
      <c r="B21" s="501">
        <v>38168</v>
      </c>
      <c r="C21" s="518">
        <v>-0.5631152419761</v>
      </c>
      <c r="E21" s="507">
        <v>38168</v>
      </c>
      <c r="F21" s="519">
        <v>0.4368847580239</v>
      </c>
      <c r="G21" s="507">
        <f>F21-1</f>
        <v>-0.5631152419761</v>
      </c>
    </row>
    <row r="22" ht="21.75" customHeight="1" spans="1:7">
      <c r="A22" s="517" t="s">
        <v>51</v>
      </c>
      <c r="B22" s="501">
        <v>13473</v>
      </c>
      <c r="C22" s="518">
        <v>0.102807563231563</v>
      </c>
      <c r="E22" s="507">
        <v>13473</v>
      </c>
      <c r="F22" s="519">
        <v>1.10280756323156</v>
      </c>
      <c r="G22" s="507">
        <f t="shared" ref="G22:G29" si="1">F22-1</f>
        <v>0.10280756323156</v>
      </c>
    </row>
    <row r="23" ht="21.75" customHeight="1" spans="1:7">
      <c r="A23" s="517" t="s">
        <v>52</v>
      </c>
      <c r="B23" s="501">
        <v>1423</v>
      </c>
      <c r="C23" s="518">
        <v>-0.635781929869465</v>
      </c>
      <c r="E23" s="507">
        <v>1423</v>
      </c>
      <c r="F23" s="519">
        <v>0.364218070130535</v>
      </c>
      <c r="G23" s="507">
        <f t="shared" si="1"/>
        <v>-0.635781929869465</v>
      </c>
    </row>
    <row r="24" ht="21.75" customHeight="1" spans="1:7">
      <c r="A24" s="517" t="s">
        <v>53</v>
      </c>
      <c r="B24" s="501">
        <v>1941</v>
      </c>
      <c r="C24" s="518">
        <v>-0.691757979990472</v>
      </c>
      <c r="E24" s="507">
        <v>1941</v>
      </c>
      <c r="F24" s="519">
        <v>0.308242020009528</v>
      </c>
      <c r="G24" s="507">
        <f t="shared" si="1"/>
        <v>-0.691757979990472</v>
      </c>
    </row>
    <row r="25" ht="21.75" customHeight="1" spans="1:7">
      <c r="A25" s="517" t="s">
        <v>54</v>
      </c>
      <c r="B25" s="501">
        <v>0</v>
      </c>
      <c r="C25" s="518">
        <v>-1</v>
      </c>
      <c r="E25" s="507">
        <v>0</v>
      </c>
      <c r="F25" s="519">
        <v>0</v>
      </c>
      <c r="G25" s="507">
        <f t="shared" si="1"/>
        <v>-1</v>
      </c>
    </row>
    <row r="26" ht="21.75" customHeight="1" spans="1:7">
      <c r="A26" s="517" t="s">
        <v>55</v>
      </c>
      <c r="B26" s="501">
        <v>10880</v>
      </c>
      <c r="C26" s="518">
        <v>-0.704138793712949</v>
      </c>
      <c r="E26" s="507">
        <v>10880</v>
      </c>
      <c r="F26" s="519">
        <v>0.295861206287051</v>
      </c>
      <c r="G26" s="507">
        <f t="shared" si="1"/>
        <v>-0.704138793712949</v>
      </c>
    </row>
    <row r="27" ht="21.75" customHeight="1" spans="1:7">
      <c r="A27" s="517" t="s">
        <v>56</v>
      </c>
      <c r="B27" s="501">
        <v>0</v>
      </c>
      <c r="C27" s="518">
        <v>-1</v>
      </c>
      <c r="E27" s="507">
        <v>0</v>
      </c>
      <c r="F27" s="519">
        <v>0</v>
      </c>
      <c r="G27" s="507">
        <f t="shared" si="1"/>
        <v>-1</v>
      </c>
    </row>
    <row r="28" ht="21.75" customHeight="1" spans="1:7">
      <c r="A28" s="517" t="s">
        <v>57</v>
      </c>
      <c r="B28" s="501">
        <v>0</v>
      </c>
      <c r="C28" s="518">
        <v>-1</v>
      </c>
      <c r="E28" s="507">
        <v>0</v>
      </c>
      <c r="F28" s="519">
        <v>0</v>
      </c>
      <c r="G28" s="507">
        <f t="shared" si="1"/>
        <v>-1</v>
      </c>
    </row>
    <row r="29" ht="21.75" customHeight="1" spans="1:7">
      <c r="A29" s="517" t="s">
        <v>58</v>
      </c>
      <c r="B29" s="501">
        <v>10451</v>
      </c>
      <c r="C29" s="518">
        <v>-0.626202653886047</v>
      </c>
      <c r="E29" s="507">
        <v>10451</v>
      </c>
      <c r="F29" s="519">
        <v>0.373797346113953</v>
      </c>
      <c r="G29" s="507">
        <f t="shared" si="1"/>
        <v>-0.626202653886047</v>
      </c>
    </row>
    <row r="30" ht="21.75" customHeight="1" spans="1:7">
      <c r="A30" s="517" t="s">
        <v>59</v>
      </c>
      <c r="B30" s="501">
        <f>B6</f>
        <v>152690</v>
      </c>
      <c r="C30" s="518">
        <v>-0.0171858908341916</v>
      </c>
      <c r="E30" s="507">
        <v>155360</v>
      </c>
      <c r="F30" s="519">
        <f>(B30-E30)/E30</f>
        <v>-0.0171858908341916</v>
      </c>
    </row>
    <row r="31" ht="21.75" customHeight="1" spans="1:7">
      <c r="A31" s="504" t="s">
        <v>60</v>
      </c>
      <c r="B31" s="505">
        <f>B21</f>
        <v>38168</v>
      </c>
      <c r="C31" s="520">
        <v>-0.5631152419761</v>
      </c>
      <c r="E31" s="507">
        <v>87364</v>
      </c>
      <c r="F31" s="519">
        <f>(B31-E31)/E31</f>
        <v>-0.5631152419761</v>
      </c>
    </row>
  </sheetData>
  <mergeCells count="2">
    <mergeCell ref="A2:C2"/>
    <mergeCell ref="A3:C3"/>
  </mergeCells>
  <printOptions horizontalCentered="1"/>
  <pageMargins left="0.94" right="0.75" top="0.45" bottom="0.58" header="0.51" footer="0.5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0"/>
  <sheetViews>
    <sheetView topLeftCell="A16" workbookViewId="0">
      <selection activeCell="B4" sqref="B4:D9"/>
    </sheetView>
  </sheetViews>
  <sheetFormatPr defaultColWidth="9" defaultRowHeight="13.5" outlineLevelCol="3"/>
  <cols>
    <col min="1" max="1" width="49.125" style="488" customWidth="1"/>
    <col min="2" max="4" width="24.75" style="489" customWidth="1"/>
    <col min="5" max="5" width="16.375" style="488" customWidth="1"/>
    <col min="6" max="6" width="15.625" style="488" customWidth="1"/>
    <col min="7" max="245" width="9" style="488"/>
    <col min="246" max="246" width="44.625" style="488" customWidth="1"/>
    <col min="247" max="249" width="24.75" style="488" customWidth="1"/>
    <col min="250" max="254" width="16.375" style="488" customWidth="1"/>
    <col min="255" max="255" width="9" style="488"/>
    <col min="256" max="256" width="13.375" style="488" customWidth="1"/>
    <col min="257" max="257" width="32.25" style="488" customWidth="1"/>
    <col min="258" max="261" width="9" style="488"/>
    <col min="262" max="262" width="15.625" style="488" customWidth="1"/>
    <col min="263" max="501" width="9" style="488"/>
    <col min="502" max="502" width="44.625" style="488" customWidth="1"/>
    <col min="503" max="505" width="24.75" style="488" customWidth="1"/>
    <col min="506" max="510" width="16.375" style="488" customWidth="1"/>
    <col min="511" max="511" width="9" style="488"/>
    <col min="512" max="512" width="13.375" style="488" customWidth="1"/>
    <col min="513" max="513" width="32.25" style="488" customWidth="1"/>
    <col min="514" max="517" width="9" style="488"/>
    <col min="518" max="518" width="15.625" style="488" customWidth="1"/>
    <col min="519" max="757" width="9" style="488"/>
    <col min="758" max="758" width="44.625" style="488" customWidth="1"/>
    <col min="759" max="761" width="24.75" style="488" customWidth="1"/>
    <col min="762" max="766" width="16.375" style="488" customWidth="1"/>
    <col min="767" max="767" width="9" style="488"/>
    <col min="768" max="768" width="13.375" style="488" customWidth="1"/>
    <col min="769" max="769" width="32.25" style="488" customWidth="1"/>
    <col min="770" max="773" width="9" style="488"/>
    <col min="774" max="774" width="15.625" style="488" customWidth="1"/>
    <col min="775" max="1013" width="9" style="488"/>
    <col min="1014" max="1014" width="44.625" style="488" customWidth="1"/>
    <col min="1015" max="1017" width="24.75" style="488" customWidth="1"/>
    <col min="1018" max="1022" width="16.375" style="488" customWidth="1"/>
    <col min="1023" max="1023" width="9" style="488"/>
    <col min="1024" max="1024" width="13.375" style="488" customWidth="1"/>
    <col min="1025" max="1025" width="32.25" style="488" customWidth="1"/>
    <col min="1026" max="1029" width="9" style="488"/>
    <col min="1030" max="1030" width="15.625" style="488" customWidth="1"/>
    <col min="1031" max="1269" width="9" style="488"/>
    <col min="1270" max="1270" width="44.625" style="488" customWidth="1"/>
    <col min="1271" max="1273" width="24.75" style="488" customWidth="1"/>
    <col min="1274" max="1278" width="16.375" style="488" customWidth="1"/>
    <col min="1279" max="1279" width="9" style="488"/>
    <col min="1280" max="1280" width="13.375" style="488" customWidth="1"/>
    <col min="1281" max="1281" width="32.25" style="488" customWidth="1"/>
    <col min="1282" max="1285" width="9" style="488"/>
    <col min="1286" max="1286" width="15.625" style="488" customWidth="1"/>
    <col min="1287" max="1525" width="9" style="488"/>
    <col min="1526" max="1526" width="44.625" style="488" customWidth="1"/>
    <col min="1527" max="1529" width="24.75" style="488" customWidth="1"/>
    <col min="1530" max="1534" width="16.375" style="488" customWidth="1"/>
    <col min="1535" max="1535" width="9" style="488"/>
    <col min="1536" max="1536" width="13.375" style="488" customWidth="1"/>
    <col min="1537" max="1537" width="32.25" style="488" customWidth="1"/>
    <col min="1538" max="1541" width="9" style="488"/>
    <col min="1542" max="1542" width="15.625" style="488" customWidth="1"/>
    <col min="1543" max="1781" width="9" style="488"/>
    <col min="1782" max="1782" width="44.625" style="488" customWidth="1"/>
    <col min="1783" max="1785" width="24.75" style="488" customWidth="1"/>
    <col min="1786" max="1790" width="16.375" style="488" customWidth="1"/>
    <col min="1791" max="1791" width="9" style="488"/>
    <col min="1792" max="1792" width="13.375" style="488" customWidth="1"/>
    <col min="1793" max="1793" width="32.25" style="488" customWidth="1"/>
    <col min="1794" max="1797" width="9" style="488"/>
    <col min="1798" max="1798" width="15.625" style="488" customWidth="1"/>
    <col min="1799" max="2037" width="9" style="488"/>
    <col min="2038" max="2038" width="44.625" style="488" customWidth="1"/>
    <col min="2039" max="2041" width="24.75" style="488" customWidth="1"/>
    <col min="2042" max="2046" width="16.375" style="488" customWidth="1"/>
    <col min="2047" max="2047" width="9" style="488"/>
    <col min="2048" max="2048" width="13.375" style="488" customWidth="1"/>
    <col min="2049" max="2049" width="32.25" style="488" customWidth="1"/>
    <col min="2050" max="2053" width="9" style="488"/>
    <col min="2054" max="2054" width="15.625" style="488" customWidth="1"/>
    <col min="2055" max="2293" width="9" style="488"/>
    <col min="2294" max="2294" width="44.625" style="488" customWidth="1"/>
    <col min="2295" max="2297" width="24.75" style="488" customWidth="1"/>
    <col min="2298" max="2302" width="16.375" style="488" customWidth="1"/>
    <col min="2303" max="2303" width="9" style="488"/>
    <col min="2304" max="2304" width="13.375" style="488" customWidth="1"/>
    <col min="2305" max="2305" width="32.25" style="488" customWidth="1"/>
    <col min="2306" max="2309" width="9" style="488"/>
    <col min="2310" max="2310" width="15.625" style="488" customWidth="1"/>
    <col min="2311" max="2549" width="9" style="488"/>
    <col min="2550" max="2550" width="44.625" style="488" customWidth="1"/>
    <col min="2551" max="2553" width="24.75" style="488" customWidth="1"/>
    <col min="2554" max="2558" width="16.375" style="488" customWidth="1"/>
    <col min="2559" max="2559" width="9" style="488"/>
    <col min="2560" max="2560" width="13.375" style="488" customWidth="1"/>
    <col min="2561" max="2561" width="32.25" style="488" customWidth="1"/>
    <col min="2562" max="2565" width="9" style="488"/>
    <col min="2566" max="2566" width="15.625" style="488" customWidth="1"/>
    <col min="2567" max="2805" width="9" style="488"/>
    <col min="2806" max="2806" width="44.625" style="488" customWidth="1"/>
    <col min="2807" max="2809" width="24.75" style="488" customWidth="1"/>
    <col min="2810" max="2814" width="16.375" style="488" customWidth="1"/>
    <col min="2815" max="2815" width="9" style="488"/>
    <col min="2816" max="2816" width="13.375" style="488" customWidth="1"/>
    <col min="2817" max="2817" width="32.25" style="488" customWidth="1"/>
    <col min="2818" max="2821" width="9" style="488"/>
    <col min="2822" max="2822" width="15.625" style="488" customWidth="1"/>
    <col min="2823" max="3061" width="9" style="488"/>
    <col min="3062" max="3062" width="44.625" style="488" customWidth="1"/>
    <col min="3063" max="3065" width="24.75" style="488" customWidth="1"/>
    <col min="3066" max="3070" width="16.375" style="488" customWidth="1"/>
    <col min="3071" max="3071" width="9" style="488"/>
    <col min="3072" max="3072" width="13.375" style="488" customWidth="1"/>
    <col min="3073" max="3073" width="32.25" style="488" customWidth="1"/>
    <col min="3074" max="3077" width="9" style="488"/>
    <col min="3078" max="3078" width="15.625" style="488" customWidth="1"/>
    <col min="3079" max="3317" width="9" style="488"/>
    <col min="3318" max="3318" width="44.625" style="488" customWidth="1"/>
    <col min="3319" max="3321" width="24.75" style="488" customWidth="1"/>
    <col min="3322" max="3326" width="16.375" style="488" customWidth="1"/>
    <col min="3327" max="3327" width="9" style="488"/>
    <col min="3328" max="3328" width="13.375" style="488" customWidth="1"/>
    <col min="3329" max="3329" width="32.25" style="488" customWidth="1"/>
    <col min="3330" max="3333" width="9" style="488"/>
    <col min="3334" max="3334" width="15.625" style="488" customWidth="1"/>
    <col min="3335" max="3573" width="9" style="488"/>
    <col min="3574" max="3574" width="44.625" style="488" customWidth="1"/>
    <col min="3575" max="3577" width="24.75" style="488" customWidth="1"/>
    <col min="3578" max="3582" width="16.375" style="488" customWidth="1"/>
    <col min="3583" max="3583" width="9" style="488"/>
    <col min="3584" max="3584" width="13.375" style="488" customWidth="1"/>
    <col min="3585" max="3585" width="32.25" style="488" customWidth="1"/>
    <col min="3586" max="3589" width="9" style="488"/>
    <col min="3590" max="3590" width="15.625" style="488" customWidth="1"/>
    <col min="3591" max="3829" width="9" style="488"/>
    <col min="3830" max="3830" width="44.625" style="488" customWidth="1"/>
    <col min="3831" max="3833" width="24.75" style="488" customWidth="1"/>
    <col min="3834" max="3838" width="16.375" style="488" customWidth="1"/>
    <col min="3839" max="3839" width="9" style="488"/>
    <col min="3840" max="3840" width="13.375" style="488" customWidth="1"/>
    <col min="3841" max="3841" width="32.25" style="488" customWidth="1"/>
    <col min="3842" max="3845" width="9" style="488"/>
    <col min="3846" max="3846" width="15.625" style="488" customWidth="1"/>
    <col min="3847" max="4085" width="9" style="488"/>
    <col min="4086" max="4086" width="44.625" style="488" customWidth="1"/>
    <col min="4087" max="4089" width="24.75" style="488" customWidth="1"/>
    <col min="4090" max="4094" width="16.375" style="488" customWidth="1"/>
    <col min="4095" max="4095" width="9" style="488"/>
    <col min="4096" max="4096" width="13.375" style="488" customWidth="1"/>
    <col min="4097" max="4097" width="32.25" style="488" customWidth="1"/>
    <col min="4098" max="4101" width="9" style="488"/>
    <col min="4102" max="4102" width="15.625" style="488" customWidth="1"/>
    <col min="4103" max="4341" width="9" style="488"/>
    <col min="4342" max="4342" width="44.625" style="488" customWidth="1"/>
    <col min="4343" max="4345" width="24.75" style="488" customWidth="1"/>
    <col min="4346" max="4350" width="16.375" style="488" customWidth="1"/>
    <col min="4351" max="4351" width="9" style="488"/>
    <col min="4352" max="4352" width="13.375" style="488" customWidth="1"/>
    <col min="4353" max="4353" width="32.25" style="488" customWidth="1"/>
    <col min="4354" max="4357" width="9" style="488"/>
    <col min="4358" max="4358" width="15.625" style="488" customWidth="1"/>
    <col min="4359" max="4597" width="9" style="488"/>
    <col min="4598" max="4598" width="44.625" style="488" customWidth="1"/>
    <col min="4599" max="4601" width="24.75" style="488" customWidth="1"/>
    <col min="4602" max="4606" width="16.375" style="488" customWidth="1"/>
    <col min="4607" max="4607" width="9" style="488"/>
    <col min="4608" max="4608" width="13.375" style="488" customWidth="1"/>
    <col min="4609" max="4609" width="32.25" style="488" customWidth="1"/>
    <col min="4610" max="4613" width="9" style="488"/>
    <col min="4614" max="4614" width="15.625" style="488" customWidth="1"/>
    <col min="4615" max="4853" width="9" style="488"/>
    <col min="4854" max="4854" width="44.625" style="488" customWidth="1"/>
    <col min="4855" max="4857" width="24.75" style="488" customWidth="1"/>
    <col min="4858" max="4862" width="16.375" style="488" customWidth="1"/>
    <col min="4863" max="4863" width="9" style="488"/>
    <col min="4864" max="4864" width="13.375" style="488" customWidth="1"/>
    <col min="4865" max="4865" width="32.25" style="488" customWidth="1"/>
    <col min="4866" max="4869" width="9" style="488"/>
    <col min="4870" max="4870" width="15.625" style="488" customWidth="1"/>
    <col min="4871" max="5109" width="9" style="488"/>
    <col min="5110" max="5110" width="44.625" style="488" customWidth="1"/>
    <col min="5111" max="5113" width="24.75" style="488" customWidth="1"/>
    <col min="5114" max="5118" width="16.375" style="488" customWidth="1"/>
    <col min="5119" max="5119" width="9" style="488"/>
    <col min="5120" max="5120" width="13.375" style="488" customWidth="1"/>
    <col min="5121" max="5121" width="32.25" style="488" customWidth="1"/>
    <col min="5122" max="5125" width="9" style="488"/>
    <col min="5126" max="5126" width="15.625" style="488" customWidth="1"/>
    <col min="5127" max="5365" width="9" style="488"/>
    <col min="5366" max="5366" width="44.625" style="488" customWidth="1"/>
    <col min="5367" max="5369" width="24.75" style="488" customWidth="1"/>
    <col min="5370" max="5374" width="16.375" style="488" customWidth="1"/>
    <col min="5375" max="5375" width="9" style="488"/>
    <col min="5376" max="5376" width="13.375" style="488" customWidth="1"/>
    <col min="5377" max="5377" width="32.25" style="488" customWidth="1"/>
    <col min="5378" max="5381" width="9" style="488"/>
    <col min="5382" max="5382" width="15.625" style="488" customWidth="1"/>
    <col min="5383" max="5621" width="9" style="488"/>
    <col min="5622" max="5622" width="44.625" style="488" customWidth="1"/>
    <col min="5623" max="5625" width="24.75" style="488" customWidth="1"/>
    <col min="5626" max="5630" width="16.375" style="488" customWidth="1"/>
    <col min="5631" max="5631" width="9" style="488"/>
    <col min="5632" max="5632" width="13.375" style="488" customWidth="1"/>
    <col min="5633" max="5633" width="32.25" style="488" customWidth="1"/>
    <col min="5634" max="5637" width="9" style="488"/>
    <col min="5638" max="5638" width="15.625" style="488" customWidth="1"/>
    <col min="5639" max="5877" width="9" style="488"/>
    <col min="5878" max="5878" width="44.625" style="488" customWidth="1"/>
    <col min="5879" max="5881" width="24.75" style="488" customWidth="1"/>
    <col min="5882" max="5886" width="16.375" style="488" customWidth="1"/>
    <col min="5887" max="5887" width="9" style="488"/>
    <col min="5888" max="5888" width="13.375" style="488" customWidth="1"/>
    <col min="5889" max="5889" width="32.25" style="488" customWidth="1"/>
    <col min="5890" max="5893" width="9" style="488"/>
    <col min="5894" max="5894" width="15.625" style="488" customWidth="1"/>
    <col min="5895" max="6133" width="9" style="488"/>
    <col min="6134" max="6134" width="44.625" style="488" customWidth="1"/>
    <col min="6135" max="6137" width="24.75" style="488" customWidth="1"/>
    <col min="6138" max="6142" width="16.375" style="488" customWidth="1"/>
    <col min="6143" max="6143" width="9" style="488"/>
    <col min="6144" max="6144" width="13.375" style="488" customWidth="1"/>
    <col min="6145" max="6145" width="32.25" style="488" customWidth="1"/>
    <col min="6146" max="6149" width="9" style="488"/>
    <col min="6150" max="6150" width="15.625" style="488" customWidth="1"/>
    <col min="6151" max="6389" width="9" style="488"/>
    <col min="6390" max="6390" width="44.625" style="488" customWidth="1"/>
    <col min="6391" max="6393" width="24.75" style="488" customWidth="1"/>
    <col min="6394" max="6398" width="16.375" style="488" customWidth="1"/>
    <col min="6399" max="6399" width="9" style="488"/>
    <col min="6400" max="6400" width="13.375" style="488" customWidth="1"/>
    <col min="6401" max="6401" width="32.25" style="488" customWidth="1"/>
    <col min="6402" max="6405" width="9" style="488"/>
    <col min="6406" max="6406" width="15.625" style="488" customWidth="1"/>
    <col min="6407" max="6645" width="9" style="488"/>
    <col min="6646" max="6646" width="44.625" style="488" customWidth="1"/>
    <col min="6647" max="6649" width="24.75" style="488" customWidth="1"/>
    <col min="6650" max="6654" width="16.375" style="488" customWidth="1"/>
    <col min="6655" max="6655" width="9" style="488"/>
    <col min="6656" max="6656" width="13.375" style="488" customWidth="1"/>
    <col min="6657" max="6657" width="32.25" style="488" customWidth="1"/>
    <col min="6658" max="6661" width="9" style="488"/>
    <col min="6662" max="6662" width="15.625" style="488" customWidth="1"/>
    <col min="6663" max="6901" width="9" style="488"/>
    <col min="6902" max="6902" width="44.625" style="488" customWidth="1"/>
    <col min="6903" max="6905" width="24.75" style="488" customWidth="1"/>
    <col min="6906" max="6910" width="16.375" style="488" customWidth="1"/>
    <col min="6911" max="6911" width="9" style="488"/>
    <col min="6912" max="6912" width="13.375" style="488" customWidth="1"/>
    <col min="6913" max="6913" width="32.25" style="488" customWidth="1"/>
    <col min="6914" max="6917" width="9" style="488"/>
    <col min="6918" max="6918" width="15.625" style="488" customWidth="1"/>
    <col min="6919" max="7157" width="9" style="488"/>
    <col min="7158" max="7158" width="44.625" style="488" customWidth="1"/>
    <col min="7159" max="7161" width="24.75" style="488" customWidth="1"/>
    <col min="7162" max="7166" width="16.375" style="488" customWidth="1"/>
    <col min="7167" max="7167" width="9" style="488"/>
    <col min="7168" max="7168" width="13.375" style="488" customWidth="1"/>
    <col min="7169" max="7169" width="32.25" style="488" customWidth="1"/>
    <col min="7170" max="7173" width="9" style="488"/>
    <col min="7174" max="7174" width="15.625" style="488" customWidth="1"/>
    <col min="7175" max="7413" width="9" style="488"/>
    <col min="7414" max="7414" width="44.625" style="488" customWidth="1"/>
    <col min="7415" max="7417" width="24.75" style="488" customWidth="1"/>
    <col min="7418" max="7422" width="16.375" style="488" customWidth="1"/>
    <col min="7423" max="7423" width="9" style="488"/>
    <col min="7424" max="7424" width="13.375" style="488" customWidth="1"/>
    <col min="7425" max="7425" width="32.25" style="488" customWidth="1"/>
    <col min="7426" max="7429" width="9" style="488"/>
    <col min="7430" max="7430" width="15.625" style="488" customWidth="1"/>
    <col min="7431" max="7669" width="9" style="488"/>
    <col min="7670" max="7670" width="44.625" style="488" customWidth="1"/>
    <col min="7671" max="7673" width="24.75" style="488" customWidth="1"/>
    <col min="7674" max="7678" width="16.375" style="488" customWidth="1"/>
    <col min="7679" max="7679" width="9" style="488"/>
    <col min="7680" max="7680" width="13.375" style="488" customWidth="1"/>
    <col min="7681" max="7681" width="32.25" style="488" customWidth="1"/>
    <col min="7682" max="7685" width="9" style="488"/>
    <col min="7686" max="7686" width="15.625" style="488" customWidth="1"/>
    <col min="7687" max="7925" width="9" style="488"/>
    <col min="7926" max="7926" width="44.625" style="488" customWidth="1"/>
    <col min="7927" max="7929" width="24.75" style="488" customWidth="1"/>
    <col min="7930" max="7934" width="16.375" style="488" customWidth="1"/>
    <col min="7935" max="7935" width="9" style="488"/>
    <col min="7936" max="7936" width="13.375" style="488" customWidth="1"/>
    <col min="7937" max="7937" width="32.25" style="488" customWidth="1"/>
    <col min="7938" max="7941" width="9" style="488"/>
    <col min="7942" max="7942" width="15.625" style="488" customWidth="1"/>
    <col min="7943" max="8181" width="9" style="488"/>
    <col min="8182" max="8182" width="44.625" style="488" customWidth="1"/>
    <col min="8183" max="8185" width="24.75" style="488" customWidth="1"/>
    <col min="8186" max="8190" width="16.375" style="488" customWidth="1"/>
    <col min="8191" max="8191" width="9" style="488"/>
    <col min="8192" max="8192" width="13.375" style="488" customWidth="1"/>
    <col min="8193" max="8193" width="32.25" style="488" customWidth="1"/>
    <col min="8194" max="8197" width="9" style="488"/>
    <col min="8198" max="8198" width="15.625" style="488" customWidth="1"/>
    <col min="8199" max="8437" width="9" style="488"/>
    <col min="8438" max="8438" width="44.625" style="488" customWidth="1"/>
    <col min="8439" max="8441" width="24.75" style="488" customWidth="1"/>
    <col min="8442" max="8446" width="16.375" style="488" customWidth="1"/>
    <col min="8447" max="8447" width="9" style="488"/>
    <col min="8448" max="8448" width="13.375" style="488" customWidth="1"/>
    <col min="8449" max="8449" width="32.25" style="488" customWidth="1"/>
    <col min="8450" max="8453" width="9" style="488"/>
    <col min="8454" max="8454" width="15.625" style="488" customWidth="1"/>
    <col min="8455" max="8693" width="9" style="488"/>
    <col min="8694" max="8694" width="44.625" style="488" customWidth="1"/>
    <col min="8695" max="8697" width="24.75" style="488" customWidth="1"/>
    <col min="8698" max="8702" width="16.375" style="488" customWidth="1"/>
    <col min="8703" max="8703" width="9" style="488"/>
    <col min="8704" max="8704" width="13.375" style="488" customWidth="1"/>
    <col min="8705" max="8705" width="32.25" style="488" customWidth="1"/>
    <col min="8706" max="8709" width="9" style="488"/>
    <col min="8710" max="8710" width="15.625" style="488" customWidth="1"/>
    <col min="8711" max="8949" width="9" style="488"/>
    <col min="8950" max="8950" width="44.625" style="488" customWidth="1"/>
    <col min="8951" max="8953" width="24.75" style="488" customWidth="1"/>
    <col min="8954" max="8958" width="16.375" style="488" customWidth="1"/>
    <col min="8959" max="8959" width="9" style="488"/>
    <col min="8960" max="8960" width="13.375" style="488" customWidth="1"/>
    <col min="8961" max="8961" width="32.25" style="488" customWidth="1"/>
    <col min="8962" max="8965" width="9" style="488"/>
    <col min="8966" max="8966" width="15.625" style="488" customWidth="1"/>
    <col min="8967" max="9205" width="9" style="488"/>
    <col min="9206" max="9206" width="44.625" style="488" customWidth="1"/>
    <col min="9207" max="9209" width="24.75" style="488" customWidth="1"/>
    <col min="9210" max="9214" width="16.375" style="488" customWidth="1"/>
    <col min="9215" max="9215" width="9" style="488"/>
    <col min="9216" max="9216" width="13.375" style="488" customWidth="1"/>
    <col min="9217" max="9217" width="32.25" style="488" customWidth="1"/>
    <col min="9218" max="9221" width="9" style="488"/>
    <col min="9222" max="9222" width="15.625" style="488" customWidth="1"/>
    <col min="9223" max="9461" width="9" style="488"/>
    <col min="9462" max="9462" width="44.625" style="488" customWidth="1"/>
    <col min="9463" max="9465" width="24.75" style="488" customWidth="1"/>
    <col min="9466" max="9470" width="16.375" style="488" customWidth="1"/>
    <col min="9471" max="9471" width="9" style="488"/>
    <col min="9472" max="9472" width="13.375" style="488" customWidth="1"/>
    <col min="9473" max="9473" width="32.25" style="488" customWidth="1"/>
    <col min="9474" max="9477" width="9" style="488"/>
    <col min="9478" max="9478" width="15.625" style="488" customWidth="1"/>
    <col min="9479" max="9717" width="9" style="488"/>
    <col min="9718" max="9718" width="44.625" style="488" customWidth="1"/>
    <col min="9719" max="9721" width="24.75" style="488" customWidth="1"/>
    <col min="9722" max="9726" width="16.375" style="488" customWidth="1"/>
    <col min="9727" max="9727" width="9" style="488"/>
    <col min="9728" max="9728" width="13.375" style="488" customWidth="1"/>
    <col min="9729" max="9729" width="32.25" style="488" customWidth="1"/>
    <col min="9730" max="9733" width="9" style="488"/>
    <col min="9734" max="9734" width="15.625" style="488" customWidth="1"/>
    <col min="9735" max="9973" width="9" style="488"/>
    <col min="9974" max="9974" width="44.625" style="488" customWidth="1"/>
    <col min="9975" max="9977" width="24.75" style="488" customWidth="1"/>
    <col min="9978" max="9982" width="16.375" style="488" customWidth="1"/>
    <col min="9983" max="9983" width="9" style="488"/>
    <col min="9984" max="9984" width="13.375" style="488" customWidth="1"/>
    <col min="9985" max="9985" width="32.25" style="488" customWidth="1"/>
    <col min="9986" max="9989" width="9" style="488"/>
    <col min="9990" max="9990" width="15.625" style="488" customWidth="1"/>
    <col min="9991" max="10229" width="9" style="488"/>
    <col min="10230" max="10230" width="44.625" style="488" customWidth="1"/>
    <col min="10231" max="10233" width="24.75" style="488" customWidth="1"/>
    <col min="10234" max="10238" width="16.375" style="488" customWidth="1"/>
    <col min="10239" max="10239" width="9" style="488"/>
    <col min="10240" max="10240" width="13.375" style="488" customWidth="1"/>
    <col min="10241" max="10241" width="32.25" style="488" customWidth="1"/>
    <col min="10242" max="10245" width="9" style="488"/>
    <col min="10246" max="10246" width="15.625" style="488" customWidth="1"/>
    <col min="10247" max="10485" width="9" style="488"/>
    <col min="10486" max="10486" width="44.625" style="488" customWidth="1"/>
    <col min="10487" max="10489" width="24.75" style="488" customWidth="1"/>
    <col min="10490" max="10494" width="16.375" style="488" customWidth="1"/>
    <col min="10495" max="10495" width="9" style="488"/>
    <col min="10496" max="10496" width="13.375" style="488" customWidth="1"/>
    <col min="10497" max="10497" width="32.25" style="488" customWidth="1"/>
    <col min="10498" max="10501" width="9" style="488"/>
    <col min="10502" max="10502" width="15.625" style="488" customWidth="1"/>
    <col min="10503" max="10741" width="9" style="488"/>
    <col min="10742" max="10742" width="44.625" style="488" customWidth="1"/>
    <col min="10743" max="10745" width="24.75" style="488" customWidth="1"/>
    <col min="10746" max="10750" width="16.375" style="488" customWidth="1"/>
    <col min="10751" max="10751" width="9" style="488"/>
    <col min="10752" max="10752" width="13.375" style="488" customWidth="1"/>
    <col min="10753" max="10753" width="32.25" style="488" customWidth="1"/>
    <col min="10754" max="10757" width="9" style="488"/>
    <col min="10758" max="10758" width="15.625" style="488" customWidth="1"/>
    <col min="10759" max="10997" width="9" style="488"/>
    <col min="10998" max="10998" width="44.625" style="488" customWidth="1"/>
    <col min="10999" max="11001" width="24.75" style="488" customWidth="1"/>
    <col min="11002" max="11006" width="16.375" style="488" customWidth="1"/>
    <col min="11007" max="11007" width="9" style="488"/>
    <col min="11008" max="11008" width="13.375" style="488" customWidth="1"/>
    <col min="11009" max="11009" width="32.25" style="488" customWidth="1"/>
    <col min="11010" max="11013" width="9" style="488"/>
    <col min="11014" max="11014" width="15.625" style="488" customWidth="1"/>
    <col min="11015" max="11253" width="9" style="488"/>
    <col min="11254" max="11254" width="44.625" style="488" customWidth="1"/>
    <col min="11255" max="11257" width="24.75" style="488" customWidth="1"/>
    <col min="11258" max="11262" width="16.375" style="488" customWidth="1"/>
    <col min="11263" max="11263" width="9" style="488"/>
    <col min="11264" max="11264" width="13.375" style="488" customWidth="1"/>
    <col min="11265" max="11265" width="32.25" style="488" customWidth="1"/>
    <col min="11266" max="11269" width="9" style="488"/>
    <col min="11270" max="11270" width="15.625" style="488" customWidth="1"/>
    <col min="11271" max="11509" width="9" style="488"/>
    <col min="11510" max="11510" width="44.625" style="488" customWidth="1"/>
    <col min="11511" max="11513" width="24.75" style="488" customWidth="1"/>
    <col min="11514" max="11518" width="16.375" style="488" customWidth="1"/>
    <col min="11519" max="11519" width="9" style="488"/>
    <col min="11520" max="11520" width="13.375" style="488" customWidth="1"/>
    <col min="11521" max="11521" width="32.25" style="488" customWidth="1"/>
    <col min="11522" max="11525" width="9" style="488"/>
    <col min="11526" max="11526" width="15.625" style="488" customWidth="1"/>
    <col min="11527" max="11765" width="9" style="488"/>
    <col min="11766" max="11766" width="44.625" style="488" customWidth="1"/>
    <col min="11767" max="11769" width="24.75" style="488" customWidth="1"/>
    <col min="11770" max="11774" width="16.375" style="488" customWidth="1"/>
    <col min="11775" max="11775" width="9" style="488"/>
    <col min="11776" max="11776" width="13.375" style="488" customWidth="1"/>
    <col min="11777" max="11777" width="32.25" style="488" customWidth="1"/>
    <col min="11778" max="11781" width="9" style="488"/>
    <col min="11782" max="11782" width="15.625" style="488" customWidth="1"/>
    <col min="11783" max="12021" width="9" style="488"/>
    <col min="12022" max="12022" width="44.625" style="488" customWidth="1"/>
    <col min="12023" max="12025" width="24.75" style="488" customWidth="1"/>
    <col min="12026" max="12030" width="16.375" style="488" customWidth="1"/>
    <col min="12031" max="12031" width="9" style="488"/>
    <col min="12032" max="12032" width="13.375" style="488" customWidth="1"/>
    <col min="12033" max="12033" width="32.25" style="488" customWidth="1"/>
    <col min="12034" max="12037" width="9" style="488"/>
    <col min="12038" max="12038" width="15.625" style="488" customWidth="1"/>
    <col min="12039" max="12277" width="9" style="488"/>
    <col min="12278" max="12278" width="44.625" style="488" customWidth="1"/>
    <col min="12279" max="12281" width="24.75" style="488" customWidth="1"/>
    <col min="12282" max="12286" width="16.375" style="488" customWidth="1"/>
    <col min="12287" max="12287" width="9" style="488"/>
    <col min="12288" max="12288" width="13.375" style="488" customWidth="1"/>
    <col min="12289" max="12289" width="32.25" style="488" customWidth="1"/>
    <col min="12290" max="12293" width="9" style="488"/>
    <col min="12294" max="12294" width="15.625" style="488" customWidth="1"/>
    <col min="12295" max="12533" width="9" style="488"/>
    <col min="12534" max="12534" width="44.625" style="488" customWidth="1"/>
    <col min="12535" max="12537" width="24.75" style="488" customWidth="1"/>
    <col min="12538" max="12542" width="16.375" style="488" customWidth="1"/>
    <col min="12543" max="12543" width="9" style="488"/>
    <col min="12544" max="12544" width="13.375" style="488" customWidth="1"/>
    <col min="12545" max="12545" width="32.25" style="488" customWidth="1"/>
    <col min="12546" max="12549" width="9" style="488"/>
    <col min="12550" max="12550" width="15.625" style="488" customWidth="1"/>
    <col min="12551" max="12789" width="9" style="488"/>
    <col min="12790" max="12790" width="44.625" style="488" customWidth="1"/>
    <col min="12791" max="12793" width="24.75" style="488" customWidth="1"/>
    <col min="12794" max="12798" width="16.375" style="488" customWidth="1"/>
    <col min="12799" max="12799" width="9" style="488"/>
    <col min="12800" max="12800" width="13.375" style="488" customWidth="1"/>
    <col min="12801" max="12801" width="32.25" style="488" customWidth="1"/>
    <col min="12802" max="12805" width="9" style="488"/>
    <col min="12806" max="12806" width="15.625" style="488" customWidth="1"/>
    <col min="12807" max="13045" width="9" style="488"/>
    <col min="13046" max="13046" width="44.625" style="488" customWidth="1"/>
    <col min="13047" max="13049" width="24.75" style="488" customWidth="1"/>
    <col min="13050" max="13054" width="16.375" style="488" customWidth="1"/>
    <col min="13055" max="13055" width="9" style="488"/>
    <col min="13056" max="13056" width="13.375" style="488" customWidth="1"/>
    <col min="13057" max="13057" width="32.25" style="488" customWidth="1"/>
    <col min="13058" max="13061" width="9" style="488"/>
    <col min="13062" max="13062" width="15.625" style="488" customWidth="1"/>
    <col min="13063" max="13301" width="9" style="488"/>
    <col min="13302" max="13302" width="44.625" style="488" customWidth="1"/>
    <col min="13303" max="13305" width="24.75" style="488" customWidth="1"/>
    <col min="13306" max="13310" width="16.375" style="488" customWidth="1"/>
    <col min="13311" max="13311" width="9" style="488"/>
    <col min="13312" max="13312" width="13.375" style="488" customWidth="1"/>
    <col min="13313" max="13313" width="32.25" style="488" customWidth="1"/>
    <col min="13314" max="13317" width="9" style="488"/>
    <col min="13318" max="13318" width="15.625" style="488" customWidth="1"/>
    <col min="13319" max="13557" width="9" style="488"/>
    <col min="13558" max="13558" width="44.625" style="488" customWidth="1"/>
    <col min="13559" max="13561" width="24.75" style="488" customWidth="1"/>
    <col min="13562" max="13566" width="16.375" style="488" customWidth="1"/>
    <col min="13567" max="13567" width="9" style="488"/>
    <col min="13568" max="13568" width="13.375" style="488" customWidth="1"/>
    <col min="13569" max="13569" width="32.25" style="488" customWidth="1"/>
    <col min="13570" max="13573" width="9" style="488"/>
    <col min="13574" max="13574" width="15.625" style="488" customWidth="1"/>
    <col min="13575" max="13813" width="9" style="488"/>
    <col min="13814" max="13814" width="44.625" style="488" customWidth="1"/>
    <col min="13815" max="13817" width="24.75" style="488" customWidth="1"/>
    <col min="13818" max="13822" width="16.375" style="488" customWidth="1"/>
    <col min="13823" max="13823" width="9" style="488"/>
    <col min="13824" max="13824" width="13.375" style="488" customWidth="1"/>
    <col min="13825" max="13825" width="32.25" style="488" customWidth="1"/>
    <col min="13826" max="13829" width="9" style="488"/>
    <col min="13830" max="13830" width="15.625" style="488" customWidth="1"/>
    <col min="13831" max="14069" width="9" style="488"/>
    <col min="14070" max="14070" width="44.625" style="488" customWidth="1"/>
    <col min="14071" max="14073" width="24.75" style="488" customWidth="1"/>
    <col min="14074" max="14078" width="16.375" style="488" customWidth="1"/>
    <col min="14079" max="14079" width="9" style="488"/>
    <col min="14080" max="14080" width="13.375" style="488" customWidth="1"/>
    <col min="14081" max="14081" width="32.25" style="488" customWidth="1"/>
    <col min="14082" max="14085" width="9" style="488"/>
    <col min="14086" max="14086" width="15.625" style="488" customWidth="1"/>
    <col min="14087" max="14325" width="9" style="488"/>
    <col min="14326" max="14326" width="44.625" style="488" customWidth="1"/>
    <col min="14327" max="14329" width="24.75" style="488" customWidth="1"/>
    <col min="14330" max="14334" width="16.375" style="488" customWidth="1"/>
    <col min="14335" max="14335" width="9" style="488"/>
    <col min="14336" max="14336" width="13.375" style="488" customWidth="1"/>
    <col min="14337" max="14337" width="32.25" style="488" customWidth="1"/>
    <col min="14338" max="14341" width="9" style="488"/>
    <col min="14342" max="14342" width="15.625" style="488" customWidth="1"/>
    <col min="14343" max="14581" width="9" style="488"/>
    <col min="14582" max="14582" width="44.625" style="488" customWidth="1"/>
    <col min="14583" max="14585" width="24.75" style="488" customWidth="1"/>
    <col min="14586" max="14590" width="16.375" style="488" customWidth="1"/>
    <col min="14591" max="14591" width="9" style="488"/>
    <col min="14592" max="14592" width="13.375" style="488" customWidth="1"/>
    <col min="14593" max="14593" width="32.25" style="488" customWidth="1"/>
    <col min="14594" max="14597" width="9" style="488"/>
    <col min="14598" max="14598" width="15.625" style="488" customWidth="1"/>
    <col min="14599" max="14837" width="9" style="488"/>
    <col min="14838" max="14838" width="44.625" style="488" customWidth="1"/>
    <col min="14839" max="14841" width="24.75" style="488" customWidth="1"/>
    <col min="14842" max="14846" width="16.375" style="488" customWidth="1"/>
    <col min="14847" max="14847" width="9" style="488"/>
    <col min="14848" max="14848" width="13.375" style="488" customWidth="1"/>
    <col min="14849" max="14849" width="32.25" style="488" customWidth="1"/>
    <col min="14850" max="14853" width="9" style="488"/>
    <col min="14854" max="14854" width="15.625" style="488" customWidth="1"/>
    <col min="14855" max="15093" width="9" style="488"/>
    <col min="15094" max="15094" width="44.625" style="488" customWidth="1"/>
    <col min="15095" max="15097" width="24.75" style="488" customWidth="1"/>
    <col min="15098" max="15102" width="16.375" style="488" customWidth="1"/>
    <col min="15103" max="15103" width="9" style="488"/>
    <col min="15104" max="15104" width="13.375" style="488" customWidth="1"/>
    <col min="15105" max="15105" width="32.25" style="488" customWidth="1"/>
    <col min="15106" max="15109" width="9" style="488"/>
    <col min="15110" max="15110" width="15.625" style="488" customWidth="1"/>
    <col min="15111" max="15349" width="9" style="488"/>
    <col min="15350" max="15350" width="44.625" style="488" customWidth="1"/>
    <col min="15351" max="15353" width="24.75" style="488" customWidth="1"/>
    <col min="15354" max="15358" width="16.375" style="488" customWidth="1"/>
    <col min="15359" max="15359" width="9" style="488"/>
    <col min="15360" max="15360" width="13.375" style="488" customWidth="1"/>
    <col min="15361" max="15361" width="32.25" style="488" customWidth="1"/>
    <col min="15362" max="15365" width="9" style="488"/>
    <col min="15366" max="15366" width="15.625" style="488" customWidth="1"/>
    <col min="15367" max="15605" width="9" style="488"/>
    <col min="15606" max="15606" width="44.625" style="488" customWidth="1"/>
    <col min="15607" max="15609" width="24.75" style="488" customWidth="1"/>
    <col min="15610" max="15614" width="16.375" style="488" customWidth="1"/>
    <col min="15615" max="15615" width="9" style="488"/>
    <col min="15616" max="15616" width="13.375" style="488" customWidth="1"/>
    <col min="15617" max="15617" width="32.25" style="488" customWidth="1"/>
    <col min="15618" max="15621" width="9" style="488"/>
    <col min="15622" max="15622" width="15.625" style="488" customWidth="1"/>
    <col min="15623" max="15861" width="9" style="488"/>
    <col min="15862" max="15862" width="44.625" style="488" customWidth="1"/>
    <col min="15863" max="15865" width="24.75" style="488" customWidth="1"/>
    <col min="15866" max="15870" width="16.375" style="488" customWidth="1"/>
    <col min="15871" max="15871" width="9" style="488"/>
    <col min="15872" max="15872" width="13.375" style="488" customWidth="1"/>
    <col min="15873" max="15873" width="32.25" style="488" customWidth="1"/>
    <col min="15874" max="15877" width="9" style="488"/>
    <col min="15878" max="15878" width="15.625" style="488" customWidth="1"/>
    <col min="15879" max="16117" width="9" style="488"/>
    <col min="16118" max="16118" width="44.625" style="488" customWidth="1"/>
    <col min="16119" max="16121" width="24.75" style="488" customWidth="1"/>
    <col min="16122" max="16126" width="16.375" style="488" customWidth="1"/>
    <col min="16127" max="16127" width="9" style="488"/>
    <col min="16128" max="16128" width="13.375" style="488" customWidth="1"/>
    <col min="16129" max="16129" width="32.25" style="488" customWidth="1"/>
    <col min="16130" max="16133" width="9" style="488"/>
    <col min="16134" max="16134" width="15.625" style="488" customWidth="1"/>
    <col min="16135" max="16384" width="9" style="488"/>
  </cols>
  <sheetData>
    <row r="1" ht="25.5" customHeight="1" spans="1:4">
      <c r="A1" s="490" t="s">
        <v>61</v>
      </c>
    </row>
    <row r="2" s="486" customFormat="1" ht="34.5" spans="1:4">
      <c r="A2" s="464" t="s">
        <v>62</v>
      </c>
      <c r="B2" s="464"/>
      <c r="C2" s="464"/>
      <c r="D2" s="464"/>
    </row>
    <row r="3" ht="19.5" spans="1:4">
      <c r="D3" s="491" t="s">
        <v>2</v>
      </c>
    </row>
    <row r="4" s="487" customFormat="1" ht="34.5" customHeight="1" spans="1:4">
      <c r="A4" s="492" t="s">
        <v>31</v>
      </c>
      <c r="B4" s="493" t="s">
        <v>63</v>
      </c>
      <c r="C4" s="494"/>
      <c r="D4" s="495"/>
    </row>
    <row r="5" s="487" customFormat="1" ht="34.5" customHeight="1" spans="1:4">
      <c r="A5" s="496"/>
      <c r="B5" s="497" t="s">
        <v>64</v>
      </c>
      <c r="C5" s="498" t="s">
        <v>65</v>
      </c>
      <c r="D5" s="499" t="s">
        <v>66</v>
      </c>
    </row>
    <row r="6" ht="34.5" customHeight="1" spans="1:4">
      <c r="A6" s="500" t="s">
        <v>34</v>
      </c>
      <c r="B6" s="501">
        <f>SUM(C6:D6)</f>
        <v>190858</v>
      </c>
      <c r="C6" s="501">
        <f>C7+C22</f>
        <v>38168</v>
      </c>
      <c r="D6" s="502">
        <f>SUM(D7,D22)</f>
        <v>152690</v>
      </c>
    </row>
    <row r="7" ht="34.5" customHeight="1" spans="1:4">
      <c r="A7" s="500" t="s">
        <v>35</v>
      </c>
      <c r="B7" s="501">
        <f>SUM(B8:B21)</f>
        <v>152690</v>
      </c>
      <c r="C7" s="501">
        <f>SUM(C8:C21)</f>
        <v>0</v>
      </c>
      <c r="D7" s="502">
        <f>SUM(D8:D21)</f>
        <v>152690</v>
      </c>
    </row>
    <row r="8" ht="34.5" customHeight="1" spans="1:4">
      <c r="A8" s="500" t="s">
        <v>36</v>
      </c>
      <c r="B8" s="501">
        <v>64064</v>
      </c>
      <c r="C8" s="501"/>
      <c r="D8" s="502">
        <f>B8-C8</f>
        <v>64064</v>
      </c>
    </row>
    <row r="9" ht="34.5" customHeight="1" spans="1:4">
      <c r="A9" s="500" t="s">
        <v>37</v>
      </c>
      <c r="B9" s="501">
        <v>18244</v>
      </c>
      <c r="C9" s="501"/>
      <c r="D9" s="502">
        <f t="shared" ref="D9:D21" si="0">B9-C9</f>
        <v>18244</v>
      </c>
    </row>
    <row r="10" ht="34.5" customHeight="1" spans="1:4">
      <c r="A10" s="500" t="s">
        <v>38</v>
      </c>
      <c r="B10" s="501">
        <v>3146</v>
      </c>
      <c r="C10" s="501"/>
      <c r="D10" s="502">
        <f t="shared" si="0"/>
        <v>3146</v>
      </c>
    </row>
    <row r="11" ht="34.5" customHeight="1" spans="1:4">
      <c r="A11" s="500" t="s">
        <v>39</v>
      </c>
      <c r="B11" s="501">
        <v>15728</v>
      </c>
      <c r="C11" s="501"/>
      <c r="D11" s="502">
        <f t="shared" si="0"/>
        <v>15728</v>
      </c>
    </row>
    <row r="12" ht="34.5" customHeight="1" spans="1:4">
      <c r="A12" s="500" t="s">
        <v>40</v>
      </c>
      <c r="B12" s="501">
        <v>6684</v>
      </c>
      <c r="C12" s="501"/>
      <c r="D12" s="502">
        <f t="shared" si="0"/>
        <v>6684</v>
      </c>
    </row>
    <row r="13" ht="34.5" customHeight="1" spans="1:4">
      <c r="A13" s="500" t="s">
        <v>41</v>
      </c>
      <c r="B13" s="501">
        <v>9044</v>
      </c>
      <c r="C13" s="501"/>
      <c r="D13" s="502">
        <f t="shared" si="0"/>
        <v>9044</v>
      </c>
    </row>
    <row r="14" ht="34.5" customHeight="1" spans="1:4">
      <c r="A14" s="500" t="s">
        <v>42</v>
      </c>
      <c r="B14" s="501">
        <v>9830</v>
      </c>
      <c r="C14" s="501"/>
      <c r="D14" s="502">
        <f t="shared" si="0"/>
        <v>9830</v>
      </c>
    </row>
    <row r="15" ht="34.5" customHeight="1" spans="1:4">
      <c r="A15" s="500" t="s">
        <v>43</v>
      </c>
      <c r="B15" s="501">
        <v>16514</v>
      </c>
      <c r="C15" s="501"/>
      <c r="D15" s="502">
        <f t="shared" si="0"/>
        <v>16514</v>
      </c>
    </row>
    <row r="16" ht="34.5" customHeight="1" spans="1:4">
      <c r="A16" s="500" t="s">
        <v>44</v>
      </c>
      <c r="B16" s="501">
        <v>393</v>
      </c>
      <c r="C16" s="501"/>
      <c r="D16" s="502">
        <f t="shared" si="0"/>
        <v>393</v>
      </c>
    </row>
    <row r="17" ht="34.5" customHeight="1" spans="1:4">
      <c r="A17" s="500" t="s">
        <v>45</v>
      </c>
      <c r="B17" s="501">
        <v>0</v>
      </c>
      <c r="C17" s="501"/>
      <c r="D17" s="502">
        <f t="shared" si="0"/>
        <v>0</v>
      </c>
    </row>
    <row r="18" ht="34.5" customHeight="1" spans="1:4">
      <c r="A18" s="500" t="s">
        <v>46</v>
      </c>
      <c r="B18" s="501">
        <v>786</v>
      </c>
      <c r="C18" s="501"/>
      <c r="D18" s="502">
        <f t="shared" si="0"/>
        <v>786</v>
      </c>
    </row>
    <row r="19" ht="34.5" customHeight="1" spans="1:4">
      <c r="A19" s="500" t="s">
        <v>47</v>
      </c>
      <c r="B19" s="501">
        <v>3932</v>
      </c>
      <c r="C19" s="501"/>
      <c r="D19" s="502">
        <f t="shared" ref="D19:D26" si="1">B19-C19</f>
        <v>3932</v>
      </c>
    </row>
    <row r="20" ht="34.5" customHeight="1" spans="1:4">
      <c r="A20" s="500" t="s">
        <v>48</v>
      </c>
      <c r="B20" s="501">
        <v>4325</v>
      </c>
      <c r="C20" s="501"/>
      <c r="D20" s="502">
        <f t="shared" si="1"/>
        <v>4325</v>
      </c>
    </row>
    <row r="21" ht="34.5" customHeight="1" spans="1:4">
      <c r="A21" s="500" t="s">
        <v>49</v>
      </c>
      <c r="B21" s="501"/>
      <c r="C21" s="501"/>
      <c r="D21" s="502">
        <f t="shared" si="1"/>
        <v>0</v>
      </c>
    </row>
    <row r="22" ht="34.5" customHeight="1" spans="1:4">
      <c r="A22" s="500" t="s">
        <v>50</v>
      </c>
      <c r="B22" s="501">
        <f>SUM(B23:B30)</f>
        <v>38168</v>
      </c>
      <c r="C22" s="501">
        <v>38168</v>
      </c>
      <c r="D22" s="502">
        <f t="shared" si="1"/>
        <v>0</v>
      </c>
    </row>
    <row r="23" ht="34.5" customHeight="1" spans="1:4">
      <c r="A23" s="500" t="s">
        <v>51</v>
      </c>
      <c r="B23" s="501">
        <v>13473</v>
      </c>
      <c r="C23" s="501">
        <v>13473</v>
      </c>
      <c r="D23" s="502">
        <f>B23-C23</f>
        <v>0</v>
      </c>
    </row>
    <row r="24" ht="34.5" customHeight="1" spans="1:4">
      <c r="A24" s="500" t="s">
        <v>52</v>
      </c>
      <c r="B24" s="501">
        <v>1423</v>
      </c>
      <c r="C24" s="501">
        <v>1423</v>
      </c>
      <c r="D24" s="502">
        <f t="shared" ref="D24:D30" si="2">B24-C24</f>
        <v>0</v>
      </c>
    </row>
    <row r="25" ht="34.5" customHeight="1" spans="1:4">
      <c r="A25" s="500" t="s">
        <v>53</v>
      </c>
      <c r="B25" s="501">
        <v>1941</v>
      </c>
      <c r="C25" s="501">
        <v>1941</v>
      </c>
      <c r="D25" s="502">
        <f t="shared" si="2"/>
        <v>0</v>
      </c>
    </row>
    <row r="26" ht="34.5" customHeight="1" spans="1:4">
      <c r="A26" s="500" t="s">
        <v>54</v>
      </c>
      <c r="B26" s="501">
        <v>0</v>
      </c>
      <c r="C26" s="501">
        <v>0</v>
      </c>
      <c r="D26" s="502">
        <f t="shared" si="2"/>
        <v>0</v>
      </c>
    </row>
    <row r="27" ht="34.5" customHeight="1" spans="1:4">
      <c r="A27" s="500" t="s">
        <v>55</v>
      </c>
      <c r="B27" s="501">
        <v>10880</v>
      </c>
      <c r="C27" s="503">
        <v>10880</v>
      </c>
      <c r="D27" s="502">
        <f t="shared" si="2"/>
        <v>0</v>
      </c>
    </row>
    <row r="28" ht="34.5" customHeight="1" spans="1:4">
      <c r="A28" s="500" t="s">
        <v>56</v>
      </c>
      <c r="B28" s="501">
        <v>0</v>
      </c>
      <c r="C28" s="501">
        <v>0</v>
      </c>
      <c r="D28" s="502">
        <f t="shared" si="2"/>
        <v>0</v>
      </c>
    </row>
    <row r="29" ht="34.5" customHeight="1" spans="1:4">
      <c r="A29" s="500" t="s">
        <v>57</v>
      </c>
      <c r="B29" s="501">
        <v>0</v>
      </c>
      <c r="C29" s="501">
        <v>0</v>
      </c>
      <c r="D29" s="502">
        <f t="shared" si="2"/>
        <v>0</v>
      </c>
    </row>
    <row r="30" ht="34.5" customHeight="1" spans="1:4">
      <c r="A30" s="504" t="s">
        <v>58</v>
      </c>
      <c r="B30" s="505">
        <v>10451</v>
      </c>
      <c r="C30" s="505">
        <v>10451</v>
      </c>
      <c r="D30" s="506">
        <f t="shared" si="2"/>
        <v>0</v>
      </c>
    </row>
  </sheetData>
  <mergeCells count="3">
    <mergeCell ref="A2:D2"/>
    <mergeCell ref="B4:D4"/>
    <mergeCell ref="A4:A5"/>
  </mergeCells>
  <printOptions horizontalCentered="1"/>
  <pageMargins left="0.748031496062992" right="0.748031496062992" top="0.984251968503937" bottom="0.984251968503937" header="0.511811023622047" footer="0.511811023622047"/>
  <pageSetup paperSize="9" scale="6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workbookViewId="0">
      <selection activeCell="C20" sqref="C20"/>
    </sheetView>
  </sheetViews>
  <sheetFormatPr defaultColWidth="9" defaultRowHeight="16.35" customHeight="1"/>
  <cols>
    <col min="1" max="1" width="34.5" style="461" customWidth="1"/>
    <col min="2" max="4" width="21.5" style="462" customWidth="1"/>
    <col min="5" max="6" width="9" style="461"/>
    <col min="7" max="9" width="14.875" style="461" customWidth="1"/>
    <col min="10" max="247" width="9" style="461"/>
    <col min="248" max="248" width="34.5" style="461" customWidth="1"/>
    <col min="249" max="254" width="11.25" style="461" customWidth="1"/>
    <col min="255" max="255" width="9" style="461"/>
    <col min="256" max="256" width="22.75" style="461" customWidth="1"/>
    <col min="257" max="503" width="9" style="461"/>
    <col min="504" max="504" width="34.5" style="461" customWidth="1"/>
    <col min="505" max="510" width="11.25" style="461" customWidth="1"/>
    <col min="511" max="511" width="9" style="461"/>
    <col min="512" max="512" width="22.75" style="461" customWidth="1"/>
    <col min="513" max="759" width="9" style="461"/>
    <col min="760" max="760" width="34.5" style="461" customWidth="1"/>
    <col min="761" max="766" width="11.25" style="461" customWidth="1"/>
    <col min="767" max="767" width="9" style="461"/>
    <col min="768" max="768" width="22.75" style="461" customWidth="1"/>
    <col min="769" max="1015" width="9" style="461"/>
    <col min="1016" max="1016" width="34.5" style="461" customWidth="1"/>
    <col min="1017" max="1022" width="11.25" style="461" customWidth="1"/>
    <col min="1023" max="1023" width="9" style="461"/>
    <col min="1024" max="1024" width="22.75" style="461" customWidth="1"/>
    <col min="1025" max="1271" width="9" style="461"/>
    <col min="1272" max="1272" width="34.5" style="461" customWidth="1"/>
    <col min="1273" max="1278" width="11.25" style="461" customWidth="1"/>
    <col min="1279" max="1279" width="9" style="461"/>
    <col min="1280" max="1280" width="22.75" style="461" customWidth="1"/>
    <col min="1281" max="1527" width="9" style="461"/>
    <col min="1528" max="1528" width="34.5" style="461" customWidth="1"/>
    <col min="1529" max="1534" width="11.25" style="461" customWidth="1"/>
    <col min="1535" max="1535" width="9" style="461"/>
    <col min="1536" max="1536" width="22.75" style="461" customWidth="1"/>
    <col min="1537" max="1783" width="9" style="461"/>
    <col min="1784" max="1784" width="34.5" style="461" customWidth="1"/>
    <col min="1785" max="1790" width="11.25" style="461" customWidth="1"/>
    <col min="1791" max="1791" width="9" style="461"/>
    <col min="1792" max="1792" width="22.75" style="461" customWidth="1"/>
    <col min="1793" max="2039" width="9" style="461"/>
    <col min="2040" max="2040" width="34.5" style="461" customWidth="1"/>
    <col min="2041" max="2046" width="11.25" style="461" customWidth="1"/>
    <col min="2047" max="2047" width="9" style="461"/>
    <col min="2048" max="2048" width="22.75" style="461" customWidth="1"/>
    <col min="2049" max="2295" width="9" style="461"/>
    <col min="2296" max="2296" width="34.5" style="461" customWidth="1"/>
    <col min="2297" max="2302" width="11.25" style="461" customWidth="1"/>
    <col min="2303" max="2303" width="9" style="461"/>
    <col min="2304" max="2304" width="22.75" style="461" customWidth="1"/>
    <col min="2305" max="2551" width="9" style="461"/>
    <col min="2552" max="2552" width="34.5" style="461" customWidth="1"/>
    <col min="2553" max="2558" width="11.25" style="461" customWidth="1"/>
    <col min="2559" max="2559" width="9" style="461"/>
    <col min="2560" max="2560" width="22.75" style="461" customWidth="1"/>
    <col min="2561" max="2807" width="9" style="461"/>
    <col min="2808" max="2808" width="34.5" style="461" customWidth="1"/>
    <col min="2809" max="2814" width="11.25" style="461" customWidth="1"/>
    <col min="2815" max="2815" width="9" style="461"/>
    <col min="2816" max="2816" width="22.75" style="461" customWidth="1"/>
    <col min="2817" max="3063" width="9" style="461"/>
    <col min="3064" max="3064" width="34.5" style="461" customWidth="1"/>
    <col min="3065" max="3070" width="11.25" style="461" customWidth="1"/>
    <col min="3071" max="3071" width="9" style="461"/>
    <col min="3072" max="3072" width="22.75" style="461" customWidth="1"/>
    <col min="3073" max="3319" width="9" style="461"/>
    <col min="3320" max="3320" width="34.5" style="461" customWidth="1"/>
    <col min="3321" max="3326" width="11.25" style="461" customWidth="1"/>
    <col min="3327" max="3327" width="9" style="461"/>
    <col min="3328" max="3328" width="22.75" style="461" customWidth="1"/>
    <col min="3329" max="3575" width="9" style="461"/>
    <col min="3576" max="3576" width="34.5" style="461" customWidth="1"/>
    <col min="3577" max="3582" width="11.25" style="461" customWidth="1"/>
    <col min="3583" max="3583" width="9" style="461"/>
    <col min="3584" max="3584" width="22.75" style="461" customWidth="1"/>
    <col min="3585" max="3831" width="9" style="461"/>
    <col min="3832" max="3832" width="34.5" style="461" customWidth="1"/>
    <col min="3833" max="3838" width="11.25" style="461" customWidth="1"/>
    <col min="3839" max="3839" width="9" style="461"/>
    <col min="3840" max="3840" width="22.75" style="461" customWidth="1"/>
    <col min="3841" max="4087" width="9" style="461"/>
    <col min="4088" max="4088" width="34.5" style="461" customWidth="1"/>
    <col min="4089" max="4094" width="11.25" style="461" customWidth="1"/>
    <col min="4095" max="4095" width="9" style="461"/>
    <col min="4096" max="4096" width="22.75" style="461" customWidth="1"/>
    <col min="4097" max="4343" width="9" style="461"/>
    <col min="4344" max="4344" width="34.5" style="461" customWidth="1"/>
    <col min="4345" max="4350" width="11.25" style="461" customWidth="1"/>
    <col min="4351" max="4351" width="9" style="461"/>
    <col min="4352" max="4352" width="22.75" style="461" customWidth="1"/>
    <col min="4353" max="4599" width="9" style="461"/>
    <col min="4600" max="4600" width="34.5" style="461" customWidth="1"/>
    <col min="4601" max="4606" width="11.25" style="461" customWidth="1"/>
    <col min="4607" max="4607" width="9" style="461"/>
    <col min="4608" max="4608" width="22.75" style="461" customWidth="1"/>
    <col min="4609" max="4855" width="9" style="461"/>
    <col min="4856" max="4856" width="34.5" style="461" customWidth="1"/>
    <col min="4857" max="4862" width="11.25" style="461" customWidth="1"/>
    <col min="4863" max="4863" width="9" style="461"/>
    <col min="4864" max="4864" width="22.75" style="461" customWidth="1"/>
    <col min="4865" max="5111" width="9" style="461"/>
    <col min="5112" max="5112" width="34.5" style="461" customWidth="1"/>
    <col min="5113" max="5118" width="11.25" style="461" customWidth="1"/>
    <col min="5119" max="5119" width="9" style="461"/>
    <col min="5120" max="5120" width="22.75" style="461" customWidth="1"/>
    <col min="5121" max="5367" width="9" style="461"/>
    <col min="5368" max="5368" width="34.5" style="461" customWidth="1"/>
    <col min="5369" max="5374" width="11.25" style="461" customWidth="1"/>
    <col min="5375" max="5375" width="9" style="461"/>
    <col min="5376" max="5376" width="22.75" style="461" customWidth="1"/>
    <col min="5377" max="5623" width="9" style="461"/>
    <col min="5624" max="5624" width="34.5" style="461" customWidth="1"/>
    <col min="5625" max="5630" width="11.25" style="461" customWidth="1"/>
    <col min="5631" max="5631" width="9" style="461"/>
    <col min="5632" max="5632" width="22.75" style="461" customWidth="1"/>
    <col min="5633" max="5879" width="9" style="461"/>
    <col min="5880" max="5880" width="34.5" style="461" customWidth="1"/>
    <col min="5881" max="5886" width="11.25" style="461" customWidth="1"/>
    <col min="5887" max="5887" width="9" style="461"/>
    <col min="5888" max="5888" width="22.75" style="461" customWidth="1"/>
    <col min="5889" max="6135" width="9" style="461"/>
    <col min="6136" max="6136" width="34.5" style="461" customWidth="1"/>
    <col min="6137" max="6142" width="11.25" style="461" customWidth="1"/>
    <col min="6143" max="6143" width="9" style="461"/>
    <col min="6144" max="6144" width="22.75" style="461" customWidth="1"/>
    <col min="6145" max="6391" width="9" style="461"/>
    <col min="6392" max="6392" width="34.5" style="461" customWidth="1"/>
    <col min="6393" max="6398" width="11.25" style="461" customWidth="1"/>
    <col min="6399" max="6399" width="9" style="461"/>
    <col min="6400" max="6400" width="22.75" style="461" customWidth="1"/>
    <col min="6401" max="6647" width="9" style="461"/>
    <col min="6648" max="6648" width="34.5" style="461" customWidth="1"/>
    <col min="6649" max="6654" width="11.25" style="461" customWidth="1"/>
    <col min="6655" max="6655" width="9" style="461"/>
    <col min="6656" max="6656" width="22.75" style="461" customWidth="1"/>
    <col min="6657" max="6903" width="9" style="461"/>
    <col min="6904" max="6904" width="34.5" style="461" customWidth="1"/>
    <col min="6905" max="6910" width="11.25" style="461" customWidth="1"/>
    <col min="6911" max="6911" width="9" style="461"/>
    <col min="6912" max="6912" width="22.75" style="461" customWidth="1"/>
    <col min="6913" max="7159" width="9" style="461"/>
    <col min="7160" max="7160" width="34.5" style="461" customWidth="1"/>
    <col min="7161" max="7166" width="11.25" style="461" customWidth="1"/>
    <col min="7167" max="7167" width="9" style="461"/>
    <col min="7168" max="7168" width="22.75" style="461" customWidth="1"/>
    <col min="7169" max="7415" width="9" style="461"/>
    <col min="7416" max="7416" width="34.5" style="461" customWidth="1"/>
    <col min="7417" max="7422" width="11.25" style="461" customWidth="1"/>
    <col min="7423" max="7423" width="9" style="461"/>
    <col min="7424" max="7424" width="22.75" style="461" customWidth="1"/>
    <col min="7425" max="7671" width="9" style="461"/>
    <col min="7672" max="7672" width="34.5" style="461" customWidth="1"/>
    <col min="7673" max="7678" width="11.25" style="461" customWidth="1"/>
    <col min="7679" max="7679" width="9" style="461"/>
    <col min="7680" max="7680" width="22.75" style="461" customWidth="1"/>
    <col min="7681" max="7927" width="9" style="461"/>
    <col min="7928" max="7928" width="34.5" style="461" customWidth="1"/>
    <col min="7929" max="7934" width="11.25" style="461" customWidth="1"/>
    <col min="7935" max="7935" width="9" style="461"/>
    <col min="7936" max="7936" width="22.75" style="461" customWidth="1"/>
    <col min="7937" max="8183" width="9" style="461"/>
    <col min="8184" max="8184" width="34.5" style="461" customWidth="1"/>
    <col min="8185" max="8190" width="11.25" style="461" customWidth="1"/>
    <col min="8191" max="8191" width="9" style="461"/>
    <col min="8192" max="8192" width="22.75" style="461" customWidth="1"/>
    <col min="8193" max="8439" width="9" style="461"/>
    <col min="8440" max="8440" width="34.5" style="461" customWidth="1"/>
    <col min="8441" max="8446" width="11.25" style="461" customWidth="1"/>
    <col min="8447" max="8447" width="9" style="461"/>
    <col min="8448" max="8448" width="22.75" style="461" customWidth="1"/>
    <col min="8449" max="8695" width="9" style="461"/>
    <col min="8696" max="8696" width="34.5" style="461" customWidth="1"/>
    <col min="8697" max="8702" width="11.25" style="461" customWidth="1"/>
    <col min="8703" max="8703" width="9" style="461"/>
    <col min="8704" max="8704" width="22.75" style="461" customWidth="1"/>
    <col min="8705" max="8951" width="9" style="461"/>
    <col min="8952" max="8952" width="34.5" style="461" customWidth="1"/>
    <col min="8953" max="8958" width="11.25" style="461" customWidth="1"/>
    <col min="8959" max="8959" width="9" style="461"/>
    <col min="8960" max="8960" width="22.75" style="461" customWidth="1"/>
    <col min="8961" max="9207" width="9" style="461"/>
    <col min="9208" max="9208" width="34.5" style="461" customWidth="1"/>
    <col min="9209" max="9214" width="11.25" style="461" customWidth="1"/>
    <col min="9215" max="9215" width="9" style="461"/>
    <col min="9216" max="9216" width="22.75" style="461" customWidth="1"/>
    <col min="9217" max="9463" width="9" style="461"/>
    <col min="9464" max="9464" width="34.5" style="461" customWidth="1"/>
    <col min="9465" max="9470" width="11.25" style="461" customWidth="1"/>
    <col min="9471" max="9471" width="9" style="461"/>
    <col min="9472" max="9472" width="22.75" style="461" customWidth="1"/>
    <col min="9473" max="9719" width="9" style="461"/>
    <col min="9720" max="9720" width="34.5" style="461" customWidth="1"/>
    <col min="9721" max="9726" width="11.25" style="461" customWidth="1"/>
    <col min="9727" max="9727" width="9" style="461"/>
    <col min="9728" max="9728" width="22.75" style="461" customWidth="1"/>
    <col min="9729" max="9975" width="9" style="461"/>
    <col min="9976" max="9976" width="34.5" style="461" customWidth="1"/>
    <col min="9977" max="9982" width="11.25" style="461" customWidth="1"/>
    <col min="9983" max="9983" width="9" style="461"/>
    <col min="9984" max="9984" width="22.75" style="461" customWidth="1"/>
    <col min="9985" max="10231" width="9" style="461"/>
    <col min="10232" max="10232" width="34.5" style="461" customWidth="1"/>
    <col min="10233" max="10238" width="11.25" style="461" customWidth="1"/>
    <col min="10239" max="10239" width="9" style="461"/>
    <col min="10240" max="10240" width="22.75" style="461" customWidth="1"/>
    <col min="10241" max="10487" width="9" style="461"/>
    <col min="10488" max="10488" width="34.5" style="461" customWidth="1"/>
    <col min="10489" max="10494" width="11.25" style="461" customWidth="1"/>
    <col min="10495" max="10495" width="9" style="461"/>
    <col min="10496" max="10496" width="22.75" style="461" customWidth="1"/>
    <col min="10497" max="10743" width="9" style="461"/>
    <col min="10744" max="10744" width="34.5" style="461" customWidth="1"/>
    <col min="10745" max="10750" width="11.25" style="461" customWidth="1"/>
    <col min="10751" max="10751" width="9" style="461"/>
    <col min="10752" max="10752" width="22.75" style="461" customWidth="1"/>
    <col min="10753" max="10999" width="9" style="461"/>
    <col min="11000" max="11000" width="34.5" style="461" customWidth="1"/>
    <col min="11001" max="11006" width="11.25" style="461" customWidth="1"/>
    <col min="11007" max="11007" width="9" style="461"/>
    <col min="11008" max="11008" width="22.75" style="461" customWidth="1"/>
    <col min="11009" max="11255" width="9" style="461"/>
    <col min="11256" max="11256" width="34.5" style="461" customWidth="1"/>
    <col min="11257" max="11262" width="11.25" style="461" customWidth="1"/>
    <col min="11263" max="11263" width="9" style="461"/>
    <col min="11264" max="11264" width="22.75" style="461" customWidth="1"/>
    <col min="11265" max="11511" width="9" style="461"/>
    <col min="11512" max="11512" width="34.5" style="461" customWidth="1"/>
    <col min="11513" max="11518" width="11.25" style="461" customWidth="1"/>
    <col min="11519" max="11519" width="9" style="461"/>
    <col min="11520" max="11520" width="22.75" style="461" customWidth="1"/>
    <col min="11521" max="11767" width="9" style="461"/>
    <col min="11768" max="11768" width="34.5" style="461" customWidth="1"/>
    <col min="11769" max="11774" width="11.25" style="461" customWidth="1"/>
    <col min="11775" max="11775" width="9" style="461"/>
    <col min="11776" max="11776" width="22.75" style="461" customWidth="1"/>
    <col min="11777" max="12023" width="9" style="461"/>
    <col min="12024" max="12024" width="34.5" style="461" customWidth="1"/>
    <col min="12025" max="12030" width="11.25" style="461" customWidth="1"/>
    <col min="12031" max="12031" width="9" style="461"/>
    <col min="12032" max="12032" width="22.75" style="461" customWidth="1"/>
    <col min="12033" max="12279" width="9" style="461"/>
    <col min="12280" max="12280" width="34.5" style="461" customWidth="1"/>
    <col min="12281" max="12286" width="11.25" style="461" customWidth="1"/>
    <col min="12287" max="12287" width="9" style="461"/>
    <col min="12288" max="12288" width="22.75" style="461" customWidth="1"/>
    <col min="12289" max="12535" width="9" style="461"/>
    <col min="12536" max="12536" width="34.5" style="461" customWidth="1"/>
    <col min="12537" max="12542" width="11.25" style="461" customWidth="1"/>
    <col min="12543" max="12543" width="9" style="461"/>
    <col min="12544" max="12544" width="22.75" style="461" customWidth="1"/>
    <col min="12545" max="12791" width="9" style="461"/>
    <col min="12792" max="12792" width="34.5" style="461" customWidth="1"/>
    <col min="12793" max="12798" width="11.25" style="461" customWidth="1"/>
    <col min="12799" max="12799" width="9" style="461"/>
    <col min="12800" max="12800" width="22.75" style="461" customWidth="1"/>
    <col min="12801" max="13047" width="9" style="461"/>
    <col min="13048" max="13048" width="34.5" style="461" customWidth="1"/>
    <col min="13049" max="13054" width="11.25" style="461" customWidth="1"/>
    <col min="13055" max="13055" width="9" style="461"/>
    <col min="13056" max="13056" width="22.75" style="461" customWidth="1"/>
    <col min="13057" max="13303" width="9" style="461"/>
    <col min="13304" max="13304" width="34.5" style="461" customWidth="1"/>
    <col min="13305" max="13310" width="11.25" style="461" customWidth="1"/>
    <col min="13311" max="13311" width="9" style="461"/>
    <col min="13312" max="13312" width="22.75" style="461" customWidth="1"/>
    <col min="13313" max="13559" width="9" style="461"/>
    <col min="13560" max="13560" width="34.5" style="461" customWidth="1"/>
    <col min="13561" max="13566" width="11.25" style="461" customWidth="1"/>
    <col min="13567" max="13567" width="9" style="461"/>
    <col min="13568" max="13568" width="22.75" style="461" customWidth="1"/>
    <col min="13569" max="13815" width="9" style="461"/>
    <col min="13816" max="13816" width="34.5" style="461" customWidth="1"/>
    <col min="13817" max="13822" width="11.25" style="461" customWidth="1"/>
    <col min="13823" max="13823" width="9" style="461"/>
    <col min="13824" max="13824" width="22.75" style="461" customWidth="1"/>
    <col min="13825" max="14071" width="9" style="461"/>
    <col min="14072" max="14072" width="34.5" style="461" customWidth="1"/>
    <col min="14073" max="14078" width="11.25" style="461" customWidth="1"/>
    <col min="14079" max="14079" width="9" style="461"/>
    <col min="14080" max="14080" width="22.75" style="461" customWidth="1"/>
    <col min="14081" max="14327" width="9" style="461"/>
    <col min="14328" max="14328" width="34.5" style="461" customWidth="1"/>
    <col min="14329" max="14334" width="11.25" style="461" customWidth="1"/>
    <col min="14335" max="14335" width="9" style="461"/>
    <col min="14336" max="14336" width="22.75" style="461" customWidth="1"/>
    <col min="14337" max="14583" width="9" style="461"/>
    <col min="14584" max="14584" width="34.5" style="461" customWidth="1"/>
    <col min="14585" max="14590" width="11.25" style="461" customWidth="1"/>
    <col min="14591" max="14591" width="9" style="461"/>
    <col min="14592" max="14592" width="22.75" style="461" customWidth="1"/>
    <col min="14593" max="14839" width="9" style="461"/>
    <col min="14840" max="14840" width="34.5" style="461" customWidth="1"/>
    <col min="14841" max="14846" width="11.25" style="461" customWidth="1"/>
    <col min="14847" max="14847" width="9" style="461"/>
    <col min="14848" max="14848" width="22.75" style="461" customWidth="1"/>
    <col min="14849" max="15095" width="9" style="461"/>
    <col min="15096" max="15096" width="34.5" style="461" customWidth="1"/>
    <col min="15097" max="15102" width="11.25" style="461" customWidth="1"/>
    <col min="15103" max="15103" width="9" style="461"/>
    <col min="15104" max="15104" width="22.75" style="461" customWidth="1"/>
    <col min="15105" max="15351" width="9" style="461"/>
    <col min="15352" max="15352" width="34.5" style="461" customWidth="1"/>
    <col min="15353" max="15358" width="11.25" style="461" customWidth="1"/>
    <col min="15359" max="15359" width="9" style="461"/>
    <col min="15360" max="15360" width="22.75" style="461" customWidth="1"/>
    <col min="15361" max="15607" width="9" style="461"/>
    <col min="15608" max="15608" width="34.5" style="461" customWidth="1"/>
    <col min="15609" max="15614" width="11.25" style="461" customWidth="1"/>
    <col min="15615" max="15615" width="9" style="461"/>
    <col min="15616" max="15616" width="22.75" style="461" customWidth="1"/>
    <col min="15617" max="15863" width="9" style="461"/>
    <col min="15864" max="15864" width="34.5" style="461" customWidth="1"/>
    <col min="15865" max="15870" width="11.25" style="461" customWidth="1"/>
    <col min="15871" max="15871" width="9" style="461"/>
    <col min="15872" max="15872" width="22.75" style="461" customWidth="1"/>
    <col min="15873" max="16119" width="9" style="461"/>
    <col min="16120" max="16120" width="34.5" style="461" customWidth="1"/>
    <col min="16121" max="16126" width="11.25" style="461" customWidth="1"/>
    <col min="16127" max="16127" width="9" style="461"/>
    <col min="16128" max="16128" width="22.75" style="461" customWidth="1"/>
    <col min="16129" max="16384" width="9" style="461"/>
  </cols>
  <sheetData>
    <row r="1" ht="30.75" customHeight="1" spans="1:9">
      <c r="A1" s="463" t="s">
        <v>67</v>
      </c>
    </row>
    <row r="2" ht="33" customHeight="1" spans="1:9">
      <c r="A2" s="464" t="s">
        <v>68</v>
      </c>
      <c r="B2" s="464"/>
      <c r="C2" s="464"/>
      <c r="D2" s="464"/>
    </row>
    <row r="3" ht="33" customHeight="1" spans="1:9">
      <c r="A3" s="465"/>
      <c r="B3" s="466"/>
      <c r="D3" s="467" t="s">
        <v>2</v>
      </c>
    </row>
    <row r="4" s="460" customFormat="1" ht="25.5" customHeight="1" spans="1:9">
      <c r="A4" s="468" t="s">
        <v>31</v>
      </c>
      <c r="B4" s="469" t="s">
        <v>63</v>
      </c>
      <c r="C4" s="469"/>
      <c r="D4" s="470"/>
    </row>
    <row r="5" s="460" customFormat="1" ht="25.5" customHeight="1" spans="1:9">
      <c r="A5" s="471"/>
      <c r="B5" s="472" t="s">
        <v>64</v>
      </c>
      <c r="C5" s="472" t="s">
        <v>65</v>
      </c>
      <c r="D5" s="473" t="s">
        <v>66</v>
      </c>
      <c r="F5"/>
      <c r="G5"/>
      <c r="H5"/>
      <c r="I5"/>
    </row>
    <row r="6" ht="28.5" customHeight="1" spans="1:9">
      <c r="A6" s="474" t="s">
        <v>69</v>
      </c>
      <c r="B6" s="475">
        <f>SUM(B7:B31)</f>
        <v>339412</v>
      </c>
      <c r="C6" s="475">
        <f>SUM(C7:C31)</f>
        <v>295920</v>
      </c>
      <c r="D6" s="422">
        <f>SUM(D7:D31)</f>
        <v>43492</v>
      </c>
      <c r="F6" s="476"/>
      <c r="G6" s="477"/>
      <c r="H6" s="477"/>
      <c r="I6" s="477"/>
    </row>
    <row r="7" ht="28.5" customHeight="1" spans="1:9">
      <c r="A7" s="478" t="s">
        <v>70</v>
      </c>
      <c r="B7" s="475">
        <f>C7+D7</f>
        <v>57973</v>
      </c>
      <c r="C7" s="475">
        <v>32134</v>
      </c>
      <c r="D7" s="422">
        <v>25839</v>
      </c>
      <c r="F7" s="476"/>
      <c r="G7" s="477"/>
      <c r="H7" s="477"/>
      <c r="I7" s="477"/>
    </row>
    <row r="8" ht="28.5" customHeight="1" spans="1:9">
      <c r="A8" s="478" t="s">
        <v>71</v>
      </c>
      <c r="B8" s="475">
        <f t="shared" ref="B8:B31" si="0">C8+D8</f>
        <v>0</v>
      </c>
      <c r="C8" s="475"/>
      <c r="D8" s="422"/>
      <c r="F8" s="476"/>
      <c r="G8" s="477"/>
      <c r="H8" s="477"/>
      <c r="I8" s="477"/>
    </row>
    <row r="9" ht="28.5" customHeight="1" spans="1:9">
      <c r="A9" s="478" t="s">
        <v>72</v>
      </c>
      <c r="B9" s="475">
        <f t="shared" si="0"/>
        <v>234</v>
      </c>
      <c r="C9" s="475">
        <v>234</v>
      </c>
      <c r="D9" s="422">
        <v>0</v>
      </c>
      <c r="F9" s="476"/>
      <c r="G9" s="477"/>
      <c r="H9" s="477"/>
      <c r="I9" s="477"/>
    </row>
    <row r="10" ht="28.5" customHeight="1" spans="1:9">
      <c r="A10" s="478" t="s">
        <v>73</v>
      </c>
      <c r="B10" s="475">
        <f t="shared" si="0"/>
        <v>1134</v>
      </c>
      <c r="C10" s="475">
        <v>1134</v>
      </c>
      <c r="D10" s="422">
        <v>0</v>
      </c>
      <c r="F10" s="476"/>
      <c r="G10" s="477"/>
      <c r="H10" s="477"/>
      <c r="I10" s="477"/>
    </row>
    <row r="11" ht="28.5" customHeight="1" spans="1:9">
      <c r="A11" s="478" t="s">
        <v>74</v>
      </c>
      <c r="B11" s="475">
        <f t="shared" si="0"/>
        <v>84167</v>
      </c>
      <c r="C11" s="475">
        <v>84167</v>
      </c>
      <c r="D11" s="422">
        <v>0</v>
      </c>
      <c r="F11" s="476"/>
      <c r="G11" s="477"/>
      <c r="H11" s="477"/>
      <c r="I11" s="477"/>
    </row>
    <row r="12" ht="27" customHeight="1" spans="1:9">
      <c r="A12" s="478" t="s">
        <v>75</v>
      </c>
      <c r="B12" s="475">
        <f t="shared" si="0"/>
        <v>502</v>
      </c>
      <c r="C12" s="475">
        <v>394</v>
      </c>
      <c r="D12" s="422">
        <v>108</v>
      </c>
      <c r="F12" s="476"/>
      <c r="G12" s="477"/>
      <c r="H12" s="477"/>
      <c r="I12" s="477"/>
    </row>
    <row r="13" ht="28.5" customHeight="1" spans="1:9">
      <c r="A13" s="478" t="s">
        <v>76</v>
      </c>
      <c r="B13" s="475">
        <f t="shared" si="0"/>
        <v>6018</v>
      </c>
      <c r="C13" s="475">
        <v>5732</v>
      </c>
      <c r="D13" s="422">
        <v>286</v>
      </c>
      <c r="F13" s="476"/>
      <c r="G13" s="477"/>
      <c r="H13" s="477"/>
      <c r="I13" s="477"/>
    </row>
    <row r="14" ht="28.5" customHeight="1" spans="1:9">
      <c r="A14" s="478" t="s">
        <v>77</v>
      </c>
      <c r="B14" s="475">
        <f t="shared" si="0"/>
        <v>48563</v>
      </c>
      <c r="C14" s="475">
        <v>47014</v>
      </c>
      <c r="D14" s="422">
        <v>1549</v>
      </c>
      <c r="F14" s="476"/>
      <c r="G14" s="477"/>
      <c r="H14" s="477"/>
      <c r="I14" s="477"/>
    </row>
    <row r="15" ht="28.5" customHeight="1" spans="1:9">
      <c r="A15" s="478" t="s">
        <v>78</v>
      </c>
      <c r="B15" s="475">
        <f t="shared" si="0"/>
        <v>26726</v>
      </c>
      <c r="C15" s="475">
        <v>26022</v>
      </c>
      <c r="D15" s="422">
        <v>704</v>
      </c>
      <c r="F15" s="476"/>
      <c r="G15" s="477"/>
      <c r="H15" s="477"/>
      <c r="I15" s="477"/>
    </row>
    <row r="16" ht="28.5" customHeight="1" spans="1:9">
      <c r="A16" s="478" t="s">
        <v>79</v>
      </c>
      <c r="B16" s="475">
        <f t="shared" si="0"/>
        <v>16942</v>
      </c>
      <c r="C16" s="475">
        <v>13610</v>
      </c>
      <c r="D16" s="422">
        <v>3332</v>
      </c>
      <c r="F16" s="476"/>
      <c r="G16" s="477"/>
      <c r="H16" s="477"/>
      <c r="I16" s="477"/>
    </row>
    <row r="17" ht="28.5" customHeight="1" spans="1:9">
      <c r="A17" s="478" t="s">
        <v>80</v>
      </c>
      <c r="B17" s="475">
        <f t="shared" si="0"/>
        <v>10371</v>
      </c>
      <c r="C17" s="475">
        <v>10371</v>
      </c>
      <c r="D17" s="422">
        <v>0</v>
      </c>
      <c r="F17" s="476"/>
      <c r="G17" s="477"/>
      <c r="H17" s="477"/>
      <c r="I17" s="477"/>
    </row>
    <row r="18" ht="28.5" customHeight="1" spans="1:9">
      <c r="A18" s="478" t="s">
        <v>81</v>
      </c>
      <c r="B18" s="475">
        <f t="shared" si="0"/>
        <v>24668</v>
      </c>
      <c r="C18" s="475">
        <v>16154</v>
      </c>
      <c r="D18" s="422">
        <v>8514</v>
      </c>
      <c r="F18" s="476"/>
      <c r="G18" s="477"/>
      <c r="H18" s="477"/>
      <c r="I18" s="477"/>
    </row>
    <row r="19" ht="28.5" customHeight="1" spans="1:9">
      <c r="A19" s="478" t="s">
        <v>82</v>
      </c>
      <c r="B19" s="475">
        <f t="shared" si="0"/>
        <v>8153</v>
      </c>
      <c r="C19" s="475">
        <v>6437</v>
      </c>
      <c r="D19" s="422">
        <v>1716</v>
      </c>
      <c r="F19" s="476"/>
      <c r="G19" s="477"/>
      <c r="H19" s="477"/>
      <c r="I19" s="477"/>
    </row>
    <row r="20" ht="28.5" customHeight="1" spans="1:9">
      <c r="A20" s="478" t="s">
        <v>83</v>
      </c>
      <c r="B20" s="475">
        <f t="shared" si="0"/>
        <v>349</v>
      </c>
      <c r="C20" s="475">
        <v>349</v>
      </c>
      <c r="D20" s="422">
        <v>0</v>
      </c>
      <c r="F20" s="476"/>
      <c r="G20" s="477"/>
      <c r="H20" s="477"/>
      <c r="I20" s="477"/>
    </row>
    <row r="21" ht="28.5" customHeight="1" spans="1:9">
      <c r="A21" s="478" t="s">
        <v>84</v>
      </c>
      <c r="B21" s="475">
        <f t="shared" si="0"/>
        <v>121</v>
      </c>
      <c r="C21" s="475">
        <v>121</v>
      </c>
      <c r="D21" s="422">
        <v>0</v>
      </c>
      <c r="F21" s="476"/>
      <c r="G21" s="477"/>
      <c r="H21" s="477"/>
      <c r="I21" s="477"/>
    </row>
    <row r="22" ht="28.5" customHeight="1" spans="1:9">
      <c r="A22" s="478" t="s">
        <v>85</v>
      </c>
      <c r="B22" s="475">
        <f t="shared" si="0"/>
        <v>211</v>
      </c>
      <c r="C22" s="475">
        <v>211</v>
      </c>
      <c r="D22" s="422">
        <v>0</v>
      </c>
      <c r="F22" s="476"/>
      <c r="G22" s="477"/>
      <c r="H22" s="477"/>
      <c r="I22" s="477"/>
    </row>
    <row r="23" ht="28.5" customHeight="1" spans="1:9">
      <c r="A23" s="478" t="s">
        <v>86</v>
      </c>
      <c r="B23" s="475">
        <f t="shared" si="0"/>
        <v>258</v>
      </c>
      <c r="C23" s="475">
        <v>258</v>
      </c>
      <c r="D23" s="422">
        <v>0</v>
      </c>
      <c r="F23" s="476"/>
      <c r="G23" s="477"/>
      <c r="H23" s="477"/>
      <c r="I23" s="477"/>
    </row>
    <row r="24" ht="28.5" customHeight="1" spans="1:9">
      <c r="A24" s="478" t="s">
        <v>87</v>
      </c>
      <c r="B24" s="475">
        <f t="shared" si="0"/>
        <v>8239</v>
      </c>
      <c r="C24" s="475">
        <v>8239</v>
      </c>
      <c r="D24" s="422">
        <v>0</v>
      </c>
      <c r="F24" s="476"/>
      <c r="G24" s="477"/>
      <c r="H24" s="477"/>
      <c r="I24" s="477"/>
    </row>
    <row r="25" ht="28.5" customHeight="1" spans="1:9">
      <c r="A25" s="478" t="s">
        <v>88</v>
      </c>
      <c r="B25" s="475">
        <f t="shared" si="0"/>
        <v>12062</v>
      </c>
      <c r="C25" s="475">
        <v>10618</v>
      </c>
      <c r="D25" s="422">
        <v>1444</v>
      </c>
      <c r="F25" s="476"/>
      <c r="G25" s="477"/>
      <c r="H25" s="477"/>
      <c r="I25" s="477"/>
    </row>
    <row r="26" ht="28.5" customHeight="1" spans="1:9">
      <c r="A26" s="478" t="s">
        <v>89</v>
      </c>
      <c r="B26" s="475">
        <f t="shared" si="0"/>
        <v>805</v>
      </c>
      <c r="C26" s="475">
        <v>805</v>
      </c>
      <c r="D26" s="422">
        <v>0</v>
      </c>
      <c r="F26" s="476"/>
      <c r="G26" s="477"/>
      <c r="H26" s="477"/>
      <c r="I26" s="477"/>
    </row>
    <row r="27" ht="28.5" customHeight="1" spans="1:9">
      <c r="A27" s="478" t="s">
        <v>90</v>
      </c>
      <c r="B27" s="475">
        <f t="shared" si="0"/>
        <v>5485</v>
      </c>
      <c r="C27" s="475">
        <v>5485</v>
      </c>
      <c r="D27" s="422">
        <v>0</v>
      </c>
      <c r="F27" s="476"/>
      <c r="G27" s="477"/>
      <c r="H27" s="477"/>
      <c r="I27" s="477"/>
    </row>
    <row r="28" ht="28.5" customHeight="1" spans="1:9">
      <c r="A28" s="478" t="s">
        <v>91</v>
      </c>
      <c r="B28" s="475">
        <f t="shared" si="0"/>
        <v>7000</v>
      </c>
      <c r="C28" s="475">
        <v>7000</v>
      </c>
      <c r="D28" s="422">
        <v>0</v>
      </c>
      <c r="F28" s="476"/>
      <c r="G28" s="477"/>
      <c r="H28" s="477"/>
      <c r="I28" s="477"/>
    </row>
    <row r="29" ht="28.5" customHeight="1" spans="1:9">
      <c r="A29" s="478" t="s">
        <v>92</v>
      </c>
      <c r="B29" s="475">
        <f t="shared" si="0"/>
        <v>3382</v>
      </c>
      <c r="C29" s="475">
        <v>3382</v>
      </c>
      <c r="D29" s="422">
        <v>0</v>
      </c>
      <c r="F29" s="479"/>
      <c r="G29" s="477"/>
      <c r="H29" s="477"/>
      <c r="I29" s="477"/>
    </row>
    <row r="30" ht="28.5" customHeight="1" spans="1:9">
      <c r="A30" s="423" t="s">
        <v>93</v>
      </c>
      <c r="B30" s="480">
        <f t="shared" si="0"/>
        <v>16048</v>
      </c>
      <c r="C30" s="480">
        <v>16048</v>
      </c>
      <c r="D30" s="481"/>
    </row>
    <row r="31" ht="28.5" customHeight="1" spans="1:9">
      <c r="A31" s="424" t="s">
        <v>94</v>
      </c>
      <c r="B31" s="482">
        <f t="shared" si="0"/>
        <v>1</v>
      </c>
      <c r="C31" s="483">
        <v>1</v>
      </c>
      <c r="D31" s="484"/>
    </row>
    <row r="32" customHeight="1" spans="1:9">
      <c r="A32" s="485"/>
    </row>
  </sheetData>
  <mergeCells count="3">
    <mergeCell ref="A2:D2"/>
    <mergeCell ref="B4:D4"/>
    <mergeCell ref="A4:A5"/>
  </mergeCells>
  <printOptions horizontalCentered="1"/>
  <pageMargins left="0.51" right="0.28" top="0.16" bottom="0.16" header="0.16" footer="0.31"/>
  <pageSetup paperSize="9" scale="9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3"/>
  <sheetViews>
    <sheetView zoomScale="130" zoomScaleNormal="130" workbookViewId="0">
      <selection activeCell="C4" sqref="C4:C9"/>
    </sheetView>
  </sheetViews>
  <sheetFormatPr defaultColWidth="9" defaultRowHeight="21" customHeight="1" outlineLevelCol="5"/>
  <cols>
    <col min="1" max="1" width="14.625" style="436" customWidth="1"/>
    <col min="2" max="2" width="48.375" style="437" customWidth="1"/>
    <col min="3" max="3" width="30.625" style="380" customWidth="1"/>
    <col min="4" max="4" width="9" style="204"/>
    <col min="7" max="246" width="9" style="204"/>
    <col min="247" max="247" width="9.375" style="204" customWidth="1"/>
    <col min="248" max="248" width="59.625" style="204" customWidth="1"/>
    <col min="249" max="249" width="28.375" style="204" customWidth="1"/>
    <col min="250" max="250" width="10.375" style="204" customWidth="1"/>
    <col min="251" max="502" width="9" style="204"/>
    <col min="503" max="503" width="9.375" style="204" customWidth="1"/>
    <col min="504" max="504" width="59.625" style="204" customWidth="1"/>
    <col min="505" max="505" width="28.375" style="204" customWidth="1"/>
    <col min="506" max="506" width="10.375" style="204" customWidth="1"/>
    <col min="507" max="758" width="9" style="204"/>
    <col min="759" max="759" width="9.375" style="204" customWidth="1"/>
    <col min="760" max="760" width="59.625" style="204" customWidth="1"/>
    <col min="761" max="761" width="28.375" style="204" customWidth="1"/>
    <col min="762" max="762" width="10.375" style="204" customWidth="1"/>
    <col min="763" max="1014" width="9" style="204"/>
    <col min="1015" max="1015" width="9.375" style="204" customWidth="1"/>
    <col min="1016" max="1016" width="59.625" style="204" customWidth="1"/>
    <col min="1017" max="1017" width="28.375" style="204" customWidth="1"/>
    <col min="1018" max="1018" width="10.375" style="204" customWidth="1"/>
    <col min="1019" max="1270" width="9" style="204"/>
    <col min="1271" max="1271" width="9.375" style="204" customWidth="1"/>
    <col min="1272" max="1272" width="59.625" style="204" customWidth="1"/>
    <col min="1273" max="1273" width="28.375" style="204" customWidth="1"/>
    <col min="1274" max="1274" width="10.375" style="204" customWidth="1"/>
    <col min="1275" max="1526" width="9" style="204"/>
    <col min="1527" max="1527" width="9.375" style="204" customWidth="1"/>
    <col min="1528" max="1528" width="59.625" style="204" customWidth="1"/>
    <col min="1529" max="1529" width="28.375" style="204" customWidth="1"/>
    <col min="1530" max="1530" width="10.375" style="204" customWidth="1"/>
    <col min="1531" max="1782" width="9" style="204"/>
    <col min="1783" max="1783" width="9.375" style="204" customWidth="1"/>
    <col min="1784" max="1784" width="59.625" style="204" customWidth="1"/>
    <col min="1785" max="1785" width="28.375" style="204" customWidth="1"/>
    <col min="1786" max="1786" width="10.375" style="204" customWidth="1"/>
    <col min="1787" max="2038" width="9" style="204"/>
    <col min="2039" max="2039" width="9.375" style="204" customWidth="1"/>
    <col min="2040" max="2040" width="59.625" style="204" customWidth="1"/>
    <col min="2041" max="2041" width="28.375" style="204" customWidth="1"/>
    <col min="2042" max="2042" width="10.375" style="204" customWidth="1"/>
    <col min="2043" max="2294" width="9" style="204"/>
    <col min="2295" max="2295" width="9.375" style="204" customWidth="1"/>
    <col min="2296" max="2296" width="59.625" style="204" customWidth="1"/>
    <col min="2297" max="2297" width="28.375" style="204" customWidth="1"/>
    <col min="2298" max="2298" width="10.375" style="204" customWidth="1"/>
    <col min="2299" max="2550" width="9" style="204"/>
    <col min="2551" max="2551" width="9.375" style="204" customWidth="1"/>
    <col min="2552" max="2552" width="59.625" style="204" customWidth="1"/>
    <col min="2553" max="2553" width="28.375" style="204" customWidth="1"/>
    <col min="2554" max="2554" width="10.375" style="204" customWidth="1"/>
    <col min="2555" max="2806" width="9" style="204"/>
    <col min="2807" max="2807" width="9.375" style="204" customWidth="1"/>
    <col min="2808" max="2808" width="59.625" style="204" customWidth="1"/>
    <col min="2809" max="2809" width="28.375" style="204" customWidth="1"/>
    <col min="2810" max="2810" width="10.375" style="204" customWidth="1"/>
    <col min="2811" max="3062" width="9" style="204"/>
    <col min="3063" max="3063" width="9.375" style="204" customWidth="1"/>
    <col min="3064" max="3064" width="59.625" style="204" customWidth="1"/>
    <col min="3065" max="3065" width="28.375" style="204" customWidth="1"/>
    <col min="3066" max="3066" width="10.375" style="204" customWidth="1"/>
    <col min="3067" max="3318" width="9" style="204"/>
    <col min="3319" max="3319" width="9.375" style="204" customWidth="1"/>
    <col min="3320" max="3320" width="59.625" style="204" customWidth="1"/>
    <col min="3321" max="3321" width="28.375" style="204" customWidth="1"/>
    <col min="3322" max="3322" width="10.375" style="204" customWidth="1"/>
    <col min="3323" max="3574" width="9" style="204"/>
    <col min="3575" max="3575" width="9.375" style="204" customWidth="1"/>
    <col min="3576" max="3576" width="59.625" style="204" customWidth="1"/>
    <col min="3577" max="3577" width="28.375" style="204" customWidth="1"/>
    <col min="3578" max="3578" width="10.375" style="204" customWidth="1"/>
    <col min="3579" max="3830" width="9" style="204"/>
    <col min="3831" max="3831" width="9.375" style="204" customWidth="1"/>
    <col min="3832" max="3832" width="59.625" style="204" customWidth="1"/>
    <col min="3833" max="3833" width="28.375" style="204" customWidth="1"/>
    <col min="3834" max="3834" width="10.375" style="204" customWidth="1"/>
    <col min="3835" max="4086" width="9" style="204"/>
    <col min="4087" max="4087" width="9.375" style="204" customWidth="1"/>
    <col min="4088" max="4088" width="59.625" style="204" customWidth="1"/>
    <col min="4089" max="4089" width="28.375" style="204" customWidth="1"/>
    <col min="4090" max="4090" width="10.375" style="204" customWidth="1"/>
    <col min="4091" max="4342" width="9" style="204"/>
    <col min="4343" max="4343" width="9.375" style="204" customWidth="1"/>
    <col min="4344" max="4344" width="59.625" style="204" customWidth="1"/>
    <col min="4345" max="4345" width="28.375" style="204" customWidth="1"/>
    <col min="4346" max="4346" width="10.375" style="204" customWidth="1"/>
    <col min="4347" max="4598" width="9" style="204"/>
    <col min="4599" max="4599" width="9.375" style="204" customWidth="1"/>
    <col min="4600" max="4600" width="59.625" style="204" customWidth="1"/>
    <col min="4601" max="4601" width="28.375" style="204" customWidth="1"/>
    <col min="4602" max="4602" width="10.375" style="204" customWidth="1"/>
    <col min="4603" max="4854" width="9" style="204"/>
    <col min="4855" max="4855" width="9.375" style="204" customWidth="1"/>
    <col min="4856" max="4856" width="59.625" style="204" customWidth="1"/>
    <col min="4857" max="4857" width="28.375" style="204" customWidth="1"/>
    <col min="4858" max="4858" width="10.375" style="204" customWidth="1"/>
    <col min="4859" max="5110" width="9" style="204"/>
    <col min="5111" max="5111" width="9.375" style="204" customWidth="1"/>
    <col min="5112" max="5112" width="59.625" style="204" customWidth="1"/>
    <col min="5113" max="5113" width="28.375" style="204" customWidth="1"/>
    <col min="5114" max="5114" width="10.375" style="204" customWidth="1"/>
    <col min="5115" max="5366" width="9" style="204"/>
    <col min="5367" max="5367" width="9.375" style="204" customWidth="1"/>
    <col min="5368" max="5368" width="59.625" style="204" customWidth="1"/>
    <col min="5369" max="5369" width="28.375" style="204" customWidth="1"/>
    <col min="5370" max="5370" width="10.375" style="204" customWidth="1"/>
    <col min="5371" max="5622" width="9" style="204"/>
    <col min="5623" max="5623" width="9.375" style="204" customWidth="1"/>
    <col min="5624" max="5624" width="59.625" style="204" customWidth="1"/>
    <col min="5625" max="5625" width="28.375" style="204" customWidth="1"/>
    <col min="5626" max="5626" width="10.375" style="204" customWidth="1"/>
    <col min="5627" max="5878" width="9" style="204"/>
    <col min="5879" max="5879" width="9.375" style="204" customWidth="1"/>
    <col min="5880" max="5880" width="59.625" style="204" customWidth="1"/>
    <col min="5881" max="5881" width="28.375" style="204" customWidth="1"/>
    <col min="5882" max="5882" width="10.375" style="204" customWidth="1"/>
    <col min="5883" max="6134" width="9" style="204"/>
    <col min="6135" max="6135" width="9.375" style="204" customWidth="1"/>
    <col min="6136" max="6136" width="59.625" style="204" customWidth="1"/>
    <col min="6137" max="6137" width="28.375" style="204" customWidth="1"/>
    <col min="6138" max="6138" width="10.375" style="204" customWidth="1"/>
    <col min="6139" max="6390" width="9" style="204"/>
    <col min="6391" max="6391" width="9.375" style="204" customWidth="1"/>
    <col min="6392" max="6392" width="59.625" style="204" customWidth="1"/>
    <col min="6393" max="6393" width="28.375" style="204" customWidth="1"/>
    <col min="6394" max="6394" width="10.375" style="204" customWidth="1"/>
    <col min="6395" max="6646" width="9" style="204"/>
    <col min="6647" max="6647" width="9.375" style="204" customWidth="1"/>
    <col min="6648" max="6648" width="59.625" style="204" customWidth="1"/>
    <col min="6649" max="6649" width="28.375" style="204" customWidth="1"/>
    <col min="6650" max="6650" width="10.375" style="204" customWidth="1"/>
    <col min="6651" max="6902" width="9" style="204"/>
    <col min="6903" max="6903" width="9.375" style="204" customWidth="1"/>
    <col min="6904" max="6904" width="59.625" style="204" customWidth="1"/>
    <col min="6905" max="6905" width="28.375" style="204" customWidth="1"/>
    <col min="6906" max="6906" width="10.375" style="204" customWidth="1"/>
    <col min="6907" max="7158" width="9" style="204"/>
    <col min="7159" max="7159" width="9.375" style="204" customWidth="1"/>
    <col min="7160" max="7160" width="59.625" style="204" customWidth="1"/>
    <col min="7161" max="7161" width="28.375" style="204" customWidth="1"/>
    <col min="7162" max="7162" width="10.375" style="204" customWidth="1"/>
    <col min="7163" max="7414" width="9" style="204"/>
    <col min="7415" max="7415" width="9.375" style="204" customWidth="1"/>
    <col min="7416" max="7416" width="59.625" style="204" customWidth="1"/>
    <col min="7417" max="7417" width="28.375" style="204" customWidth="1"/>
    <col min="7418" max="7418" width="10.375" style="204" customWidth="1"/>
    <col min="7419" max="7670" width="9" style="204"/>
    <col min="7671" max="7671" width="9.375" style="204" customWidth="1"/>
    <col min="7672" max="7672" width="59.625" style="204" customWidth="1"/>
    <col min="7673" max="7673" width="28.375" style="204" customWidth="1"/>
    <col min="7674" max="7674" width="10.375" style="204" customWidth="1"/>
    <col min="7675" max="7926" width="9" style="204"/>
    <col min="7927" max="7927" width="9.375" style="204" customWidth="1"/>
    <col min="7928" max="7928" width="59.625" style="204" customWidth="1"/>
    <col min="7929" max="7929" width="28.375" style="204" customWidth="1"/>
    <col min="7930" max="7930" width="10.375" style="204" customWidth="1"/>
    <col min="7931" max="8182" width="9" style="204"/>
    <col min="8183" max="8183" width="9.375" style="204" customWidth="1"/>
    <col min="8184" max="8184" width="59.625" style="204" customWidth="1"/>
    <col min="8185" max="8185" width="28.375" style="204" customWidth="1"/>
    <col min="8186" max="8186" width="10.375" style="204" customWidth="1"/>
    <col min="8187" max="8438" width="9" style="204"/>
    <col min="8439" max="8439" width="9.375" style="204" customWidth="1"/>
    <col min="8440" max="8440" width="59.625" style="204" customWidth="1"/>
    <col min="8441" max="8441" width="28.375" style="204" customWidth="1"/>
    <col min="8442" max="8442" width="10.375" style="204" customWidth="1"/>
    <col min="8443" max="8694" width="9" style="204"/>
    <col min="8695" max="8695" width="9.375" style="204" customWidth="1"/>
    <col min="8696" max="8696" width="59.625" style="204" customWidth="1"/>
    <col min="8697" max="8697" width="28.375" style="204" customWidth="1"/>
    <col min="8698" max="8698" width="10.375" style="204" customWidth="1"/>
    <col min="8699" max="8950" width="9" style="204"/>
    <col min="8951" max="8951" width="9.375" style="204" customWidth="1"/>
    <col min="8952" max="8952" width="59.625" style="204" customWidth="1"/>
    <col min="8953" max="8953" width="28.375" style="204" customWidth="1"/>
    <col min="8954" max="8954" width="10.375" style="204" customWidth="1"/>
    <col min="8955" max="9206" width="9" style="204"/>
    <col min="9207" max="9207" width="9.375" style="204" customWidth="1"/>
    <col min="9208" max="9208" width="59.625" style="204" customWidth="1"/>
    <col min="9209" max="9209" width="28.375" style="204" customWidth="1"/>
    <col min="9210" max="9210" width="10.375" style="204" customWidth="1"/>
    <col min="9211" max="9462" width="9" style="204"/>
    <col min="9463" max="9463" width="9.375" style="204" customWidth="1"/>
    <col min="9464" max="9464" width="59.625" style="204" customWidth="1"/>
    <col min="9465" max="9465" width="28.375" style="204" customWidth="1"/>
    <col min="9466" max="9466" width="10.375" style="204" customWidth="1"/>
    <col min="9467" max="9718" width="9" style="204"/>
    <col min="9719" max="9719" width="9.375" style="204" customWidth="1"/>
    <col min="9720" max="9720" width="59.625" style="204" customWidth="1"/>
    <col min="9721" max="9721" width="28.375" style="204" customWidth="1"/>
    <col min="9722" max="9722" width="10.375" style="204" customWidth="1"/>
    <col min="9723" max="9974" width="9" style="204"/>
    <col min="9975" max="9975" width="9.375" style="204" customWidth="1"/>
    <col min="9976" max="9976" width="59.625" style="204" customWidth="1"/>
    <col min="9977" max="9977" width="28.375" style="204" customWidth="1"/>
    <col min="9978" max="9978" width="10.375" style="204" customWidth="1"/>
    <col min="9979" max="10230" width="9" style="204"/>
    <col min="10231" max="10231" width="9.375" style="204" customWidth="1"/>
    <col min="10232" max="10232" width="59.625" style="204" customWidth="1"/>
    <col min="10233" max="10233" width="28.375" style="204" customWidth="1"/>
    <col min="10234" max="10234" width="10.375" style="204" customWidth="1"/>
    <col min="10235" max="10486" width="9" style="204"/>
    <col min="10487" max="10487" width="9.375" style="204" customWidth="1"/>
    <col min="10488" max="10488" width="59.625" style="204" customWidth="1"/>
    <col min="10489" max="10489" width="28.375" style="204" customWidth="1"/>
    <col min="10490" max="10490" width="10.375" style="204" customWidth="1"/>
    <col min="10491" max="10742" width="9" style="204"/>
    <col min="10743" max="10743" width="9.375" style="204" customWidth="1"/>
    <col min="10744" max="10744" width="59.625" style="204" customWidth="1"/>
    <col min="10745" max="10745" width="28.375" style="204" customWidth="1"/>
    <col min="10746" max="10746" width="10.375" style="204" customWidth="1"/>
    <col min="10747" max="10998" width="9" style="204"/>
    <col min="10999" max="10999" width="9.375" style="204" customWidth="1"/>
    <col min="11000" max="11000" width="59.625" style="204" customWidth="1"/>
    <col min="11001" max="11001" width="28.375" style="204" customWidth="1"/>
    <col min="11002" max="11002" width="10.375" style="204" customWidth="1"/>
    <col min="11003" max="11254" width="9" style="204"/>
    <col min="11255" max="11255" width="9.375" style="204" customWidth="1"/>
    <col min="11256" max="11256" width="59.625" style="204" customWidth="1"/>
    <col min="11257" max="11257" width="28.375" style="204" customWidth="1"/>
    <col min="11258" max="11258" width="10.375" style="204" customWidth="1"/>
    <col min="11259" max="11510" width="9" style="204"/>
    <col min="11511" max="11511" width="9.375" style="204" customWidth="1"/>
    <col min="11512" max="11512" width="59.625" style="204" customWidth="1"/>
    <col min="11513" max="11513" width="28.375" style="204" customWidth="1"/>
    <col min="11514" max="11514" width="10.375" style="204" customWidth="1"/>
    <col min="11515" max="11766" width="9" style="204"/>
    <col min="11767" max="11767" width="9.375" style="204" customWidth="1"/>
    <col min="11768" max="11768" width="59.625" style="204" customWidth="1"/>
    <col min="11769" max="11769" width="28.375" style="204" customWidth="1"/>
    <col min="11770" max="11770" width="10.375" style="204" customWidth="1"/>
    <col min="11771" max="12022" width="9" style="204"/>
    <col min="12023" max="12023" width="9.375" style="204" customWidth="1"/>
    <col min="12024" max="12024" width="59.625" style="204" customWidth="1"/>
    <col min="12025" max="12025" width="28.375" style="204" customWidth="1"/>
    <col min="12026" max="12026" width="10.375" style="204" customWidth="1"/>
    <col min="12027" max="12278" width="9" style="204"/>
    <col min="12279" max="12279" width="9.375" style="204" customWidth="1"/>
    <col min="12280" max="12280" width="59.625" style="204" customWidth="1"/>
    <col min="12281" max="12281" width="28.375" style="204" customWidth="1"/>
    <col min="12282" max="12282" width="10.375" style="204" customWidth="1"/>
    <col min="12283" max="12534" width="9" style="204"/>
    <col min="12535" max="12535" width="9.375" style="204" customWidth="1"/>
    <col min="12536" max="12536" width="59.625" style="204" customWidth="1"/>
    <col min="12537" max="12537" width="28.375" style="204" customWidth="1"/>
    <col min="12538" max="12538" width="10.375" style="204" customWidth="1"/>
    <col min="12539" max="12790" width="9" style="204"/>
    <col min="12791" max="12791" width="9.375" style="204" customWidth="1"/>
    <col min="12792" max="12792" width="59.625" style="204" customWidth="1"/>
    <col min="12793" max="12793" width="28.375" style="204" customWidth="1"/>
    <col min="12794" max="12794" width="10.375" style="204" customWidth="1"/>
    <col min="12795" max="13046" width="9" style="204"/>
    <col min="13047" max="13047" width="9.375" style="204" customWidth="1"/>
    <col min="13048" max="13048" width="59.625" style="204" customWidth="1"/>
    <col min="13049" max="13049" width="28.375" style="204" customWidth="1"/>
    <col min="13050" max="13050" width="10.375" style="204" customWidth="1"/>
    <col min="13051" max="13302" width="9" style="204"/>
    <col min="13303" max="13303" width="9.375" style="204" customWidth="1"/>
    <col min="13304" max="13304" width="59.625" style="204" customWidth="1"/>
    <col min="13305" max="13305" width="28.375" style="204" customWidth="1"/>
    <col min="13306" max="13306" width="10.375" style="204" customWidth="1"/>
    <col min="13307" max="13558" width="9" style="204"/>
    <col min="13559" max="13559" width="9.375" style="204" customWidth="1"/>
    <col min="13560" max="13560" width="59.625" style="204" customWidth="1"/>
    <col min="13561" max="13561" width="28.375" style="204" customWidth="1"/>
    <col min="13562" max="13562" width="10.375" style="204" customWidth="1"/>
    <col min="13563" max="13814" width="9" style="204"/>
    <col min="13815" max="13815" width="9.375" style="204" customWidth="1"/>
    <col min="13816" max="13816" width="59.625" style="204" customWidth="1"/>
    <col min="13817" max="13817" width="28.375" style="204" customWidth="1"/>
    <col min="13818" max="13818" width="10.375" style="204" customWidth="1"/>
    <col min="13819" max="14070" width="9" style="204"/>
    <col min="14071" max="14071" width="9.375" style="204" customWidth="1"/>
    <col min="14072" max="14072" width="59.625" style="204" customWidth="1"/>
    <col min="14073" max="14073" width="28.375" style="204" customWidth="1"/>
    <col min="14074" max="14074" width="10.375" style="204" customWidth="1"/>
    <col min="14075" max="14326" width="9" style="204"/>
    <col min="14327" max="14327" width="9.375" style="204" customWidth="1"/>
    <col min="14328" max="14328" width="59.625" style="204" customWidth="1"/>
    <col min="14329" max="14329" width="28.375" style="204" customWidth="1"/>
    <col min="14330" max="14330" width="10.375" style="204" customWidth="1"/>
    <col min="14331" max="14582" width="9" style="204"/>
    <col min="14583" max="14583" width="9.375" style="204" customWidth="1"/>
    <col min="14584" max="14584" width="59.625" style="204" customWidth="1"/>
    <col min="14585" max="14585" width="28.375" style="204" customWidth="1"/>
    <col min="14586" max="14586" width="10.375" style="204" customWidth="1"/>
    <col min="14587" max="14838" width="9" style="204"/>
    <col min="14839" max="14839" width="9.375" style="204" customWidth="1"/>
    <col min="14840" max="14840" width="59.625" style="204" customWidth="1"/>
    <col min="14841" max="14841" width="28.375" style="204" customWidth="1"/>
    <col min="14842" max="14842" width="10.375" style="204" customWidth="1"/>
    <col min="14843" max="15094" width="9" style="204"/>
    <col min="15095" max="15095" width="9.375" style="204" customWidth="1"/>
    <col min="15096" max="15096" width="59.625" style="204" customWidth="1"/>
    <col min="15097" max="15097" width="28.375" style="204" customWidth="1"/>
    <col min="15098" max="15098" width="10.375" style="204" customWidth="1"/>
    <col min="15099" max="15350" width="9" style="204"/>
    <col min="15351" max="15351" width="9.375" style="204" customWidth="1"/>
    <col min="15352" max="15352" width="59.625" style="204" customWidth="1"/>
    <col min="15353" max="15353" width="28.375" style="204" customWidth="1"/>
    <col min="15354" max="15354" width="10.375" style="204" customWidth="1"/>
    <col min="15355" max="15606" width="9" style="204"/>
    <col min="15607" max="15607" width="9.375" style="204" customWidth="1"/>
    <col min="15608" max="15608" width="59.625" style="204" customWidth="1"/>
    <col min="15609" max="15609" width="28.375" style="204" customWidth="1"/>
    <col min="15610" max="15610" width="10.375" style="204" customWidth="1"/>
    <col min="15611" max="15862" width="9" style="204"/>
    <col min="15863" max="15863" width="9.375" style="204" customWidth="1"/>
    <col min="15864" max="15864" width="59.625" style="204" customWidth="1"/>
    <col min="15865" max="15865" width="28.375" style="204" customWidth="1"/>
    <col min="15866" max="15866" width="10.375" style="204" customWidth="1"/>
    <col min="15867" max="16118" width="9" style="204"/>
    <col min="16119" max="16119" width="9.375" style="204" customWidth="1"/>
    <col min="16120" max="16120" width="59.625" style="204" customWidth="1"/>
    <col min="16121" max="16121" width="28.375" style="204" customWidth="1"/>
    <col min="16122" max="16122" width="10.375" style="204" customWidth="1"/>
    <col min="16123" max="16384" width="9" style="204"/>
  </cols>
  <sheetData>
    <row r="1" customHeight="1" spans="1:6">
      <c r="A1" s="438" t="s">
        <v>95</v>
      </c>
      <c r="B1" s="439"/>
    </row>
    <row r="2" ht="42.75" customHeight="1" spans="1:6">
      <c r="A2" s="384"/>
      <c r="B2" s="385" t="s">
        <v>96</v>
      </c>
      <c r="C2" s="386"/>
    </row>
    <row r="3" s="377" customFormat="1" ht="19" customHeight="1" spans="1:6">
      <c r="A3" s="440"/>
      <c r="B3" s="441"/>
      <c r="C3" s="442" t="s">
        <v>2</v>
      </c>
      <c r="E3" s="443"/>
      <c r="F3" s="443"/>
    </row>
    <row r="4" s="377" customFormat="1" customHeight="1" spans="1:6">
      <c r="A4" s="444" t="s">
        <v>97</v>
      </c>
      <c r="B4" s="444" t="s">
        <v>98</v>
      </c>
      <c r="C4" s="445" t="s">
        <v>99</v>
      </c>
      <c r="E4" s="443"/>
      <c r="F4" s="443"/>
    </row>
    <row r="5" customHeight="1" spans="1:6">
      <c r="A5" s="446" t="s">
        <v>100</v>
      </c>
      <c r="B5" s="447"/>
      <c r="C5" s="448">
        <f>SUM(C6:C243)</f>
        <v>339412</v>
      </c>
    </row>
    <row r="6" customHeight="1" spans="1:6">
      <c r="A6" s="545" t="s">
        <v>101</v>
      </c>
      <c r="B6" s="450" t="s">
        <v>102</v>
      </c>
      <c r="C6" s="451">
        <v>4</v>
      </c>
    </row>
    <row r="7" customHeight="1" spans="1:6">
      <c r="A7" s="452" t="s">
        <v>103</v>
      </c>
      <c r="B7" s="453" t="s">
        <v>104</v>
      </c>
      <c r="C7" s="454">
        <v>2184</v>
      </c>
    </row>
    <row r="8" customHeight="1" spans="1:6">
      <c r="A8" s="452" t="s">
        <v>105</v>
      </c>
      <c r="B8" s="453" t="s">
        <v>106</v>
      </c>
      <c r="C8" s="454">
        <v>124</v>
      </c>
    </row>
    <row r="9" customHeight="1" spans="1:6">
      <c r="A9" s="452" t="s">
        <v>107</v>
      </c>
      <c r="B9" s="453" t="s">
        <v>108</v>
      </c>
      <c r="C9" s="454">
        <v>547</v>
      </c>
    </row>
    <row r="10" customHeight="1" spans="1:6">
      <c r="A10" s="452" t="s">
        <v>109</v>
      </c>
      <c r="B10" s="453" t="s">
        <v>104</v>
      </c>
      <c r="C10" s="454">
        <v>722</v>
      </c>
    </row>
    <row r="11" customHeight="1" spans="1:6">
      <c r="A11" s="452" t="s">
        <v>110</v>
      </c>
      <c r="B11" s="453" t="s">
        <v>106</v>
      </c>
      <c r="C11" s="454">
        <v>15</v>
      </c>
    </row>
    <row r="12" customHeight="1" spans="1:6">
      <c r="A12" s="452" t="s">
        <v>111</v>
      </c>
      <c r="B12" s="455" t="s">
        <v>112</v>
      </c>
      <c r="C12" s="454">
        <v>45</v>
      </c>
    </row>
    <row r="13" customHeight="1" spans="1:6">
      <c r="A13" s="452" t="s">
        <v>113</v>
      </c>
      <c r="B13" s="455" t="s">
        <v>114</v>
      </c>
      <c r="C13" s="454">
        <v>45</v>
      </c>
    </row>
    <row r="14" customHeight="1" spans="1:6">
      <c r="A14" s="452" t="s">
        <v>115</v>
      </c>
      <c r="B14" s="456" t="s">
        <v>116</v>
      </c>
      <c r="C14" s="454">
        <v>6</v>
      </c>
    </row>
    <row r="15" customHeight="1" spans="1:6">
      <c r="A15" s="452" t="s">
        <v>117</v>
      </c>
      <c r="B15" s="453" t="s">
        <v>104</v>
      </c>
      <c r="C15" s="454">
        <v>488</v>
      </c>
    </row>
    <row r="16" customHeight="1" spans="1:6">
      <c r="A16" s="452" t="s">
        <v>118</v>
      </c>
      <c r="B16" s="453" t="s">
        <v>119</v>
      </c>
      <c r="C16" s="454">
        <v>38</v>
      </c>
    </row>
    <row r="17" customHeight="1" spans="1:3">
      <c r="A17" s="452" t="s">
        <v>120</v>
      </c>
      <c r="B17" s="453" t="s">
        <v>121</v>
      </c>
      <c r="C17" s="454">
        <v>10</v>
      </c>
    </row>
    <row r="18" customHeight="1" spans="1:3">
      <c r="A18" s="452" t="s">
        <v>122</v>
      </c>
      <c r="B18" s="455" t="s">
        <v>104</v>
      </c>
      <c r="C18" s="454">
        <v>23771</v>
      </c>
    </row>
    <row r="19" customHeight="1" spans="1:3">
      <c r="A19" s="452" t="s">
        <v>123</v>
      </c>
      <c r="B19" s="455" t="s">
        <v>124</v>
      </c>
      <c r="C19" s="454">
        <v>5565</v>
      </c>
    </row>
    <row r="20" customHeight="1" spans="1:3">
      <c r="A20" s="452" t="s">
        <v>125</v>
      </c>
      <c r="B20" s="456" t="s">
        <v>108</v>
      </c>
      <c r="C20" s="454">
        <v>1879</v>
      </c>
    </row>
    <row r="21" customHeight="1" spans="1:3">
      <c r="A21" s="452" t="s">
        <v>126</v>
      </c>
      <c r="B21" s="456" t="s">
        <v>127</v>
      </c>
      <c r="C21" s="454">
        <v>1518</v>
      </c>
    </row>
    <row r="22" customHeight="1" spans="1:3">
      <c r="A22" s="452" t="s">
        <v>128</v>
      </c>
      <c r="B22" s="455" t="s">
        <v>104</v>
      </c>
      <c r="C22" s="454">
        <v>1187</v>
      </c>
    </row>
    <row r="23" customHeight="1" spans="1:3">
      <c r="A23" s="452" t="s">
        <v>129</v>
      </c>
      <c r="B23" s="455" t="s">
        <v>124</v>
      </c>
      <c r="C23" s="454">
        <v>26</v>
      </c>
    </row>
    <row r="24" customHeight="1" spans="1:3">
      <c r="A24" s="452" t="s">
        <v>130</v>
      </c>
      <c r="B24" s="455" t="s">
        <v>131</v>
      </c>
      <c r="C24" s="454">
        <v>29</v>
      </c>
    </row>
    <row r="25" customHeight="1" spans="1:3">
      <c r="A25" s="452" t="s">
        <v>132</v>
      </c>
      <c r="B25" s="456" t="s">
        <v>108</v>
      </c>
      <c r="C25" s="454">
        <v>392</v>
      </c>
    </row>
    <row r="26" customHeight="1" spans="1:3">
      <c r="A26" s="452" t="s">
        <v>133</v>
      </c>
      <c r="B26" s="456" t="s">
        <v>134</v>
      </c>
      <c r="C26" s="454">
        <v>328</v>
      </c>
    </row>
    <row r="27" customHeight="1" spans="1:3">
      <c r="A27" s="452" t="s">
        <v>135</v>
      </c>
      <c r="B27" s="455" t="s">
        <v>104</v>
      </c>
      <c r="C27" s="454">
        <v>319</v>
      </c>
    </row>
    <row r="28" customHeight="1" spans="1:3">
      <c r="A28" s="452" t="s">
        <v>136</v>
      </c>
      <c r="B28" s="455" t="s">
        <v>137</v>
      </c>
      <c r="C28" s="454">
        <v>3</v>
      </c>
    </row>
    <row r="29" customHeight="1" spans="1:3">
      <c r="A29" s="452" t="s">
        <v>138</v>
      </c>
      <c r="B29" s="455" t="s">
        <v>139</v>
      </c>
      <c r="C29" s="454">
        <v>70</v>
      </c>
    </row>
    <row r="30" customHeight="1" spans="1:3">
      <c r="A30" s="452" t="s">
        <v>140</v>
      </c>
      <c r="B30" s="455" t="s">
        <v>141</v>
      </c>
      <c r="C30" s="454">
        <v>29</v>
      </c>
    </row>
    <row r="31" customHeight="1" spans="1:3">
      <c r="A31" s="452" t="s">
        <v>142</v>
      </c>
      <c r="B31" s="455" t="s">
        <v>108</v>
      </c>
      <c r="C31" s="454">
        <v>359</v>
      </c>
    </row>
    <row r="32" customHeight="1" spans="1:3">
      <c r="A32" s="452" t="s">
        <v>143</v>
      </c>
      <c r="B32" s="456" t="s">
        <v>104</v>
      </c>
      <c r="C32" s="454">
        <v>1784</v>
      </c>
    </row>
    <row r="33" customHeight="1" spans="1:3">
      <c r="A33" s="452" t="s">
        <v>144</v>
      </c>
      <c r="B33" s="456" t="s">
        <v>124</v>
      </c>
      <c r="C33" s="454">
        <v>434</v>
      </c>
    </row>
    <row r="34" customHeight="1" spans="1:3">
      <c r="A34" s="452" t="s">
        <v>145</v>
      </c>
      <c r="B34" s="453" t="s">
        <v>146</v>
      </c>
      <c r="C34" s="454">
        <v>50</v>
      </c>
    </row>
    <row r="35" customHeight="1" spans="1:3">
      <c r="A35" s="452" t="s">
        <v>147</v>
      </c>
      <c r="B35" s="455" t="s">
        <v>148</v>
      </c>
      <c r="C35" s="454">
        <v>387</v>
      </c>
    </row>
    <row r="36" customHeight="1" spans="1:3">
      <c r="A36" s="452" t="s">
        <v>149</v>
      </c>
      <c r="B36" s="456" t="s">
        <v>150</v>
      </c>
      <c r="C36" s="454">
        <v>1000</v>
      </c>
    </row>
    <row r="37" customHeight="1" spans="1:3">
      <c r="A37" s="452" t="s">
        <v>151</v>
      </c>
      <c r="B37" s="456" t="s">
        <v>104</v>
      </c>
      <c r="C37" s="454">
        <v>434</v>
      </c>
    </row>
    <row r="38" customHeight="1" spans="1:3">
      <c r="A38" s="452" t="s">
        <v>152</v>
      </c>
      <c r="B38" s="455" t="s">
        <v>108</v>
      </c>
      <c r="C38" s="454">
        <v>59</v>
      </c>
    </row>
    <row r="39" customHeight="1" spans="1:3">
      <c r="A39" s="452" t="s">
        <v>153</v>
      </c>
      <c r="B39" s="453" t="s">
        <v>104</v>
      </c>
      <c r="C39" s="454">
        <v>2818</v>
      </c>
    </row>
    <row r="40" customHeight="1" spans="1:3">
      <c r="A40" s="452" t="s">
        <v>154</v>
      </c>
      <c r="B40" s="453" t="s">
        <v>155</v>
      </c>
      <c r="C40" s="454">
        <v>60</v>
      </c>
    </row>
    <row r="41" customHeight="1" spans="1:3">
      <c r="A41" s="452" t="s">
        <v>156</v>
      </c>
      <c r="B41" s="456" t="s">
        <v>157</v>
      </c>
      <c r="C41" s="454">
        <v>30</v>
      </c>
    </row>
    <row r="42" customHeight="1" spans="1:3">
      <c r="A42" s="452" t="s">
        <v>158</v>
      </c>
      <c r="B42" s="456" t="s">
        <v>104</v>
      </c>
      <c r="C42" s="454">
        <v>613</v>
      </c>
    </row>
    <row r="43" customHeight="1" spans="1:3">
      <c r="A43" s="452" t="s">
        <v>159</v>
      </c>
      <c r="B43" s="456" t="s">
        <v>124</v>
      </c>
      <c r="C43" s="454">
        <v>1048</v>
      </c>
    </row>
    <row r="44" customHeight="1" spans="1:3">
      <c r="A44" s="452" t="s">
        <v>160</v>
      </c>
      <c r="B44" s="455" t="s">
        <v>161</v>
      </c>
      <c r="C44" s="454">
        <v>8</v>
      </c>
    </row>
    <row r="45" customHeight="1" spans="1:3">
      <c r="A45" s="452" t="s">
        <v>162</v>
      </c>
      <c r="B45" s="455" t="s">
        <v>163</v>
      </c>
      <c r="C45" s="454">
        <v>155</v>
      </c>
    </row>
    <row r="46" customHeight="1" spans="1:3">
      <c r="A46" s="452" t="s">
        <v>164</v>
      </c>
      <c r="B46" s="456" t="s">
        <v>165</v>
      </c>
      <c r="C46" s="454">
        <v>1</v>
      </c>
    </row>
    <row r="47" customHeight="1" spans="1:3">
      <c r="A47" s="452" t="s">
        <v>166</v>
      </c>
      <c r="B47" s="456" t="s">
        <v>167</v>
      </c>
      <c r="C47" s="454">
        <v>74</v>
      </c>
    </row>
    <row r="48" customHeight="1" spans="1:3">
      <c r="A48" s="452" t="s">
        <v>168</v>
      </c>
      <c r="B48" s="455" t="s">
        <v>104</v>
      </c>
      <c r="C48" s="454">
        <v>117</v>
      </c>
    </row>
    <row r="49" customHeight="1" spans="1:3">
      <c r="A49" s="452" t="s">
        <v>169</v>
      </c>
      <c r="B49" s="455" t="s">
        <v>170</v>
      </c>
      <c r="C49" s="454">
        <v>42</v>
      </c>
    </row>
    <row r="50" customHeight="1" spans="1:3">
      <c r="A50" s="452" t="s">
        <v>171</v>
      </c>
      <c r="B50" s="456" t="s">
        <v>172</v>
      </c>
      <c r="C50" s="454">
        <v>1257</v>
      </c>
    </row>
    <row r="51" customHeight="1" spans="1:3">
      <c r="A51" s="452" t="s">
        <v>173</v>
      </c>
      <c r="B51" s="456" t="s">
        <v>104</v>
      </c>
      <c r="C51" s="454">
        <v>829</v>
      </c>
    </row>
    <row r="52" customHeight="1" spans="1:3">
      <c r="A52" s="452" t="s">
        <v>174</v>
      </c>
      <c r="B52" s="455" t="s">
        <v>102</v>
      </c>
      <c r="C52" s="454">
        <v>32</v>
      </c>
    </row>
    <row r="53" customHeight="1" spans="1:3">
      <c r="A53" s="452" t="s">
        <v>175</v>
      </c>
      <c r="B53" s="455" t="s">
        <v>176</v>
      </c>
      <c r="C53" s="454">
        <v>1108</v>
      </c>
    </row>
    <row r="54" customHeight="1" spans="1:3">
      <c r="A54" s="452" t="s">
        <v>177</v>
      </c>
      <c r="B54" s="455" t="s">
        <v>104</v>
      </c>
      <c r="C54" s="454">
        <v>586</v>
      </c>
    </row>
    <row r="55" customHeight="1" spans="1:3">
      <c r="A55" s="452" t="s">
        <v>178</v>
      </c>
      <c r="B55" s="456" t="s">
        <v>124</v>
      </c>
      <c r="C55" s="454">
        <v>31</v>
      </c>
    </row>
    <row r="56" customHeight="1" spans="1:3">
      <c r="A56" s="452" t="s">
        <v>179</v>
      </c>
      <c r="B56" s="455" t="s">
        <v>180</v>
      </c>
      <c r="C56" s="454">
        <v>433</v>
      </c>
    </row>
    <row r="57" customHeight="1" spans="1:3">
      <c r="A57" s="452" t="s">
        <v>181</v>
      </c>
      <c r="B57" s="455" t="s">
        <v>104</v>
      </c>
      <c r="C57" s="454">
        <v>388</v>
      </c>
    </row>
    <row r="58" customHeight="1" spans="1:3">
      <c r="A58" s="452" t="s">
        <v>182</v>
      </c>
      <c r="B58" s="455" t="s">
        <v>104</v>
      </c>
      <c r="C58" s="454">
        <v>302</v>
      </c>
    </row>
    <row r="59" customHeight="1" spans="1:3">
      <c r="A59" s="452" t="s">
        <v>183</v>
      </c>
      <c r="B59" s="456" t="s">
        <v>184</v>
      </c>
      <c r="C59" s="454">
        <v>145</v>
      </c>
    </row>
    <row r="60" customHeight="1" spans="1:3">
      <c r="A60" s="452" t="s">
        <v>185</v>
      </c>
      <c r="B60" s="456" t="s">
        <v>104</v>
      </c>
      <c r="C60" s="454">
        <v>442</v>
      </c>
    </row>
    <row r="61" customHeight="1" spans="1:3">
      <c r="A61" s="452" t="s">
        <v>186</v>
      </c>
      <c r="B61" s="456" t="s">
        <v>124</v>
      </c>
      <c r="C61" s="454">
        <v>63</v>
      </c>
    </row>
    <row r="62" customHeight="1" spans="1:3">
      <c r="A62" s="452" t="s">
        <v>187</v>
      </c>
      <c r="B62" s="455" t="s">
        <v>104</v>
      </c>
      <c r="C62" s="454">
        <v>2621</v>
      </c>
    </row>
    <row r="63" customHeight="1" spans="1:3">
      <c r="A63" s="452" t="s">
        <v>188</v>
      </c>
      <c r="B63" s="455" t="s">
        <v>124</v>
      </c>
      <c r="C63" s="454">
        <v>2</v>
      </c>
    </row>
    <row r="64" customHeight="1" spans="1:3">
      <c r="A64" s="452" t="s">
        <v>189</v>
      </c>
      <c r="B64" s="456" t="s">
        <v>190</v>
      </c>
      <c r="C64" s="454">
        <v>5</v>
      </c>
    </row>
    <row r="65" customHeight="1" spans="1:3">
      <c r="A65" s="452" t="s">
        <v>191</v>
      </c>
      <c r="B65" s="455" t="s">
        <v>192</v>
      </c>
      <c r="C65" s="454">
        <v>20</v>
      </c>
    </row>
    <row r="66" customHeight="1" spans="1:3">
      <c r="A66" s="452" t="s">
        <v>193</v>
      </c>
      <c r="B66" s="455" t="s">
        <v>194</v>
      </c>
      <c r="C66" s="454">
        <v>5</v>
      </c>
    </row>
    <row r="67" customHeight="1" spans="1:3">
      <c r="A67" s="452" t="s">
        <v>195</v>
      </c>
      <c r="B67" s="456" t="s">
        <v>196</v>
      </c>
      <c r="C67" s="454">
        <v>193</v>
      </c>
    </row>
    <row r="68" customHeight="1" spans="1:3">
      <c r="A68" s="452" t="s">
        <v>197</v>
      </c>
      <c r="B68" s="453" t="s">
        <v>108</v>
      </c>
      <c r="C68" s="454">
        <v>10</v>
      </c>
    </row>
    <row r="69" customHeight="1" spans="1:3">
      <c r="A69" s="452" t="s">
        <v>198</v>
      </c>
      <c r="B69" s="455" t="s">
        <v>199</v>
      </c>
      <c r="C69" s="454">
        <v>19</v>
      </c>
    </row>
    <row r="70" customHeight="1" spans="1:3">
      <c r="A70" s="546" t="s">
        <v>200</v>
      </c>
      <c r="B70" s="456" t="s">
        <v>104</v>
      </c>
      <c r="C70" s="454">
        <v>204</v>
      </c>
    </row>
    <row r="71" customHeight="1" spans="1:3">
      <c r="A71" s="546" t="s">
        <v>201</v>
      </c>
      <c r="B71" s="455" t="s">
        <v>202</v>
      </c>
      <c r="C71" s="454">
        <v>2264</v>
      </c>
    </row>
    <row r="72" customHeight="1" spans="1:3">
      <c r="A72" s="546" t="s">
        <v>203</v>
      </c>
      <c r="B72" s="456" t="s">
        <v>104</v>
      </c>
      <c r="C72" s="454">
        <v>403</v>
      </c>
    </row>
    <row r="73" customHeight="1" spans="1:3">
      <c r="A73" s="546" t="s">
        <v>204</v>
      </c>
      <c r="B73" s="456" t="s">
        <v>124</v>
      </c>
      <c r="C73" s="454">
        <v>63</v>
      </c>
    </row>
    <row r="74" customHeight="1" spans="1:3">
      <c r="A74" s="452" t="s">
        <v>205</v>
      </c>
      <c r="B74" s="455" t="s">
        <v>206</v>
      </c>
      <c r="C74" s="454">
        <v>16</v>
      </c>
    </row>
    <row r="75" customHeight="1" spans="1:3">
      <c r="A75" s="452" t="s">
        <v>207</v>
      </c>
      <c r="B75" s="455" t="s">
        <v>208</v>
      </c>
      <c r="C75" s="454">
        <v>570</v>
      </c>
    </row>
    <row r="76" customHeight="1" spans="1:3">
      <c r="A76" s="452" t="s">
        <v>209</v>
      </c>
      <c r="B76" s="455" t="s">
        <v>210</v>
      </c>
      <c r="C76" s="454">
        <v>50</v>
      </c>
    </row>
    <row r="77" customHeight="1" spans="1:3">
      <c r="A77" s="452" t="s">
        <v>211</v>
      </c>
      <c r="B77" s="455" t="s">
        <v>212</v>
      </c>
      <c r="C77" s="454">
        <v>9</v>
      </c>
    </row>
    <row r="78" customHeight="1" spans="1:3">
      <c r="A78" s="452" t="s">
        <v>213</v>
      </c>
      <c r="B78" s="455" t="s">
        <v>214</v>
      </c>
      <c r="C78" s="454">
        <v>1</v>
      </c>
    </row>
    <row r="79" customHeight="1" spans="1:3">
      <c r="A79" s="452" t="s">
        <v>215</v>
      </c>
      <c r="B79" s="455" t="s">
        <v>216</v>
      </c>
      <c r="C79" s="454">
        <v>65</v>
      </c>
    </row>
    <row r="80" customHeight="1" spans="1:3">
      <c r="A80" s="452" t="s">
        <v>217</v>
      </c>
      <c r="B80" s="455" t="s">
        <v>218</v>
      </c>
      <c r="C80" s="454">
        <v>109</v>
      </c>
    </row>
    <row r="81" customHeight="1" spans="1:3">
      <c r="A81" s="452" t="s">
        <v>219</v>
      </c>
      <c r="B81" s="455" t="s">
        <v>108</v>
      </c>
      <c r="C81" s="454">
        <v>343</v>
      </c>
    </row>
    <row r="82" customHeight="1" spans="1:3">
      <c r="A82" s="452" t="s">
        <v>220</v>
      </c>
      <c r="B82" s="455" t="s">
        <v>104</v>
      </c>
      <c r="C82" s="454">
        <v>719</v>
      </c>
    </row>
    <row r="83" customHeight="1" spans="1:3">
      <c r="A83" s="452" t="s">
        <v>221</v>
      </c>
      <c r="B83" s="455" t="s">
        <v>222</v>
      </c>
      <c r="C83" s="454">
        <v>9</v>
      </c>
    </row>
    <row r="84" customHeight="1" spans="1:3">
      <c r="A84" s="452" t="s">
        <v>223</v>
      </c>
      <c r="B84" s="455" t="s">
        <v>224</v>
      </c>
      <c r="C84" s="454">
        <v>1</v>
      </c>
    </row>
    <row r="85" customHeight="1" spans="1:3">
      <c r="A85" s="452" t="s">
        <v>225</v>
      </c>
      <c r="B85" s="455" t="s">
        <v>226</v>
      </c>
      <c r="C85" s="454">
        <v>57</v>
      </c>
    </row>
    <row r="86" customHeight="1" spans="1:3">
      <c r="A86" s="452" t="s">
        <v>227</v>
      </c>
      <c r="B86" s="455" t="s">
        <v>228</v>
      </c>
      <c r="C86" s="454">
        <v>3</v>
      </c>
    </row>
    <row r="87" customHeight="1" spans="1:3">
      <c r="A87" s="452" t="s">
        <v>229</v>
      </c>
      <c r="B87" s="456" t="s">
        <v>230</v>
      </c>
      <c r="C87" s="454">
        <v>1</v>
      </c>
    </row>
    <row r="88" customHeight="1" spans="1:3">
      <c r="A88" s="452" t="s">
        <v>231</v>
      </c>
      <c r="B88" s="455" t="s">
        <v>232</v>
      </c>
      <c r="C88" s="454">
        <v>1</v>
      </c>
    </row>
    <row r="89" customHeight="1" spans="1:3">
      <c r="A89" s="452" t="s">
        <v>233</v>
      </c>
      <c r="B89" s="456" t="s">
        <v>104</v>
      </c>
      <c r="C89" s="454">
        <v>1259</v>
      </c>
    </row>
    <row r="90" customHeight="1" spans="1:3">
      <c r="A90" s="452" t="s">
        <v>234</v>
      </c>
      <c r="B90" s="455" t="s">
        <v>235</v>
      </c>
      <c r="C90" s="454">
        <v>376</v>
      </c>
    </row>
    <row r="91" customHeight="1" spans="1:3">
      <c r="A91" s="452" t="s">
        <v>236</v>
      </c>
      <c r="B91" s="455" t="s">
        <v>237</v>
      </c>
      <c r="C91" s="454">
        <v>1626</v>
      </c>
    </row>
    <row r="92" customHeight="1" spans="1:3">
      <c r="A92" s="452" t="s">
        <v>238</v>
      </c>
      <c r="B92" s="455" t="s">
        <v>239</v>
      </c>
      <c r="C92" s="454">
        <v>39152</v>
      </c>
    </row>
    <row r="93" customHeight="1" spans="1:3">
      <c r="A93" s="452" t="s">
        <v>240</v>
      </c>
      <c r="B93" s="456" t="s">
        <v>241</v>
      </c>
      <c r="C93" s="454">
        <v>23438</v>
      </c>
    </row>
    <row r="94" customHeight="1" spans="1:3">
      <c r="A94" s="452" t="s">
        <v>242</v>
      </c>
      <c r="B94" s="456" t="s">
        <v>243</v>
      </c>
      <c r="C94" s="454">
        <v>7011</v>
      </c>
    </row>
    <row r="95" customHeight="1" spans="1:3">
      <c r="A95" s="452" t="s">
        <v>244</v>
      </c>
      <c r="B95" s="455" t="s">
        <v>245</v>
      </c>
      <c r="C95" s="454">
        <v>6830</v>
      </c>
    </row>
    <row r="96" customHeight="1" spans="1:3">
      <c r="A96" s="452" t="s">
        <v>246</v>
      </c>
      <c r="B96" s="456" t="s">
        <v>247</v>
      </c>
      <c r="C96" s="454">
        <v>4050</v>
      </c>
    </row>
    <row r="97" customHeight="1" spans="1:3">
      <c r="A97" s="452" t="s">
        <v>248</v>
      </c>
      <c r="B97" s="456" t="s">
        <v>249</v>
      </c>
      <c r="C97" s="454">
        <v>225</v>
      </c>
    </row>
    <row r="98" customHeight="1" spans="1:3">
      <c r="A98" s="452" t="s">
        <v>250</v>
      </c>
      <c r="B98" s="455" t="s">
        <v>251</v>
      </c>
      <c r="C98" s="454">
        <v>200</v>
      </c>
    </row>
    <row r="99" customHeight="1" spans="1:3">
      <c r="A99" s="452" t="s">
        <v>252</v>
      </c>
      <c r="B99" s="455" t="s">
        <v>104</v>
      </c>
      <c r="C99" s="454">
        <v>151</v>
      </c>
    </row>
    <row r="100" customHeight="1" spans="1:3">
      <c r="A100" s="452" t="s">
        <v>253</v>
      </c>
      <c r="B100" s="456" t="s">
        <v>254</v>
      </c>
      <c r="C100" s="454">
        <v>85</v>
      </c>
    </row>
    <row r="101" customHeight="1" spans="1:3">
      <c r="A101" s="452" t="s">
        <v>255</v>
      </c>
      <c r="B101" s="455" t="s">
        <v>256</v>
      </c>
      <c r="C101" s="454">
        <v>105</v>
      </c>
    </row>
    <row r="102" customHeight="1" spans="1:3">
      <c r="A102" s="452" t="s">
        <v>257</v>
      </c>
      <c r="B102" s="456" t="s">
        <v>258</v>
      </c>
      <c r="C102" s="454">
        <v>53</v>
      </c>
    </row>
    <row r="103" customHeight="1" spans="1:3">
      <c r="A103" s="452" t="s">
        <v>259</v>
      </c>
      <c r="B103" s="455" t="s">
        <v>260</v>
      </c>
      <c r="C103" s="454">
        <v>108</v>
      </c>
    </row>
    <row r="104" customHeight="1" spans="1:3">
      <c r="A104" s="452" t="s">
        <v>261</v>
      </c>
      <c r="B104" s="455" t="s">
        <v>104</v>
      </c>
      <c r="C104" s="454">
        <v>1006</v>
      </c>
    </row>
    <row r="105" customHeight="1" spans="1:3">
      <c r="A105" s="452" t="s">
        <v>262</v>
      </c>
      <c r="B105" s="456" t="s">
        <v>263</v>
      </c>
      <c r="C105" s="454">
        <v>102</v>
      </c>
    </row>
    <row r="106" customHeight="1" spans="1:3">
      <c r="A106" s="452" t="s">
        <v>264</v>
      </c>
      <c r="B106" s="456" t="s">
        <v>265</v>
      </c>
      <c r="C106" s="454">
        <v>607</v>
      </c>
    </row>
    <row r="107" customHeight="1" spans="1:3">
      <c r="A107" s="452" t="s">
        <v>266</v>
      </c>
      <c r="B107" s="456" t="s">
        <v>104</v>
      </c>
      <c r="C107" s="454">
        <v>395</v>
      </c>
    </row>
    <row r="108" customHeight="1" spans="1:3">
      <c r="A108" s="452" t="s">
        <v>267</v>
      </c>
      <c r="B108" s="453" t="s">
        <v>268</v>
      </c>
      <c r="C108" s="454">
        <v>3664</v>
      </c>
    </row>
    <row r="109" customHeight="1" spans="1:3">
      <c r="A109" s="452" t="s">
        <v>269</v>
      </c>
      <c r="B109" s="455" t="s">
        <v>270</v>
      </c>
      <c r="C109" s="454">
        <v>244</v>
      </c>
    </row>
    <row r="110" customHeight="1" spans="1:3">
      <c r="A110" s="452" t="s">
        <v>271</v>
      </c>
      <c r="B110" s="453" t="s">
        <v>104</v>
      </c>
      <c r="C110" s="454">
        <v>1317</v>
      </c>
    </row>
    <row r="111" customHeight="1" spans="1:3">
      <c r="A111" s="452" t="s">
        <v>272</v>
      </c>
      <c r="B111" s="455" t="s">
        <v>273</v>
      </c>
      <c r="C111" s="454">
        <v>200</v>
      </c>
    </row>
    <row r="112" customHeight="1" spans="1:3">
      <c r="A112" s="452" t="s">
        <v>274</v>
      </c>
      <c r="B112" s="455" t="s">
        <v>275</v>
      </c>
      <c r="C112" s="454">
        <v>329</v>
      </c>
    </row>
    <row r="113" customHeight="1" spans="1:3">
      <c r="A113" s="452" t="s">
        <v>276</v>
      </c>
      <c r="B113" s="453" t="s">
        <v>277</v>
      </c>
      <c r="C113" s="454">
        <v>4910</v>
      </c>
    </row>
    <row r="114" customHeight="1" spans="1:3">
      <c r="A114" s="452" t="s">
        <v>278</v>
      </c>
      <c r="B114" s="453" t="s">
        <v>279</v>
      </c>
      <c r="C114" s="454">
        <v>300</v>
      </c>
    </row>
    <row r="115" customHeight="1" spans="1:3">
      <c r="A115" s="452" t="s">
        <v>280</v>
      </c>
      <c r="B115" s="453" t="s">
        <v>281</v>
      </c>
      <c r="C115" s="454">
        <v>137</v>
      </c>
    </row>
    <row r="116" customHeight="1" spans="1:3">
      <c r="A116" s="452" t="s">
        <v>282</v>
      </c>
      <c r="B116" s="453" t="s">
        <v>104</v>
      </c>
      <c r="C116" s="454">
        <v>579</v>
      </c>
    </row>
    <row r="117" customHeight="1" spans="1:3">
      <c r="A117" s="452" t="s">
        <v>283</v>
      </c>
      <c r="B117" s="453" t="s">
        <v>284</v>
      </c>
      <c r="C117" s="454">
        <v>9</v>
      </c>
    </row>
    <row r="118" customHeight="1" spans="1:3">
      <c r="A118" s="452" t="s">
        <v>285</v>
      </c>
      <c r="B118" s="453" t="s">
        <v>286</v>
      </c>
      <c r="C118" s="454">
        <v>43</v>
      </c>
    </row>
    <row r="119" customHeight="1" spans="1:3">
      <c r="A119" s="452" t="s">
        <v>287</v>
      </c>
      <c r="B119" s="453" t="s">
        <v>288</v>
      </c>
      <c r="C119" s="454">
        <v>52</v>
      </c>
    </row>
    <row r="120" customHeight="1" spans="1:3">
      <c r="A120" s="452" t="s">
        <v>289</v>
      </c>
      <c r="B120" s="453" t="s">
        <v>290</v>
      </c>
      <c r="C120" s="454">
        <v>13634</v>
      </c>
    </row>
    <row r="121" customHeight="1" spans="1:3">
      <c r="A121" s="452" t="s">
        <v>291</v>
      </c>
      <c r="B121" s="453" t="s">
        <v>292</v>
      </c>
      <c r="C121" s="454">
        <v>12000</v>
      </c>
    </row>
    <row r="122" customHeight="1" spans="1:3">
      <c r="A122" s="452" t="s">
        <v>293</v>
      </c>
      <c r="B122" s="453" t="s">
        <v>294</v>
      </c>
      <c r="C122" s="454">
        <v>1500</v>
      </c>
    </row>
    <row r="123" customHeight="1" spans="1:3">
      <c r="A123" s="452" t="s">
        <v>295</v>
      </c>
      <c r="B123" s="453" t="s">
        <v>296</v>
      </c>
      <c r="C123" s="454">
        <v>83</v>
      </c>
    </row>
    <row r="124" customHeight="1" spans="1:3">
      <c r="A124" s="452" t="s">
        <v>297</v>
      </c>
      <c r="B124" s="453" t="s">
        <v>298</v>
      </c>
      <c r="C124" s="454">
        <v>60</v>
      </c>
    </row>
    <row r="125" customHeight="1" spans="1:3">
      <c r="A125" s="452" t="s">
        <v>299</v>
      </c>
      <c r="B125" s="453" t="s">
        <v>300</v>
      </c>
      <c r="C125" s="454">
        <v>9</v>
      </c>
    </row>
    <row r="126" customHeight="1" spans="1:3">
      <c r="A126" s="452" t="s">
        <v>301</v>
      </c>
      <c r="B126" s="453" t="s">
        <v>302</v>
      </c>
      <c r="C126" s="454">
        <v>55</v>
      </c>
    </row>
    <row r="127" customHeight="1" spans="1:3">
      <c r="A127" s="452" t="s">
        <v>303</v>
      </c>
      <c r="B127" s="453" t="s">
        <v>304</v>
      </c>
      <c r="C127" s="454">
        <v>459</v>
      </c>
    </row>
    <row r="128" customHeight="1" spans="1:3">
      <c r="A128" s="452" t="s">
        <v>305</v>
      </c>
      <c r="B128" s="453" t="s">
        <v>306</v>
      </c>
      <c r="C128" s="454">
        <v>140</v>
      </c>
    </row>
    <row r="129" customHeight="1" spans="1:3">
      <c r="A129" s="452" t="s">
        <v>307</v>
      </c>
      <c r="B129" s="453" t="s">
        <v>308</v>
      </c>
      <c r="C129" s="454">
        <v>15</v>
      </c>
    </row>
    <row r="130" customHeight="1" spans="1:3">
      <c r="A130" s="452" t="s">
        <v>309</v>
      </c>
      <c r="B130" s="453" t="s">
        <v>310</v>
      </c>
      <c r="C130" s="454">
        <v>3036</v>
      </c>
    </row>
    <row r="131" customHeight="1" spans="1:3">
      <c r="A131" s="452" t="s">
        <v>311</v>
      </c>
      <c r="B131" s="453" t="s">
        <v>312</v>
      </c>
      <c r="C131" s="454">
        <v>170</v>
      </c>
    </row>
    <row r="132" customHeight="1" spans="1:3">
      <c r="A132" s="452" t="s">
        <v>313</v>
      </c>
      <c r="B132" s="453" t="s">
        <v>314</v>
      </c>
      <c r="C132" s="454">
        <v>27</v>
      </c>
    </row>
    <row r="133" customHeight="1" spans="1:3">
      <c r="A133" s="452" t="s">
        <v>315</v>
      </c>
      <c r="B133" s="453" t="s">
        <v>316</v>
      </c>
      <c r="C133" s="454">
        <v>1</v>
      </c>
    </row>
    <row r="134" customHeight="1" spans="1:3">
      <c r="A134" s="452" t="s">
        <v>317</v>
      </c>
      <c r="B134" s="453" t="s">
        <v>318</v>
      </c>
      <c r="C134" s="454">
        <v>10</v>
      </c>
    </row>
    <row r="135" customHeight="1" spans="1:3">
      <c r="A135" s="452" t="s">
        <v>319</v>
      </c>
      <c r="B135" s="453" t="s">
        <v>320</v>
      </c>
      <c r="C135" s="454">
        <v>75</v>
      </c>
    </row>
    <row r="136" customHeight="1" spans="1:3">
      <c r="A136" s="452" t="s">
        <v>321</v>
      </c>
      <c r="B136" s="453" t="s">
        <v>322</v>
      </c>
      <c r="C136" s="454">
        <v>186</v>
      </c>
    </row>
    <row r="137" customHeight="1" spans="1:3">
      <c r="A137" s="452" t="s">
        <v>323</v>
      </c>
      <c r="B137" s="453" t="s">
        <v>324</v>
      </c>
      <c r="C137" s="454">
        <v>2195</v>
      </c>
    </row>
    <row r="138" customHeight="1" spans="1:3">
      <c r="A138" s="452" t="s">
        <v>325</v>
      </c>
      <c r="B138" s="453" t="s">
        <v>326</v>
      </c>
      <c r="C138" s="454">
        <v>29</v>
      </c>
    </row>
    <row r="139" customHeight="1" spans="1:3">
      <c r="A139" s="452" t="s">
        <v>327</v>
      </c>
      <c r="B139" s="453" t="s">
        <v>328</v>
      </c>
      <c r="C139" s="454">
        <v>18</v>
      </c>
    </row>
    <row r="140" customHeight="1" spans="1:3">
      <c r="A140" s="452" t="s">
        <v>329</v>
      </c>
      <c r="B140" s="453" t="s">
        <v>104</v>
      </c>
      <c r="C140" s="454">
        <v>243</v>
      </c>
    </row>
    <row r="141" customHeight="1" spans="1:3">
      <c r="A141" s="452" t="s">
        <v>330</v>
      </c>
      <c r="B141" s="453" t="s">
        <v>331</v>
      </c>
      <c r="C141" s="454">
        <v>182</v>
      </c>
    </row>
    <row r="142" customHeight="1" spans="1:3">
      <c r="A142" s="452" t="s">
        <v>332</v>
      </c>
      <c r="B142" s="453" t="s">
        <v>333</v>
      </c>
      <c r="C142" s="454">
        <v>475</v>
      </c>
    </row>
    <row r="143" customHeight="1" spans="1:3">
      <c r="A143" s="452" t="s">
        <v>334</v>
      </c>
      <c r="B143" s="453" t="s">
        <v>335</v>
      </c>
      <c r="C143" s="454">
        <v>70</v>
      </c>
    </row>
    <row r="144" customHeight="1" spans="1:3">
      <c r="A144" s="452" t="s">
        <v>336</v>
      </c>
      <c r="B144" s="453" t="s">
        <v>337</v>
      </c>
      <c r="C144" s="454">
        <v>4153</v>
      </c>
    </row>
    <row r="145" customHeight="1" spans="1:3">
      <c r="A145" s="452" t="s">
        <v>338</v>
      </c>
      <c r="B145" s="453" t="s">
        <v>339</v>
      </c>
      <c r="C145" s="454">
        <v>629</v>
      </c>
    </row>
    <row r="146" customHeight="1" spans="1:3">
      <c r="A146" s="452" t="s">
        <v>340</v>
      </c>
      <c r="B146" s="453" t="s">
        <v>341</v>
      </c>
      <c r="C146" s="454">
        <v>86</v>
      </c>
    </row>
    <row r="147" customHeight="1" spans="1:3">
      <c r="A147" s="452" t="s">
        <v>342</v>
      </c>
      <c r="B147" s="453" t="s">
        <v>343</v>
      </c>
      <c r="C147" s="454">
        <v>1</v>
      </c>
    </row>
    <row r="148" customHeight="1" spans="1:3">
      <c r="A148" s="452" t="s">
        <v>344</v>
      </c>
      <c r="B148" s="453" t="s">
        <v>345</v>
      </c>
      <c r="C148" s="454">
        <v>790</v>
      </c>
    </row>
    <row r="149" customHeight="1" spans="1:3">
      <c r="A149" s="452" t="s">
        <v>346</v>
      </c>
      <c r="B149" s="453" t="s">
        <v>347</v>
      </c>
      <c r="C149" s="454">
        <v>14</v>
      </c>
    </row>
    <row r="150" customHeight="1" spans="1:3">
      <c r="A150" s="452" t="s">
        <v>348</v>
      </c>
      <c r="B150" s="453" t="s">
        <v>349</v>
      </c>
      <c r="C150" s="454">
        <v>26</v>
      </c>
    </row>
    <row r="151" customHeight="1" spans="1:3">
      <c r="A151" s="452" t="s">
        <v>350</v>
      </c>
      <c r="B151" s="453" t="s">
        <v>351</v>
      </c>
      <c r="C151" s="454">
        <v>10</v>
      </c>
    </row>
    <row r="152" customHeight="1" spans="1:3">
      <c r="A152" s="452" t="s">
        <v>352</v>
      </c>
      <c r="B152" s="453" t="s">
        <v>104</v>
      </c>
      <c r="C152" s="454">
        <v>226</v>
      </c>
    </row>
    <row r="153" customHeight="1" spans="1:3">
      <c r="A153" s="452" t="s">
        <v>353</v>
      </c>
      <c r="B153" s="453" t="s">
        <v>354</v>
      </c>
      <c r="C153" s="454">
        <v>60</v>
      </c>
    </row>
    <row r="154" customHeight="1" spans="1:3">
      <c r="A154" s="452" t="s">
        <v>355</v>
      </c>
      <c r="B154" s="453" t="s">
        <v>356</v>
      </c>
      <c r="C154" s="454">
        <v>19</v>
      </c>
    </row>
    <row r="155" customHeight="1" spans="1:3">
      <c r="A155" s="452" t="s">
        <v>357</v>
      </c>
      <c r="B155" s="453" t="s">
        <v>358</v>
      </c>
      <c r="C155" s="454">
        <v>1</v>
      </c>
    </row>
    <row r="156" customHeight="1" spans="1:3">
      <c r="A156" s="452" t="s">
        <v>359</v>
      </c>
      <c r="B156" s="453" t="s">
        <v>360</v>
      </c>
      <c r="C156" s="454">
        <v>4</v>
      </c>
    </row>
    <row r="157" customHeight="1" spans="1:3">
      <c r="A157" s="452" t="s">
        <v>361</v>
      </c>
      <c r="B157" s="453" t="s">
        <v>362</v>
      </c>
      <c r="C157" s="454">
        <v>432</v>
      </c>
    </row>
    <row r="158" customHeight="1" spans="1:3">
      <c r="A158" s="452" t="s">
        <v>363</v>
      </c>
      <c r="B158" s="453" t="s">
        <v>364</v>
      </c>
      <c r="C158" s="454">
        <v>1651</v>
      </c>
    </row>
    <row r="159" customHeight="1" spans="1:3">
      <c r="A159" s="452" t="s">
        <v>365</v>
      </c>
      <c r="B159" s="453" t="s">
        <v>366</v>
      </c>
      <c r="C159" s="454">
        <v>3896</v>
      </c>
    </row>
    <row r="160" customHeight="1" spans="1:3">
      <c r="A160" s="452" t="s">
        <v>367</v>
      </c>
      <c r="B160" s="453" t="s">
        <v>368</v>
      </c>
      <c r="C160" s="454">
        <v>1459</v>
      </c>
    </row>
    <row r="161" customHeight="1" spans="1:3">
      <c r="A161" s="452" t="s">
        <v>369</v>
      </c>
      <c r="B161" s="453" t="s">
        <v>370</v>
      </c>
      <c r="C161" s="454">
        <v>520</v>
      </c>
    </row>
    <row r="162" customHeight="1" spans="1:3">
      <c r="A162" s="452" t="s">
        <v>371</v>
      </c>
      <c r="B162" s="453" t="s">
        <v>372</v>
      </c>
      <c r="C162" s="454">
        <v>1122</v>
      </c>
    </row>
    <row r="163" customHeight="1" spans="1:3">
      <c r="A163" s="452" t="s">
        <v>373</v>
      </c>
      <c r="B163" s="453" t="s">
        <v>374</v>
      </c>
      <c r="C163" s="454">
        <v>3807</v>
      </c>
    </row>
    <row r="164" customHeight="1" spans="1:3">
      <c r="A164" s="452" t="s">
        <v>375</v>
      </c>
      <c r="B164" s="453" t="s">
        <v>376</v>
      </c>
      <c r="C164" s="454">
        <v>673</v>
      </c>
    </row>
    <row r="165" customHeight="1" spans="1:3">
      <c r="A165" s="452" t="s">
        <v>377</v>
      </c>
      <c r="B165" s="453" t="s">
        <v>378</v>
      </c>
      <c r="C165" s="454">
        <v>5547</v>
      </c>
    </row>
    <row r="166" customHeight="1" spans="1:3">
      <c r="A166" s="452" t="s">
        <v>379</v>
      </c>
      <c r="B166" s="453" t="s">
        <v>380</v>
      </c>
      <c r="C166" s="454">
        <v>20</v>
      </c>
    </row>
    <row r="167" customHeight="1" spans="1:3">
      <c r="A167" s="452" t="s">
        <v>381</v>
      </c>
      <c r="B167" s="453" t="s">
        <v>382</v>
      </c>
      <c r="C167" s="454">
        <v>5764</v>
      </c>
    </row>
    <row r="168" customHeight="1" spans="1:3">
      <c r="A168" s="452" t="s">
        <v>383</v>
      </c>
      <c r="B168" s="453" t="s">
        <v>384</v>
      </c>
      <c r="C168" s="454">
        <v>884</v>
      </c>
    </row>
    <row r="169" customHeight="1" spans="1:3">
      <c r="A169" s="452" t="s">
        <v>385</v>
      </c>
      <c r="B169" s="453" t="s">
        <v>386</v>
      </c>
      <c r="C169" s="454">
        <v>279</v>
      </c>
    </row>
    <row r="170" customHeight="1" spans="1:3">
      <c r="A170" s="452" t="s">
        <v>387</v>
      </c>
      <c r="B170" s="453" t="s">
        <v>104</v>
      </c>
      <c r="C170" s="454">
        <v>485</v>
      </c>
    </row>
    <row r="171" customHeight="1" spans="1:3">
      <c r="A171" s="546" t="s">
        <v>388</v>
      </c>
      <c r="B171" s="453" t="s">
        <v>389</v>
      </c>
      <c r="C171" s="454">
        <v>1</v>
      </c>
    </row>
    <row r="172" customHeight="1" spans="1:3">
      <c r="A172" s="546" t="s">
        <v>390</v>
      </c>
      <c r="B172" s="453" t="s">
        <v>391</v>
      </c>
      <c r="C172" s="454">
        <v>17</v>
      </c>
    </row>
    <row r="173" customHeight="1" spans="1:3">
      <c r="A173" s="452" t="s">
        <v>392</v>
      </c>
      <c r="B173" s="453" t="s">
        <v>393</v>
      </c>
      <c r="C173" s="454">
        <v>165</v>
      </c>
    </row>
    <row r="174" customHeight="1" spans="1:3">
      <c r="A174" s="452" t="s">
        <v>394</v>
      </c>
      <c r="B174" s="453" t="s">
        <v>104</v>
      </c>
      <c r="C174" s="454">
        <v>62</v>
      </c>
    </row>
    <row r="175" customHeight="1" spans="1:3">
      <c r="A175" s="452" t="s">
        <v>395</v>
      </c>
      <c r="B175" s="453" t="s">
        <v>396</v>
      </c>
      <c r="C175" s="454">
        <v>6203</v>
      </c>
    </row>
    <row r="176" customHeight="1" spans="1:3">
      <c r="A176" s="452" t="s">
        <v>397</v>
      </c>
      <c r="B176" s="453" t="s">
        <v>398</v>
      </c>
      <c r="C176" s="454">
        <v>3589</v>
      </c>
    </row>
    <row r="177" customHeight="1" spans="1:3">
      <c r="A177" s="452" t="s">
        <v>399</v>
      </c>
      <c r="B177" s="453" t="s">
        <v>400</v>
      </c>
      <c r="C177" s="454">
        <v>2408</v>
      </c>
    </row>
    <row r="178" customHeight="1" spans="1:3">
      <c r="A178" s="452" t="s">
        <v>401</v>
      </c>
      <c r="B178" s="453" t="s">
        <v>402</v>
      </c>
      <c r="C178" s="454">
        <v>127</v>
      </c>
    </row>
    <row r="179" customHeight="1" spans="1:3">
      <c r="A179" s="452" t="s">
        <v>403</v>
      </c>
      <c r="B179" s="453" t="s">
        <v>404</v>
      </c>
      <c r="C179" s="454">
        <v>28</v>
      </c>
    </row>
    <row r="180" customHeight="1" spans="1:3">
      <c r="A180" s="452" t="s">
        <v>405</v>
      </c>
      <c r="B180" s="453" t="s">
        <v>406</v>
      </c>
      <c r="C180" s="454">
        <v>4525</v>
      </c>
    </row>
    <row r="181" customHeight="1" spans="1:3">
      <c r="A181" s="452" t="s">
        <v>407</v>
      </c>
      <c r="B181" s="453" t="s">
        <v>104</v>
      </c>
      <c r="C181" s="454">
        <v>1234</v>
      </c>
    </row>
    <row r="182" customHeight="1" spans="1:3">
      <c r="A182" s="452" t="s">
        <v>408</v>
      </c>
      <c r="B182" s="453" t="s">
        <v>409</v>
      </c>
      <c r="C182" s="454">
        <v>1620</v>
      </c>
    </row>
    <row r="183" customHeight="1" spans="1:3">
      <c r="A183" s="452" t="s">
        <v>410</v>
      </c>
      <c r="B183" s="453" t="s">
        <v>411</v>
      </c>
      <c r="C183" s="454">
        <v>135</v>
      </c>
    </row>
    <row r="184" customHeight="1" spans="1:3">
      <c r="A184" s="452" t="s">
        <v>412</v>
      </c>
      <c r="B184" s="453" t="s">
        <v>413</v>
      </c>
      <c r="C184" s="454">
        <v>6803</v>
      </c>
    </row>
    <row r="185" customHeight="1" spans="1:3">
      <c r="A185" s="452" t="s">
        <v>414</v>
      </c>
      <c r="B185" s="453" t="s">
        <v>415</v>
      </c>
      <c r="C185" s="454">
        <v>579</v>
      </c>
    </row>
    <row r="186" customHeight="1" spans="1:3">
      <c r="A186" s="452" t="s">
        <v>416</v>
      </c>
      <c r="B186" s="453" t="s">
        <v>417</v>
      </c>
      <c r="C186" s="454">
        <v>2423</v>
      </c>
    </row>
    <row r="187" customHeight="1" spans="1:3">
      <c r="A187" s="452" t="s">
        <v>418</v>
      </c>
      <c r="B187" s="453" t="s">
        <v>419</v>
      </c>
      <c r="C187" s="454">
        <v>260</v>
      </c>
    </row>
    <row r="188" customHeight="1" spans="1:3">
      <c r="A188" s="452" t="s">
        <v>420</v>
      </c>
      <c r="B188" s="453" t="s">
        <v>421</v>
      </c>
      <c r="C188" s="454">
        <v>10</v>
      </c>
    </row>
    <row r="189" customHeight="1" spans="1:3">
      <c r="A189" s="452" t="s">
        <v>422</v>
      </c>
      <c r="B189" s="453" t="s">
        <v>423</v>
      </c>
      <c r="C189" s="454">
        <v>90</v>
      </c>
    </row>
    <row r="190" customHeight="1" spans="1:3">
      <c r="A190" s="452" t="s">
        <v>424</v>
      </c>
      <c r="B190" s="453" t="s">
        <v>425</v>
      </c>
      <c r="C190" s="454">
        <v>564</v>
      </c>
    </row>
    <row r="191" customHeight="1" spans="1:3">
      <c r="A191" s="452" t="s">
        <v>426</v>
      </c>
      <c r="B191" s="453" t="s">
        <v>427</v>
      </c>
      <c r="C191" s="454">
        <v>258</v>
      </c>
    </row>
    <row r="192" customHeight="1" spans="1:3">
      <c r="A192" s="452" t="s">
        <v>428</v>
      </c>
      <c r="B192" s="453" t="s">
        <v>429</v>
      </c>
      <c r="C192" s="454">
        <v>6</v>
      </c>
    </row>
    <row r="193" customHeight="1" spans="1:3">
      <c r="A193" s="452" t="s">
        <v>430</v>
      </c>
      <c r="B193" s="453" t="s">
        <v>431</v>
      </c>
      <c r="C193" s="454">
        <v>10</v>
      </c>
    </row>
    <row r="194" customHeight="1" spans="1:3">
      <c r="A194" s="452" t="s">
        <v>432</v>
      </c>
      <c r="B194" s="453" t="s">
        <v>433</v>
      </c>
      <c r="C194" s="454">
        <v>23</v>
      </c>
    </row>
    <row r="195" customHeight="1" spans="1:3">
      <c r="A195" s="452" t="s">
        <v>434</v>
      </c>
      <c r="B195" s="453" t="s">
        <v>435</v>
      </c>
      <c r="C195" s="454">
        <v>181</v>
      </c>
    </row>
    <row r="196" customHeight="1" spans="1:3">
      <c r="A196" s="452" t="s">
        <v>436</v>
      </c>
      <c r="B196" s="453" t="s">
        <v>437</v>
      </c>
      <c r="C196" s="454">
        <v>33</v>
      </c>
    </row>
    <row r="197" customHeight="1" spans="1:3">
      <c r="A197" s="452" t="s">
        <v>438</v>
      </c>
      <c r="B197" s="453" t="s">
        <v>439</v>
      </c>
      <c r="C197" s="454">
        <v>137</v>
      </c>
    </row>
    <row r="198" customHeight="1" spans="1:3">
      <c r="A198" s="452" t="s">
        <v>440</v>
      </c>
      <c r="B198" s="453" t="s">
        <v>441</v>
      </c>
      <c r="C198" s="454">
        <v>30</v>
      </c>
    </row>
    <row r="199" customHeight="1" spans="1:3">
      <c r="A199" s="452" t="s">
        <v>442</v>
      </c>
      <c r="B199" s="453" t="s">
        <v>104</v>
      </c>
      <c r="C199" s="454">
        <v>1635</v>
      </c>
    </row>
    <row r="200" customHeight="1" spans="1:3">
      <c r="A200" s="452" t="s">
        <v>443</v>
      </c>
      <c r="B200" s="453" t="s">
        <v>106</v>
      </c>
      <c r="C200" s="454">
        <v>67</v>
      </c>
    </row>
    <row r="201" customHeight="1" spans="1:3">
      <c r="A201" s="452" t="s">
        <v>444</v>
      </c>
      <c r="B201" s="453" t="s">
        <v>445</v>
      </c>
      <c r="C201" s="454">
        <v>1369</v>
      </c>
    </row>
    <row r="202" customHeight="1" spans="1:3">
      <c r="A202" s="452" t="s">
        <v>446</v>
      </c>
      <c r="B202" s="453" t="s">
        <v>447</v>
      </c>
      <c r="C202" s="454">
        <v>456</v>
      </c>
    </row>
    <row r="203" customHeight="1" spans="1:3">
      <c r="A203" s="452" t="s">
        <v>448</v>
      </c>
      <c r="B203" s="453" t="s">
        <v>449</v>
      </c>
      <c r="C203" s="454">
        <v>12</v>
      </c>
    </row>
    <row r="204" customHeight="1" spans="1:3">
      <c r="A204" s="452" t="s">
        <v>450</v>
      </c>
      <c r="B204" s="453" t="s">
        <v>451</v>
      </c>
      <c r="C204" s="454">
        <v>25</v>
      </c>
    </row>
    <row r="205" customHeight="1" spans="1:3">
      <c r="A205" s="452" t="s">
        <v>452</v>
      </c>
      <c r="B205" s="453" t="s">
        <v>453</v>
      </c>
      <c r="C205" s="454">
        <v>48</v>
      </c>
    </row>
    <row r="206" customHeight="1" spans="1:3">
      <c r="A206" s="452" t="s">
        <v>454</v>
      </c>
      <c r="B206" s="453" t="s">
        <v>455</v>
      </c>
      <c r="C206" s="454">
        <v>161</v>
      </c>
    </row>
    <row r="207" customHeight="1" spans="1:3">
      <c r="A207" s="452" t="s">
        <v>456</v>
      </c>
      <c r="B207" s="453" t="s">
        <v>457</v>
      </c>
      <c r="C207" s="454">
        <v>1210</v>
      </c>
    </row>
    <row r="208" customHeight="1" spans="1:3">
      <c r="A208" s="452" t="s">
        <v>458</v>
      </c>
      <c r="B208" s="453" t="s">
        <v>459</v>
      </c>
      <c r="C208" s="454">
        <v>523</v>
      </c>
    </row>
    <row r="209" customHeight="1" spans="1:3">
      <c r="A209" s="452" t="s">
        <v>460</v>
      </c>
      <c r="B209" s="453" t="s">
        <v>461</v>
      </c>
      <c r="C209" s="454">
        <v>4100</v>
      </c>
    </row>
    <row r="210" customHeight="1" spans="1:3">
      <c r="A210" s="452" t="s">
        <v>462</v>
      </c>
      <c r="B210" s="453" t="s">
        <v>463</v>
      </c>
      <c r="C210" s="454">
        <v>1324</v>
      </c>
    </row>
    <row r="211" customHeight="1" spans="1:3">
      <c r="A211" s="452" t="s">
        <v>464</v>
      </c>
      <c r="B211" s="453" t="s">
        <v>465</v>
      </c>
      <c r="C211" s="454">
        <v>6798</v>
      </c>
    </row>
    <row r="212" customHeight="1" spans="1:3">
      <c r="A212" s="452" t="s">
        <v>466</v>
      </c>
      <c r="B212" s="453" t="s">
        <v>467</v>
      </c>
      <c r="C212" s="454">
        <v>51</v>
      </c>
    </row>
    <row r="213" customHeight="1" spans="1:3">
      <c r="A213" s="452" t="s">
        <v>468</v>
      </c>
      <c r="B213" s="453" t="s">
        <v>469</v>
      </c>
      <c r="C213" s="454">
        <v>9</v>
      </c>
    </row>
    <row r="214" customHeight="1" spans="1:3">
      <c r="A214" s="452" t="s">
        <v>470</v>
      </c>
      <c r="B214" s="453" t="s">
        <v>104</v>
      </c>
      <c r="C214" s="454">
        <v>2232</v>
      </c>
    </row>
    <row r="215" customHeight="1" spans="1:3">
      <c r="A215" s="452" t="s">
        <v>471</v>
      </c>
      <c r="B215" s="453" t="s">
        <v>472</v>
      </c>
      <c r="C215" s="454">
        <v>2784</v>
      </c>
    </row>
    <row r="216" customHeight="1" spans="1:3">
      <c r="A216" s="452" t="s">
        <v>473</v>
      </c>
      <c r="B216" s="453" t="s">
        <v>474</v>
      </c>
      <c r="C216" s="454">
        <v>2681</v>
      </c>
    </row>
    <row r="217" customHeight="1" spans="1:3">
      <c r="A217" s="452" t="s">
        <v>475</v>
      </c>
      <c r="B217" s="453" t="s">
        <v>476</v>
      </c>
      <c r="C217" s="454">
        <v>240</v>
      </c>
    </row>
    <row r="218" customHeight="1" spans="1:3">
      <c r="A218" s="452" t="s">
        <v>477</v>
      </c>
      <c r="B218" s="453" t="s">
        <v>478</v>
      </c>
      <c r="C218" s="454">
        <v>8</v>
      </c>
    </row>
    <row r="219" customHeight="1" spans="1:3">
      <c r="A219" s="452" t="s">
        <v>479</v>
      </c>
      <c r="B219" s="453" t="s">
        <v>480</v>
      </c>
      <c r="C219" s="454">
        <v>208</v>
      </c>
    </row>
    <row r="220" customHeight="1" spans="1:3">
      <c r="A220" s="452" t="s">
        <v>481</v>
      </c>
      <c r="B220" s="453" t="s">
        <v>104</v>
      </c>
      <c r="C220" s="454">
        <v>2</v>
      </c>
    </row>
    <row r="221" customHeight="1" spans="1:3">
      <c r="A221" s="452" t="s">
        <v>482</v>
      </c>
      <c r="B221" s="453" t="s">
        <v>104</v>
      </c>
      <c r="C221" s="454">
        <v>347</v>
      </c>
    </row>
    <row r="222" customHeight="1" spans="1:3">
      <c r="A222" s="452" t="s">
        <v>483</v>
      </c>
      <c r="B222" s="453" t="s">
        <v>484</v>
      </c>
      <c r="C222" s="454">
        <v>121</v>
      </c>
    </row>
    <row r="223" customHeight="1" spans="1:3">
      <c r="A223" s="452" t="s">
        <v>485</v>
      </c>
      <c r="B223" s="453" t="s">
        <v>104</v>
      </c>
      <c r="C223" s="454">
        <v>211</v>
      </c>
    </row>
    <row r="224" customHeight="1" spans="1:3">
      <c r="A224" s="452" t="s">
        <v>486</v>
      </c>
      <c r="B224" s="453" t="s">
        <v>487</v>
      </c>
      <c r="C224" s="454">
        <v>258</v>
      </c>
    </row>
    <row r="225" customHeight="1" spans="1:3">
      <c r="A225" s="452" t="s">
        <v>488</v>
      </c>
      <c r="B225" s="453" t="s">
        <v>104</v>
      </c>
      <c r="C225" s="454">
        <v>3317</v>
      </c>
    </row>
    <row r="226" customHeight="1" spans="1:3">
      <c r="A226" s="452" t="s">
        <v>489</v>
      </c>
      <c r="B226" s="453" t="s">
        <v>490</v>
      </c>
      <c r="C226" s="454">
        <v>4922</v>
      </c>
    </row>
    <row r="227" customHeight="1" spans="1:3">
      <c r="A227" s="452" t="s">
        <v>491</v>
      </c>
      <c r="B227" s="453" t="s">
        <v>492</v>
      </c>
      <c r="C227" s="454">
        <v>80</v>
      </c>
    </row>
    <row r="228" customHeight="1" spans="1:3">
      <c r="A228" s="452" t="s">
        <v>493</v>
      </c>
      <c r="B228" s="453" t="s">
        <v>494</v>
      </c>
      <c r="C228" s="454">
        <v>32</v>
      </c>
    </row>
    <row r="229" customHeight="1" spans="1:3">
      <c r="A229" s="452" t="s">
        <v>495</v>
      </c>
      <c r="B229" s="453" t="s">
        <v>496</v>
      </c>
      <c r="C229" s="454">
        <v>11950</v>
      </c>
    </row>
    <row r="230" customHeight="1" spans="1:3">
      <c r="A230" s="452" t="s">
        <v>497</v>
      </c>
      <c r="B230" s="453" t="s">
        <v>498</v>
      </c>
      <c r="C230" s="454">
        <v>805</v>
      </c>
    </row>
    <row r="231" customHeight="1" spans="1:3">
      <c r="A231" s="452" t="s">
        <v>499</v>
      </c>
      <c r="B231" s="453" t="s">
        <v>104</v>
      </c>
      <c r="C231" s="454">
        <v>975</v>
      </c>
    </row>
    <row r="232" customHeight="1" spans="1:3">
      <c r="A232" s="452" t="s">
        <v>500</v>
      </c>
      <c r="B232" s="453" t="s">
        <v>501</v>
      </c>
      <c r="C232" s="454">
        <v>371</v>
      </c>
    </row>
    <row r="233" customHeight="1" spans="1:3">
      <c r="A233" s="452" t="s">
        <v>502</v>
      </c>
      <c r="B233" s="453" t="s">
        <v>104</v>
      </c>
      <c r="C233" s="454">
        <v>563</v>
      </c>
    </row>
    <row r="234" customHeight="1" spans="1:3">
      <c r="A234" s="452" t="s">
        <v>503</v>
      </c>
      <c r="B234" s="453" t="s">
        <v>108</v>
      </c>
      <c r="C234" s="454">
        <v>170</v>
      </c>
    </row>
    <row r="235" customHeight="1" spans="1:3">
      <c r="A235" s="452" t="s">
        <v>504</v>
      </c>
      <c r="B235" s="453" t="s">
        <v>505</v>
      </c>
      <c r="C235" s="454">
        <v>3</v>
      </c>
    </row>
    <row r="236" customHeight="1" spans="1:3">
      <c r="A236" s="452" t="s">
        <v>506</v>
      </c>
      <c r="B236" s="453" t="s">
        <v>108</v>
      </c>
      <c r="C236" s="454">
        <v>310</v>
      </c>
    </row>
    <row r="237" customHeight="1" spans="1:3">
      <c r="A237" s="452" t="s">
        <v>507</v>
      </c>
      <c r="B237" s="453" t="s">
        <v>508</v>
      </c>
      <c r="C237" s="454">
        <v>3093</v>
      </c>
    </row>
    <row r="238" customHeight="1" spans="1:3">
      <c r="A238" s="452" t="s">
        <v>509</v>
      </c>
      <c r="B238" s="453" t="s">
        <v>510</v>
      </c>
      <c r="C238" s="454">
        <v>7000</v>
      </c>
    </row>
    <row r="239" customHeight="1" spans="1:3">
      <c r="A239" s="452" t="s">
        <v>511</v>
      </c>
      <c r="B239" s="453" t="s">
        <v>512</v>
      </c>
      <c r="C239" s="454">
        <v>15027</v>
      </c>
    </row>
    <row r="240" customHeight="1" spans="1:3">
      <c r="A240" s="452" t="s">
        <v>513</v>
      </c>
      <c r="B240" s="453" t="s">
        <v>487</v>
      </c>
      <c r="C240" s="454">
        <v>1021</v>
      </c>
    </row>
    <row r="241" customHeight="1" spans="1:3">
      <c r="A241" s="452" t="s">
        <v>514</v>
      </c>
      <c r="B241" s="453" t="s">
        <v>515</v>
      </c>
      <c r="C241" s="454">
        <v>2802</v>
      </c>
    </row>
    <row r="242" customHeight="1" spans="1:3">
      <c r="A242" s="452" t="s">
        <v>516</v>
      </c>
      <c r="B242" s="453" t="s">
        <v>517</v>
      </c>
      <c r="C242" s="454">
        <v>580</v>
      </c>
    </row>
    <row r="243" customHeight="1" spans="1:3">
      <c r="A243" s="547" t="s">
        <v>518</v>
      </c>
      <c r="B243" s="458" t="s">
        <v>519</v>
      </c>
      <c r="C243" s="459">
        <v>1</v>
      </c>
    </row>
  </sheetData>
  <mergeCells count="2">
    <mergeCell ref="B2:C2"/>
    <mergeCell ref="A5:B5"/>
  </mergeCells>
  <pageMargins left="0.62" right="0.31" top="1" bottom="1"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8"/>
  <sheetViews>
    <sheetView workbookViewId="0">
      <pane ySplit="4" topLeftCell="A5" activePane="bottomLeft" state="frozen"/>
      <selection/>
      <selection pane="bottomLeft" activeCell="C4" sqref="C4:C9"/>
    </sheetView>
  </sheetViews>
  <sheetFormatPr defaultColWidth="9" defaultRowHeight="14.25"/>
  <cols>
    <col min="1" max="1" width="19.75" style="2" customWidth="1"/>
    <col min="2" max="2" width="29.625" style="2" customWidth="1"/>
    <col min="3" max="3" width="25.5" style="427" customWidth="1"/>
    <col min="4" max="4" width="19.375" style="2" customWidth="1"/>
    <col min="5" max="5" width="12.625" style="2"/>
    <col min="6" max="6" width="11.5" style="2" customWidth="1"/>
    <col min="7" max="7" width="12.625" style="2"/>
    <col min="8" max="8" width="9" style="2"/>
    <col min="9" max="9" width="9.375" style="2"/>
    <col min="10" max="10" width="12.625" style="2"/>
    <col min="11" max="256" width="9" style="2"/>
    <col min="257" max="257" width="19.75" style="2" customWidth="1"/>
    <col min="258" max="258" width="29.625" style="2" customWidth="1"/>
    <col min="259" max="259" width="25.5" style="2" customWidth="1"/>
    <col min="260" max="260" width="19.375" style="2" customWidth="1"/>
    <col min="261" max="261" width="9" style="2"/>
    <col min="262" max="262" width="11.5" style="2" customWidth="1"/>
    <col min="263" max="512" width="9" style="2"/>
    <col min="513" max="513" width="19.75" style="2" customWidth="1"/>
    <col min="514" max="514" width="29.625" style="2" customWidth="1"/>
    <col min="515" max="515" width="25.5" style="2" customWidth="1"/>
    <col min="516" max="516" width="19.375" style="2" customWidth="1"/>
    <col min="517" max="517" width="9" style="2"/>
    <col min="518" max="518" width="11.5" style="2" customWidth="1"/>
    <col min="519" max="768" width="9" style="2"/>
    <col min="769" max="769" width="19.75" style="2" customWidth="1"/>
    <col min="770" max="770" width="29.625" style="2" customWidth="1"/>
    <col min="771" max="771" width="25.5" style="2" customWidth="1"/>
    <col min="772" max="772" width="19.375" style="2" customWidth="1"/>
    <col min="773" max="773" width="9" style="2"/>
    <col min="774" max="774" width="11.5" style="2" customWidth="1"/>
    <col min="775" max="1024" width="9" style="2"/>
    <col min="1025" max="1025" width="19.75" style="2" customWidth="1"/>
    <col min="1026" max="1026" width="29.625" style="2" customWidth="1"/>
    <col min="1027" max="1027" width="25.5" style="2" customWidth="1"/>
    <col min="1028" max="1028" width="19.375" style="2" customWidth="1"/>
    <col min="1029" max="1029" width="9" style="2"/>
    <col min="1030" max="1030" width="11.5" style="2" customWidth="1"/>
    <col min="1031" max="1280" width="9" style="2"/>
    <col min="1281" max="1281" width="19.75" style="2" customWidth="1"/>
    <col min="1282" max="1282" width="29.625" style="2" customWidth="1"/>
    <col min="1283" max="1283" width="25.5" style="2" customWidth="1"/>
    <col min="1284" max="1284" width="19.375" style="2" customWidth="1"/>
    <col min="1285" max="1285" width="9" style="2"/>
    <col min="1286" max="1286" width="11.5" style="2" customWidth="1"/>
    <col min="1287" max="1536" width="9" style="2"/>
    <col min="1537" max="1537" width="19.75" style="2" customWidth="1"/>
    <col min="1538" max="1538" width="29.625" style="2" customWidth="1"/>
    <col min="1539" max="1539" width="25.5" style="2" customWidth="1"/>
    <col min="1540" max="1540" width="19.375" style="2" customWidth="1"/>
    <col min="1541" max="1541" width="9" style="2"/>
    <col min="1542" max="1542" width="11.5" style="2" customWidth="1"/>
    <col min="1543" max="1792" width="9" style="2"/>
    <col min="1793" max="1793" width="19.75" style="2" customWidth="1"/>
    <col min="1794" max="1794" width="29.625" style="2" customWidth="1"/>
    <col min="1795" max="1795" width="25.5" style="2" customWidth="1"/>
    <col min="1796" max="1796" width="19.375" style="2" customWidth="1"/>
    <col min="1797" max="1797" width="9" style="2"/>
    <col min="1798" max="1798" width="11.5" style="2" customWidth="1"/>
    <col min="1799" max="2048" width="9" style="2"/>
    <col min="2049" max="2049" width="19.75" style="2" customWidth="1"/>
    <col min="2050" max="2050" width="29.625" style="2" customWidth="1"/>
    <col min="2051" max="2051" width="25.5" style="2" customWidth="1"/>
    <col min="2052" max="2052" width="19.375" style="2" customWidth="1"/>
    <col min="2053" max="2053" width="9" style="2"/>
    <col min="2054" max="2054" width="11.5" style="2" customWidth="1"/>
    <col min="2055" max="2304" width="9" style="2"/>
    <col min="2305" max="2305" width="19.75" style="2" customWidth="1"/>
    <col min="2306" max="2306" width="29.625" style="2" customWidth="1"/>
    <col min="2307" max="2307" width="25.5" style="2" customWidth="1"/>
    <col min="2308" max="2308" width="19.375" style="2" customWidth="1"/>
    <col min="2309" max="2309" width="9" style="2"/>
    <col min="2310" max="2310" width="11.5" style="2" customWidth="1"/>
    <col min="2311" max="2560" width="9" style="2"/>
    <col min="2561" max="2561" width="19.75" style="2" customWidth="1"/>
    <col min="2562" max="2562" width="29.625" style="2" customWidth="1"/>
    <col min="2563" max="2563" width="25.5" style="2" customWidth="1"/>
    <col min="2564" max="2564" width="19.375" style="2" customWidth="1"/>
    <col min="2565" max="2565" width="9" style="2"/>
    <col min="2566" max="2566" width="11.5" style="2" customWidth="1"/>
    <col min="2567" max="2816" width="9" style="2"/>
    <col min="2817" max="2817" width="19.75" style="2" customWidth="1"/>
    <col min="2818" max="2818" width="29.625" style="2" customWidth="1"/>
    <col min="2819" max="2819" width="25.5" style="2" customWidth="1"/>
    <col min="2820" max="2820" width="19.375" style="2" customWidth="1"/>
    <col min="2821" max="2821" width="9" style="2"/>
    <col min="2822" max="2822" width="11.5" style="2" customWidth="1"/>
    <col min="2823" max="3072" width="9" style="2"/>
    <col min="3073" max="3073" width="19.75" style="2" customWidth="1"/>
    <col min="3074" max="3074" width="29.625" style="2" customWidth="1"/>
    <col min="3075" max="3075" width="25.5" style="2" customWidth="1"/>
    <col min="3076" max="3076" width="19.375" style="2" customWidth="1"/>
    <col min="3077" max="3077" width="9" style="2"/>
    <col min="3078" max="3078" width="11.5" style="2" customWidth="1"/>
    <col min="3079" max="3328" width="9" style="2"/>
    <col min="3329" max="3329" width="19.75" style="2" customWidth="1"/>
    <col min="3330" max="3330" width="29.625" style="2" customWidth="1"/>
    <col min="3331" max="3331" width="25.5" style="2" customWidth="1"/>
    <col min="3332" max="3332" width="19.375" style="2" customWidth="1"/>
    <col min="3333" max="3333" width="9" style="2"/>
    <col min="3334" max="3334" width="11.5" style="2" customWidth="1"/>
    <col min="3335" max="3584" width="9" style="2"/>
    <col min="3585" max="3585" width="19.75" style="2" customWidth="1"/>
    <col min="3586" max="3586" width="29.625" style="2" customWidth="1"/>
    <col min="3587" max="3587" width="25.5" style="2" customWidth="1"/>
    <col min="3588" max="3588" width="19.375" style="2" customWidth="1"/>
    <col min="3589" max="3589" width="9" style="2"/>
    <col min="3590" max="3590" width="11.5" style="2" customWidth="1"/>
    <col min="3591" max="3840" width="9" style="2"/>
    <col min="3841" max="3841" width="19.75" style="2" customWidth="1"/>
    <col min="3842" max="3842" width="29.625" style="2" customWidth="1"/>
    <col min="3843" max="3843" width="25.5" style="2" customWidth="1"/>
    <col min="3844" max="3844" width="19.375" style="2" customWidth="1"/>
    <col min="3845" max="3845" width="9" style="2"/>
    <col min="3846" max="3846" width="11.5" style="2" customWidth="1"/>
    <col min="3847" max="4096" width="9" style="2"/>
    <col min="4097" max="4097" width="19.75" style="2" customWidth="1"/>
    <col min="4098" max="4098" width="29.625" style="2" customWidth="1"/>
    <col min="4099" max="4099" width="25.5" style="2" customWidth="1"/>
    <col min="4100" max="4100" width="19.375" style="2" customWidth="1"/>
    <col min="4101" max="4101" width="9" style="2"/>
    <col min="4102" max="4102" width="11.5" style="2" customWidth="1"/>
    <col min="4103" max="4352" width="9" style="2"/>
    <col min="4353" max="4353" width="19.75" style="2" customWidth="1"/>
    <col min="4354" max="4354" width="29.625" style="2" customWidth="1"/>
    <col min="4355" max="4355" width="25.5" style="2" customWidth="1"/>
    <col min="4356" max="4356" width="19.375" style="2" customWidth="1"/>
    <col min="4357" max="4357" width="9" style="2"/>
    <col min="4358" max="4358" width="11.5" style="2" customWidth="1"/>
    <col min="4359" max="4608" width="9" style="2"/>
    <col min="4609" max="4609" width="19.75" style="2" customWidth="1"/>
    <col min="4610" max="4610" width="29.625" style="2" customWidth="1"/>
    <col min="4611" max="4611" width="25.5" style="2" customWidth="1"/>
    <col min="4612" max="4612" width="19.375" style="2" customWidth="1"/>
    <col min="4613" max="4613" width="9" style="2"/>
    <col min="4614" max="4614" width="11.5" style="2" customWidth="1"/>
    <col min="4615" max="4864" width="9" style="2"/>
    <col min="4865" max="4865" width="19.75" style="2" customWidth="1"/>
    <col min="4866" max="4866" width="29.625" style="2" customWidth="1"/>
    <col min="4867" max="4867" width="25.5" style="2" customWidth="1"/>
    <col min="4868" max="4868" width="19.375" style="2" customWidth="1"/>
    <col min="4869" max="4869" width="9" style="2"/>
    <col min="4870" max="4870" width="11.5" style="2" customWidth="1"/>
    <col min="4871" max="5120" width="9" style="2"/>
    <col min="5121" max="5121" width="19.75" style="2" customWidth="1"/>
    <col min="5122" max="5122" width="29.625" style="2" customWidth="1"/>
    <col min="5123" max="5123" width="25.5" style="2" customWidth="1"/>
    <col min="5124" max="5124" width="19.375" style="2" customWidth="1"/>
    <col min="5125" max="5125" width="9" style="2"/>
    <col min="5126" max="5126" width="11.5" style="2" customWidth="1"/>
    <col min="5127" max="5376" width="9" style="2"/>
    <col min="5377" max="5377" width="19.75" style="2" customWidth="1"/>
    <col min="5378" max="5378" width="29.625" style="2" customWidth="1"/>
    <col min="5379" max="5379" width="25.5" style="2" customWidth="1"/>
    <col min="5380" max="5380" width="19.375" style="2" customWidth="1"/>
    <col min="5381" max="5381" width="9" style="2"/>
    <col min="5382" max="5382" width="11.5" style="2" customWidth="1"/>
    <col min="5383" max="5632" width="9" style="2"/>
    <col min="5633" max="5633" width="19.75" style="2" customWidth="1"/>
    <col min="5634" max="5634" width="29.625" style="2" customWidth="1"/>
    <col min="5635" max="5635" width="25.5" style="2" customWidth="1"/>
    <col min="5636" max="5636" width="19.375" style="2" customWidth="1"/>
    <col min="5637" max="5637" width="9" style="2"/>
    <col min="5638" max="5638" width="11.5" style="2" customWidth="1"/>
    <col min="5639" max="5888" width="9" style="2"/>
    <col min="5889" max="5889" width="19.75" style="2" customWidth="1"/>
    <col min="5890" max="5890" width="29.625" style="2" customWidth="1"/>
    <col min="5891" max="5891" width="25.5" style="2" customWidth="1"/>
    <col min="5892" max="5892" width="19.375" style="2" customWidth="1"/>
    <col min="5893" max="5893" width="9" style="2"/>
    <col min="5894" max="5894" width="11.5" style="2" customWidth="1"/>
    <col min="5895" max="6144" width="9" style="2"/>
    <col min="6145" max="6145" width="19.75" style="2" customWidth="1"/>
    <col min="6146" max="6146" width="29.625" style="2" customWidth="1"/>
    <col min="6147" max="6147" width="25.5" style="2" customWidth="1"/>
    <col min="6148" max="6148" width="19.375" style="2" customWidth="1"/>
    <col min="6149" max="6149" width="9" style="2"/>
    <col min="6150" max="6150" width="11.5" style="2" customWidth="1"/>
    <col min="6151" max="6400" width="9" style="2"/>
    <col min="6401" max="6401" width="19.75" style="2" customWidth="1"/>
    <col min="6402" max="6402" width="29.625" style="2" customWidth="1"/>
    <col min="6403" max="6403" width="25.5" style="2" customWidth="1"/>
    <col min="6404" max="6404" width="19.375" style="2" customWidth="1"/>
    <col min="6405" max="6405" width="9" style="2"/>
    <col min="6406" max="6406" width="11.5" style="2" customWidth="1"/>
    <col min="6407" max="6656" width="9" style="2"/>
    <col min="6657" max="6657" width="19.75" style="2" customWidth="1"/>
    <col min="6658" max="6658" width="29.625" style="2" customWidth="1"/>
    <col min="6659" max="6659" width="25.5" style="2" customWidth="1"/>
    <col min="6660" max="6660" width="19.375" style="2" customWidth="1"/>
    <col min="6661" max="6661" width="9" style="2"/>
    <col min="6662" max="6662" width="11.5" style="2" customWidth="1"/>
    <col min="6663" max="6912" width="9" style="2"/>
    <col min="6913" max="6913" width="19.75" style="2" customWidth="1"/>
    <col min="6914" max="6914" width="29.625" style="2" customWidth="1"/>
    <col min="6915" max="6915" width="25.5" style="2" customWidth="1"/>
    <col min="6916" max="6916" width="19.375" style="2" customWidth="1"/>
    <col min="6917" max="6917" width="9" style="2"/>
    <col min="6918" max="6918" width="11.5" style="2" customWidth="1"/>
    <col min="6919" max="7168" width="9" style="2"/>
    <col min="7169" max="7169" width="19.75" style="2" customWidth="1"/>
    <col min="7170" max="7170" width="29.625" style="2" customWidth="1"/>
    <col min="7171" max="7171" width="25.5" style="2" customWidth="1"/>
    <col min="7172" max="7172" width="19.375" style="2" customWidth="1"/>
    <col min="7173" max="7173" width="9" style="2"/>
    <col min="7174" max="7174" width="11.5" style="2" customWidth="1"/>
    <col min="7175" max="7424" width="9" style="2"/>
    <col min="7425" max="7425" width="19.75" style="2" customWidth="1"/>
    <col min="7426" max="7426" width="29.625" style="2" customWidth="1"/>
    <col min="7427" max="7427" width="25.5" style="2" customWidth="1"/>
    <col min="7428" max="7428" width="19.375" style="2" customWidth="1"/>
    <col min="7429" max="7429" width="9" style="2"/>
    <col min="7430" max="7430" width="11.5" style="2" customWidth="1"/>
    <col min="7431" max="7680" width="9" style="2"/>
    <col min="7681" max="7681" width="19.75" style="2" customWidth="1"/>
    <col min="7682" max="7682" width="29.625" style="2" customWidth="1"/>
    <col min="7683" max="7683" width="25.5" style="2" customWidth="1"/>
    <col min="7684" max="7684" width="19.375" style="2" customWidth="1"/>
    <col min="7685" max="7685" width="9" style="2"/>
    <col min="7686" max="7686" width="11.5" style="2" customWidth="1"/>
    <col min="7687" max="7936" width="9" style="2"/>
    <col min="7937" max="7937" width="19.75" style="2" customWidth="1"/>
    <col min="7938" max="7938" width="29.625" style="2" customWidth="1"/>
    <col min="7939" max="7939" width="25.5" style="2" customWidth="1"/>
    <col min="7940" max="7940" width="19.375" style="2" customWidth="1"/>
    <col min="7941" max="7941" width="9" style="2"/>
    <col min="7942" max="7942" width="11.5" style="2" customWidth="1"/>
    <col min="7943" max="8192" width="9" style="2"/>
    <col min="8193" max="8193" width="19.75" style="2" customWidth="1"/>
    <col min="8194" max="8194" width="29.625" style="2" customWidth="1"/>
    <col min="8195" max="8195" width="25.5" style="2" customWidth="1"/>
    <col min="8196" max="8196" width="19.375" style="2" customWidth="1"/>
    <col min="8197" max="8197" width="9" style="2"/>
    <col min="8198" max="8198" width="11.5" style="2" customWidth="1"/>
    <col min="8199" max="8448" width="9" style="2"/>
    <col min="8449" max="8449" width="19.75" style="2" customWidth="1"/>
    <col min="8450" max="8450" width="29.625" style="2" customWidth="1"/>
    <col min="8451" max="8451" width="25.5" style="2" customWidth="1"/>
    <col min="8452" max="8452" width="19.375" style="2" customWidth="1"/>
    <col min="8453" max="8453" width="9" style="2"/>
    <col min="8454" max="8454" width="11.5" style="2" customWidth="1"/>
    <col min="8455" max="8704" width="9" style="2"/>
    <col min="8705" max="8705" width="19.75" style="2" customWidth="1"/>
    <col min="8706" max="8706" width="29.625" style="2" customWidth="1"/>
    <col min="8707" max="8707" width="25.5" style="2" customWidth="1"/>
    <col min="8708" max="8708" width="19.375" style="2" customWidth="1"/>
    <col min="8709" max="8709" width="9" style="2"/>
    <col min="8710" max="8710" width="11.5" style="2" customWidth="1"/>
    <col min="8711" max="8960" width="9" style="2"/>
    <col min="8961" max="8961" width="19.75" style="2" customWidth="1"/>
    <col min="8962" max="8962" width="29.625" style="2" customWidth="1"/>
    <col min="8963" max="8963" width="25.5" style="2" customWidth="1"/>
    <col min="8964" max="8964" width="19.375" style="2" customWidth="1"/>
    <col min="8965" max="8965" width="9" style="2"/>
    <col min="8966" max="8966" width="11.5" style="2" customWidth="1"/>
    <col min="8967" max="9216" width="9" style="2"/>
    <col min="9217" max="9217" width="19.75" style="2" customWidth="1"/>
    <col min="9218" max="9218" width="29.625" style="2" customWidth="1"/>
    <col min="9219" max="9219" width="25.5" style="2" customWidth="1"/>
    <col min="9220" max="9220" width="19.375" style="2" customWidth="1"/>
    <col min="9221" max="9221" width="9" style="2"/>
    <col min="9222" max="9222" width="11.5" style="2" customWidth="1"/>
    <col min="9223" max="9472" width="9" style="2"/>
    <col min="9473" max="9473" width="19.75" style="2" customWidth="1"/>
    <col min="9474" max="9474" width="29.625" style="2" customWidth="1"/>
    <col min="9475" max="9475" width="25.5" style="2" customWidth="1"/>
    <col min="9476" max="9476" width="19.375" style="2" customWidth="1"/>
    <col min="9477" max="9477" width="9" style="2"/>
    <col min="9478" max="9478" width="11.5" style="2" customWidth="1"/>
    <col min="9479" max="9728" width="9" style="2"/>
    <col min="9729" max="9729" width="19.75" style="2" customWidth="1"/>
    <col min="9730" max="9730" width="29.625" style="2" customWidth="1"/>
    <col min="9731" max="9731" width="25.5" style="2" customWidth="1"/>
    <col min="9732" max="9732" width="19.375" style="2" customWidth="1"/>
    <col min="9733" max="9733" width="9" style="2"/>
    <col min="9734" max="9734" width="11.5" style="2" customWidth="1"/>
    <col min="9735" max="9984" width="9" style="2"/>
    <col min="9985" max="9985" width="19.75" style="2" customWidth="1"/>
    <col min="9986" max="9986" width="29.625" style="2" customWidth="1"/>
    <col min="9987" max="9987" width="25.5" style="2" customWidth="1"/>
    <col min="9988" max="9988" width="19.375" style="2" customWidth="1"/>
    <col min="9989" max="9989" width="9" style="2"/>
    <col min="9990" max="9990" width="11.5" style="2" customWidth="1"/>
    <col min="9991" max="10240" width="9" style="2"/>
    <col min="10241" max="10241" width="19.75" style="2" customWidth="1"/>
    <col min="10242" max="10242" width="29.625" style="2" customWidth="1"/>
    <col min="10243" max="10243" width="25.5" style="2" customWidth="1"/>
    <col min="10244" max="10244" width="19.375" style="2" customWidth="1"/>
    <col min="10245" max="10245" width="9" style="2"/>
    <col min="10246" max="10246" width="11.5" style="2" customWidth="1"/>
    <col min="10247" max="10496" width="9" style="2"/>
    <col min="10497" max="10497" width="19.75" style="2" customWidth="1"/>
    <col min="10498" max="10498" width="29.625" style="2" customWidth="1"/>
    <col min="10499" max="10499" width="25.5" style="2" customWidth="1"/>
    <col min="10500" max="10500" width="19.375" style="2" customWidth="1"/>
    <col min="10501" max="10501" width="9" style="2"/>
    <col min="10502" max="10502" width="11.5" style="2" customWidth="1"/>
    <col min="10503" max="10752" width="9" style="2"/>
    <col min="10753" max="10753" width="19.75" style="2" customWidth="1"/>
    <col min="10754" max="10754" width="29.625" style="2" customWidth="1"/>
    <col min="10755" max="10755" width="25.5" style="2" customWidth="1"/>
    <col min="10756" max="10756" width="19.375" style="2" customWidth="1"/>
    <col min="10757" max="10757" width="9" style="2"/>
    <col min="10758" max="10758" width="11.5" style="2" customWidth="1"/>
    <col min="10759" max="11008" width="9" style="2"/>
    <col min="11009" max="11009" width="19.75" style="2" customWidth="1"/>
    <col min="11010" max="11010" width="29.625" style="2" customWidth="1"/>
    <col min="11011" max="11011" width="25.5" style="2" customWidth="1"/>
    <col min="11012" max="11012" width="19.375" style="2" customWidth="1"/>
    <col min="11013" max="11013" width="9" style="2"/>
    <col min="11014" max="11014" width="11.5" style="2" customWidth="1"/>
    <col min="11015" max="11264" width="9" style="2"/>
    <col min="11265" max="11265" width="19.75" style="2" customWidth="1"/>
    <col min="11266" max="11266" width="29.625" style="2" customWidth="1"/>
    <col min="11267" max="11267" width="25.5" style="2" customWidth="1"/>
    <col min="11268" max="11268" width="19.375" style="2" customWidth="1"/>
    <col min="11269" max="11269" width="9" style="2"/>
    <col min="11270" max="11270" width="11.5" style="2" customWidth="1"/>
    <col min="11271" max="11520" width="9" style="2"/>
    <col min="11521" max="11521" width="19.75" style="2" customWidth="1"/>
    <col min="11522" max="11522" width="29.625" style="2" customWidth="1"/>
    <col min="11523" max="11523" width="25.5" style="2" customWidth="1"/>
    <col min="11524" max="11524" width="19.375" style="2" customWidth="1"/>
    <col min="11525" max="11525" width="9" style="2"/>
    <col min="11526" max="11526" width="11.5" style="2" customWidth="1"/>
    <col min="11527" max="11776" width="9" style="2"/>
    <col min="11777" max="11777" width="19.75" style="2" customWidth="1"/>
    <col min="11778" max="11778" width="29.625" style="2" customWidth="1"/>
    <col min="11779" max="11779" width="25.5" style="2" customWidth="1"/>
    <col min="11780" max="11780" width="19.375" style="2" customWidth="1"/>
    <col min="11781" max="11781" width="9" style="2"/>
    <col min="11782" max="11782" width="11.5" style="2" customWidth="1"/>
    <col min="11783" max="12032" width="9" style="2"/>
    <col min="12033" max="12033" width="19.75" style="2" customWidth="1"/>
    <col min="12034" max="12034" width="29.625" style="2" customWidth="1"/>
    <col min="12035" max="12035" width="25.5" style="2" customWidth="1"/>
    <col min="12036" max="12036" width="19.375" style="2" customWidth="1"/>
    <col min="12037" max="12037" width="9" style="2"/>
    <col min="12038" max="12038" width="11.5" style="2" customWidth="1"/>
    <col min="12039" max="12288" width="9" style="2"/>
    <col min="12289" max="12289" width="19.75" style="2" customWidth="1"/>
    <col min="12290" max="12290" width="29.625" style="2" customWidth="1"/>
    <col min="12291" max="12291" width="25.5" style="2" customWidth="1"/>
    <col min="12292" max="12292" width="19.375" style="2" customWidth="1"/>
    <col min="12293" max="12293" width="9" style="2"/>
    <col min="12294" max="12294" width="11.5" style="2" customWidth="1"/>
    <col min="12295" max="12544" width="9" style="2"/>
    <col min="12545" max="12545" width="19.75" style="2" customWidth="1"/>
    <col min="12546" max="12546" width="29.625" style="2" customWidth="1"/>
    <col min="12547" max="12547" width="25.5" style="2" customWidth="1"/>
    <col min="12548" max="12548" width="19.375" style="2" customWidth="1"/>
    <col min="12549" max="12549" width="9" style="2"/>
    <col min="12550" max="12550" width="11.5" style="2" customWidth="1"/>
    <col min="12551" max="12800" width="9" style="2"/>
    <col min="12801" max="12801" width="19.75" style="2" customWidth="1"/>
    <col min="12802" max="12802" width="29.625" style="2" customWidth="1"/>
    <col min="12803" max="12803" width="25.5" style="2" customWidth="1"/>
    <col min="12804" max="12804" width="19.375" style="2" customWidth="1"/>
    <col min="12805" max="12805" width="9" style="2"/>
    <col min="12806" max="12806" width="11.5" style="2" customWidth="1"/>
    <col min="12807" max="13056" width="9" style="2"/>
    <col min="13057" max="13057" width="19.75" style="2" customWidth="1"/>
    <col min="13058" max="13058" width="29.625" style="2" customWidth="1"/>
    <col min="13059" max="13059" width="25.5" style="2" customWidth="1"/>
    <col min="13060" max="13060" width="19.375" style="2" customWidth="1"/>
    <col min="13061" max="13061" width="9" style="2"/>
    <col min="13062" max="13062" width="11.5" style="2" customWidth="1"/>
    <col min="13063" max="13312" width="9" style="2"/>
    <col min="13313" max="13313" width="19.75" style="2" customWidth="1"/>
    <col min="13314" max="13314" width="29.625" style="2" customWidth="1"/>
    <col min="13315" max="13315" width="25.5" style="2" customWidth="1"/>
    <col min="13316" max="13316" width="19.375" style="2" customWidth="1"/>
    <col min="13317" max="13317" width="9" style="2"/>
    <col min="13318" max="13318" width="11.5" style="2" customWidth="1"/>
    <col min="13319" max="13568" width="9" style="2"/>
    <col min="13569" max="13569" width="19.75" style="2" customWidth="1"/>
    <col min="13570" max="13570" width="29.625" style="2" customWidth="1"/>
    <col min="13571" max="13571" width="25.5" style="2" customWidth="1"/>
    <col min="13572" max="13572" width="19.375" style="2" customWidth="1"/>
    <col min="13573" max="13573" width="9" style="2"/>
    <col min="13574" max="13574" width="11.5" style="2" customWidth="1"/>
    <col min="13575" max="13824" width="9" style="2"/>
    <col min="13825" max="13825" width="19.75" style="2" customWidth="1"/>
    <col min="13826" max="13826" width="29.625" style="2" customWidth="1"/>
    <col min="13827" max="13827" width="25.5" style="2" customWidth="1"/>
    <col min="13828" max="13828" width="19.375" style="2" customWidth="1"/>
    <col min="13829" max="13829" width="9" style="2"/>
    <col min="13830" max="13830" width="11.5" style="2" customWidth="1"/>
    <col min="13831" max="14080" width="9" style="2"/>
    <col min="14081" max="14081" width="19.75" style="2" customWidth="1"/>
    <col min="14082" max="14082" width="29.625" style="2" customWidth="1"/>
    <col min="14083" max="14083" width="25.5" style="2" customWidth="1"/>
    <col min="14084" max="14084" width="19.375" style="2" customWidth="1"/>
    <col min="14085" max="14085" width="9" style="2"/>
    <col min="14086" max="14086" width="11.5" style="2" customWidth="1"/>
    <col min="14087" max="14336" width="9" style="2"/>
    <col min="14337" max="14337" width="19.75" style="2" customWidth="1"/>
    <col min="14338" max="14338" width="29.625" style="2" customWidth="1"/>
    <col min="14339" max="14339" width="25.5" style="2" customWidth="1"/>
    <col min="14340" max="14340" width="19.375" style="2" customWidth="1"/>
    <col min="14341" max="14341" width="9" style="2"/>
    <col min="14342" max="14342" width="11.5" style="2" customWidth="1"/>
    <col min="14343" max="14592" width="9" style="2"/>
    <col min="14593" max="14593" width="19.75" style="2" customWidth="1"/>
    <col min="14594" max="14594" width="29.625" style="2" customWidth="1"/>
    <col min="14595" max="14595" width="25.5" style="2" customWidth="1"/>
    <col min="14596" max="14596" width="19.375" style="2" customWidth="1"/>
    <col min="14597" max="14597" width="9" style="2"/>
    <col min="14598" max="14598" width="11.5" style="2" customWidth="1"/>
    <col min="14599" max="14848" width="9" style="2"/>
    <col min="14849" max="14849" width="19.75" style="2" customWidth="1"/>
    <col min="14850" max="14850" width="29.625" style="2" customWidth="1"/>
    <col min="14851" max="14851" width="25.5" style="2" customWidth="1"/>
    <col min="14852" max="14852" width="19.375" style="2" customWidth="1"/>
    <col min="14853" max="14853" width="9" style="2"/>
    <col min="14854" max="14854" width="11.5" style="2" customWidth="1"/>
    <col min="14855" max="15104" width="9" style="2"/>
    <col min="15105" max="15105" width="19.75" style="2" customWidth="1"/>
    <col min="15106" max="15106" width="29.625" style="2" customWidth="1"/>
    <col min="15107" max="15107" width="25.5" style="2" customWidth="1"/>
    <col min="15108" max="15108" width="19.375" style="2" customWidth="1"/>
    <col min="15109" max="15109" width="9" style="2"/>
    <col min="15110" max="15110" width="11.5" style="2" customWidth="1"/>
    <col min="15111" max="15360" width="9" style="2"/>
    <col min="15361" max="15361" width="19.75" style="2" customWidth="1"/>
    <col min="15362" max="15362" width="29.625" style="2" customWidth="1"/>
    <col min="15363" max="15363" width="25.5" style="2" customWidth="1"/>
    <col min="15364" max="15364" width="19.375" style="2" customWidth="1"/>
    <col min="15365" max="15365" width="9" style="2"/>
    <col min="15366" max="15366" width="11.5" style="2" customWidth="1"/>
    <col min="15367" max="15616" width="9" style="2"/>
    <col min="15617" max="15617" width="19.75" style="2" customWidth="1"/>
    <col min="15618" max="15618" width="29.625" style="2" customWidth="1"/>
    <col min="15619" max="15619" width="25.5" style="2" customWidth="1"/>
    <col min="15620" max="15620" width="19.375" style="2" customWidth="1"/>
    <col min="15621" max="15621" width="9" style="2"/>
    <col min="15622" max="15622" width="11.5" style="2" customWidth="1"/>
    <col min="15623" max="15872" width="9" style="2"/>
    <col min="15873" max="15873" width="19.75" style="2" customWidth="1"/>
    <col min="15874" max="15874" width="29.625" style="2" customWidth="1"/>
    <col min="15875" max="15875" width="25.5" style="2" customWidth="1"/>
    <col min="15876" max="15876" width="19.375" style="2" customWidth="1"/>
    <col min="15877" max="15877" width="9" style="2"/>
    <col min="15878" max="15878" width="11.5" style="2" customWidth="1"/>
    <col min="15879" max="16128" width="9" style="2"/>
    <col min="16129" max="16129" width="19.75" style="2" customWidth="1"/>
    <col min="16130" max="16130" width="29.625" style="2" customWidth="1"/>
    <col min="16131" max="16131" width="25.5" style="2" customWidth="1"/>
    <col min="16132" max="16132" width="19.375" style="2" customWidth="1"/>
    <col min="16133" max="16133" width="9" style="2"/>
    <col min="16134" max="16134" width="11.5" style="2" customWidth="1"/>
    <col min="16135" max="16384" width="9" style="2"/>
  </cols>
  <sheetData>
    <row r="1" ht="20.25" spans="1:10">
      <c r="A1" s="1" t="s">
        <v>520</v>
      </c>
    </row>
    <row r="2" ht="29.25" customHeight="1" spans="1:10">
      <c r="A2" s="3" t="s">
        <v>96</v>
      </c>
      <c r="B2" s="3"/>
      <c r="C2" s="428"/>
    </row>
    <row r="3" ht="26.25" spans="1:10">
      <c r="A3" s="4"/>
      <c r="B3" s="5"/>
      <c r="C3" s="6" t="s">
        <v>2</v>
      </c>
    </row>
    <row r="4" ht="24.95" customHeight="1" spans="1:10">
      <c r="A4" s="7" t="s">
        <v>521</v>
      </c>
      <c r="B4" s="8" t="s">
        <v>522</v>
      </c>
      <c r="C4" s="9" t="s">
        <v>523</v>
      </c>
    </row>
    <row r="5" ht="24.95" customHeight="1" spans="1:10">
      <c r="A5" s="10" t="s">
        <v>64</v>
      </c>
      <c r="B5" s="11"/>
      <c r="C5" s="429">
        <f>C6+C11+C20+C26+C32+C35+C38+C42+C48+C51+C54+C56</f>
        <v>339412</v>
      </c>
    </row>
    <row r="6" ht="24.95" customHeight="1" spans="1:10">
      <c r="A6" s="430" t="s">
        <v>524</v>
      </c>
      <c r="B6" s="431" t="s">
        <v>525</v>
      </c>
      <c r="C6" s="432">
        <f>SUM(C7:C10)</f>
        <v>56392</v>
      </c>
      <c r="E6" s="2">
        <f>C6+D6</f>
        <v>56392</v>
      </c>
      <c r="H6" s="2">
        <f>ROUND(C6,0)</f>
        <v>56392</v>
      </c>
      <c r="I6" s="2">
        <v>56391.829501</v>
      </c>
    </row>
    <row r="7" ht="24.95" customHeight="1" spans="1:10">
      <c r="A7" s="430" t="s">
        <v>526</v>
      </c>
      <c r="B7" s="431" t="s">
        <v>527</v>
      </c>
      <c r="C7" s="429">
        <v>31343</v>
      </c>
      <c r="D7" s="2">
        <v>31265.05738</v>
      </c>
      <c r="E7" s="2">
        <f>C7+D7</f>
        <v>62608.05738</v>
      </c>
      <c r="H7" s="2">
        <f t="shared" ref="H7:H38" si="0">ROUND(C7,0)</f>
        <v>31343</v>
      </c>
      <c r="I7" s="2">
        <v>31342.52738</v>
      </c>
    </row>
    <row r="8" ht="24.95" customHeight="1" spans="1:10">
      <c r="A8" s="430" t="s">
        <v>528</v>
      </c>
      <c r="B8" s="431" t="s">
        <v>529</v>
      </c>
      <c r="C8" s="429">
        <v>11908</v>
      </c>
      <c r="D8" s="2">
        <v>10275.938709</v>
      </c>
      <c r="E8" s="2">
        <f t="shared" ref="E8:E39" si="1">C8+D8</f>
        <v>22183.938709</v>
      </c>
      <c r="H8" s="2">
        <f t="shared" si="0"/>
        <v>11908</v>
      </c>
      <c r="I8" s="2">
        <v>11907.798709</v>
      </c>
    </row>
    <row r="9" ht="24.95" customHeight="1" spans="1:10">
      <c r="A9" s="430" t="s">
        <v>530</v>
      </c>
      <c r="B9" s="431" t="s">
        <v>531</v>
      </c>
      <c r="C9" s="429">
        <v>4588</v>
      </c>
      <c r="D9" s="2">
        <v>4588.161612</v>
      </c>
      <c r="E9" s="2">
        <f t="shared" si="1"/>
        <v>9176.161612</v>
      </c>
      <c r="H9" s="2">
        <f t="shared" si="0"/>
        <v>4588</v>
      </c>
      <c r="I9" s="2">
        <v>4588.161612</v>
      </c>
    </row>
    <row r="10" ht="24.95" customHeight="1" spans="1:10">
      <c r="A10" s="430" t="s">
        <v>532</v>
      </c>
      <c r="B10" s="431" t="s">
        <v>533</v>
      </c>
      <c r="C10" s="429">
        <v>8553</v>
      </c>
      <c r="D10" s="2">
        <v>3826.79</v>
      </c>
      <c r="E10" s="2">
        <f t="shared" si="1"/>
        <v>12379.79</v>
      </c>
      <c r="H10" s="2">
        <f t="shared" si="0"/>
        <v>8553</v>
      </c>
      <c r="I10" s="2">
        <v>8553.3418</v>
      </c>
    </row>
    <row r="11" ht="24.95" customHeight="1" spans="1:10">
      <c r="A11" s="430" t="s">
        <v>534</v>
      </c>
      <c r="B11" s="431" t="s">
        <v>535</v>
      </c>
      <c r="C11" s="432">
        <f>SUM(C12:C19)</f>
        <v>35747</v>
      </c>
      <c r="D11" s="2">
        <v>35747</v>
      </c>
      <c r="E11" s="2">
        <f t="shared" si="1"/>
        <v>71494</v>
      </c>
      <c r="F11" s="2">
        <v>35747</v>
      </c>
      <c r="G11" s="2">
        <f>C11-F11</f>
        <v>0</v>
      </c>
      <c r="H11" s="2">
        <f t="shared" si="0"/>
        <v>35747</v>
      </c>
      <c r="I11" s="2">
        <v>37706.775811</v>
      </c>
      <c r="J11" s="2">
        <f>I11-F11</f>
        <v>1959.775811</v>
      </c>
    </row>
    <row r="12" ht="24.95" customHeight="1" spans="1:10">
      <c r="A12" s="430" t="s">
        <v>536</v>
      </c>
      <c r="B12" s="431" t="s">
        <v>537</v>
      </c>
      <c r="C12" s="429">
        <v>13866</v>
      </c>
      <c r="D12" s="2">
        <v>3387.298</v>
      </c>
      <c r="E12" s="2">
        <f t="shared" si="1"/>
        <v>17253.298</v>
      </c>
      <c r="H12" s="2">
        <f t="shared" si="0"/>
        <v>13866</v>
      </c>
      <c r="I12" s="2">
        <v>13865.962757</v>
      </c>
    </row>
    <row r="13" ht="24.95" customHeight="1" spans="1:10">
      <c r="A13" s="430" t="s">
        <v>538</v>
      </c>
      <c r="B13" s="431" t="s">
        <v>539</v>
      </c>
      <c r="C13" s="429">
        <v>83</v>
      </c>
      <c r="E13" s="2">
        <f t="shared" si="1"/>
        <v>83</v>
      </c>
      <c r="H13" s="2">
        <f t="shared" si="0"/>
        <v>83</v>
      </c>
      <c r="I13" s="2">
        <v>83</v>
      </c>
    </row>
    <row r="14" ht="24.95" customHeight="1" spans="1:10">
      <c r="A14" s="430" t="s">
        <v>540</v>
      </c>
      <c r="B14" s="431" t="s">
        <v>541</v>
      </c>
      <c r="C14" s="429">
        <v>89</v>
      </c>
      <c r="E14" s="2">
        <f t="shared" si="1"/>
        <v>89</v>
      </c>
      <c r="H14" s="2">
        <f t="shared" si="0"/>
        <v>89</v>
      </c>
      <c r="I14" s="2">
        <v>88.83</v>
      </c>
    </row>
    <row r="15" ht="24.95" customHeight="1" spans="1:10">
      <c r="A15" s="430" t="s">
        <v>542</v>
      </c>
      <c r="B15" s="431" t="s">
        <v>543</v>
      </c>
      <c r="C15" s="429">
        <v>67</v>
      </c>
      <c r="D15" s="2">
        <v>0.2</v>
      </c>
      <c r="E15" s="2">
        <f t="shared" si="1"/>
        <v>67.2</v>
      </c>
      <c r="H15" s="2">
        <f t="shared" si="0"/>
        <v>67</v>
      </c>
      <c r="I15" s="2">
        <v>66.8</v>
      </c>
    </row>
    <row r="16" ht="24.95" customHeight="1" spans="1:10">
      <c r="A16" s="430" t="s">
        <v>544</v>
      </c>
      <c r="B16" s="431" t="s">
        <v>545</v>
      </c>
      <c r="C16" s="429">
        <v>17890</v>
      </c>
      <c r="D16" s="2">
        <v>12.83</v>
      </c>
      <c r="E16" s="2">
        <f t="shared" si="1"/>
        <v>17902.83</v>
      </c>
      <c r="H16" s="2">
        <f t="shared" si="0"/>
        <v>17890</v>
      </c>
      <c r="I16" s="2">
        <v>17890.39128</v>
      </c>
    </row>
    <row r="17" ht="24.95" customHeight="1" spans="1:9">
      <c r="A17" s="430" t="s">
        <v>546</v>
      </c>
      <c r="B17" s="431" t="s">
        <v>547</v>
      </c>
      <c r="C17" s="429">
        <v>456</v>
      </c>
      <c r="D17" s="2">
        <v>425.6</v>
      </c>
      <c r="E17" s="2">
        <f t="shared" si="1"/>
        <v>881.6</v>
      </c>
      <c r="H17" s="2">
        <f t="shared" si="0"/>
        <v>456</v>
      </c>
      <c r="I17" s="2">
        <v>455.494774</v>
      </c>
    </row>
    <row r="18" ht="24.95" customHeight="1" spans="1:9">
      <c r="A18" s="430" t="s">
        <v>548</v>
      </c>
      <c r="B18" s="431" t="s">
        <v>549</v>
      </c>
      <c r="C18" s="429">
        <v>406</v>
      </c>
      <c r="D18" s="2">
        <v>13.05</v>
      </c>
      <c r="E18" s="2">
        <f t="shared" si="1"/>
        <v>419.05</v>
      </c>
      <c r="H18" s="2">
        <f t="shared" si="0"/>
        <v>406</v>
      </c>
      <c r="I18" s="2">
        <v>406.12</v>
      </c>
    </row>
    <row r="19" ht="24.95" customHeight="1" spans="1:9">
      <c r="A19" s="430" t="s">
        <v>550</v>
      </c>
      <c r="B19" s="431" t="s">
        <v>551</v>
      </c>
      <c r="C19" s="429">
        <f>4850-1960</f>
        <v>2890</v>
      </c>
      <c r="E19" s="2">
        <f t="shared" si="1"/>
        <v>2890</v>
      </c>
      <c r="H19" s="2">
        <f t="shared" si="0"/>
        <v>2890</v>
      </c>
      <c r="I19" s="2">
        <v>4850.177</v>
      </c>
    </row>
    <row r="20" ht="24.95" customHeight="1" spans="1:9">
      <c r="A20" s="430" t="s">
        <v>552</v>
      </c>
      <c r="B20" s="431" t="s">
        <v>553</v>
      </c>
      <c r="C20" s="432">
        <f>SUM(C21:C25)</f>
        <v>20296</v>
      </c>
      <c r="E20" s="2">
        <f t="shared" si="1"/>
        <v>20296</v>
      </c>
      <c r="H20" s="2">
        <f t="shared" si="0"/>
        <v>20296</v>
      </c>
      <c r="I20" s="2">
        <v>20295.846382</v>
      </c>
    </row>
    <row r="21" ht="24.95" customHeight="1" spans="1:9">
      <c r="A21" s="430" t="s">
        <v>554</v>
      </c>
      <c r="B21" s="431" t="s">
        <v>555</v>
      </c>
      <c r="C21" s="429">
        <v>15666</v>
      </c>
      <c r="E21" s="2">
        <f t="shared" si="1"/>
        <v>15666</v>
      </c>
      <c r="H21" s="2">
        <f t="shared" si="0"/>
        <v>15666</v>
      </c>
      <c r="I21" s="2">
        <v>15666.488282</v>
      </c>
    </row>
    <row r="22" ht="24.95" customHeight="1" spans="1:9">
      <c r="A22" s="430" t="s">
        <v>556</v>
      </c>
      <c r="B22" s="431" t="s">
        <v>557</v>
      </c>
      <c r="C22" s="429">
        <v>0</v>
      </c>
      <c r="E22" s="2">
        <f t="shared" si="1"/>
        <v>0</v>
      </c>
      <c r="H22" s="2">
        <f t="shared" si="0"/>
        <v>0</v>
      </c>
      <c r="I22" s="2">
        <v>0</v>
      </c>
    </row>
    <row r="23" ht="24.95" customHeight="1" spans="1:9">
      <c r="A23" s="430" t="s">
        <v>558</v>
      </c>
      <c r="B23" s="431" t="s">
        <v>559</v>
      </c>
      <c r="C23" s="429">
        <v>276</v>
      </c>
      <c r="D23" s="2">
        <v>3.28</v>
      </c>
      <c r="E23" s="2">
        <f t="shared" si="1"/>
        <v>279.28</v>
      </c>
      <c r="H23" s="2">
        <f t="shared" si="0"/>
        <v>276</v>
      </c>
      <c r="I23" s="2">
        <v>275.6581</v>
      </c>
    </row>
    <row r="24" ht="24.95" customHeight="1" spans="1:9">
      <c r="A24" s="430" t="s">
        <v>560</v>
      </c>
      <c r="B24" s="431" t="s">
        <v>561</v>
      </c>
      <c r="C24" s="429">
        <v>54</v>
      </c>
      <c r="E24" s="2">
        <f t="shared" si="1"/>
        <v>54</v>
      </c>
      <c r="H24" s="2">
        <f t="shared" si="0"/>
        <v>54</v>
      </c>
      <c r="I24" s="2">
        <v>53.7</v>
      </c>
    </row>
    <row r="25" ht="24.95" customHeight="1" spans="1:9">
      <c r="A25" s="430" t="s">
        <v>562</v>
      </c>
      <c r="B25" s="431" t="s">
        <v>563</v>
      </c>
      <c r="C25" s="429">
        <v>4300</v>
      </c>
      <c r="E25" s="2">
        <f t="shared" si="1"/>
        <v>4300</v>
      </c>
      <c r="H25" s="2">
        <f t="shared" si="0"/>
        <v>4300</v>
      </c>
      <c r="I25" s="2">
        <v>4300</v>
      </c>
    </row>
    <row r="26" ht="24.95" customHeight="1" spans="1:9">
      <c r="A26" s="430" t="s">
        <v>564</v>
      </c>
      <c r="B26" s="431" t="s">
        <v>565</v>
      </c>
      <c r="C26" s="432">
        <f>SUM(C27:C31)</f>
        <v>4662</v>
      </c>
      <c r="D26" s="2">
        <v>4662</v>
      </c>
      <c r="E26" s="2">
        <f t="shared" si="1"/>
        <v>9324</v>
      </c>
      <c r="H26" s="2">
        <f t="shared" si="0"/>
        <v>4662</v>
      </c>
      <c r="I26" s="2">
        <v>4662.35086</v>
      </c>
    </row>
    <row r="27" ht="24.95" customHeight="1" spans="1:9">
      <c r="A27" s="430" t="s">
        <v>566</v>
      </c>
      <c r="B27" s="431" t="s">
        <v>567</v>
      </c>
      <c r="C27" s="429">
        <v>0</v>
      </c>
      <c r="E27" s="2">
        <f t="shared" si="1"/>
        <v>0</v>
      </c>
      <c r="H27" s="2">
        <f t="shared" si="0"/>
        <v>0</v>
      </c>
      <c r="I27" s="2">
        <v>0</v>
      </c>
    </row>
    <row r="28" ht="24.95" customHeight="1" spans="1:9">
      <c r="A28" s="430" t="s">
        <v>568</v>
      </c>
      <c r="B28" s="431" t="s">
        <v>555</v>
      </c>
      <c r="C28" s="429">
        <v>4511</v>
      </c>
      <c r="E28" s="2">
        <f t="shared" si="1"/>
        <v>4511</v>
      </c>
      <c r="H28" s="2">
        <f t="shared" si="0"/>
        <v>4511</v>
      </c>
      <c r="I28" s="2">
        <v>4511.13586</v>
      </c>
    </row>
    <row r="29" ht="24.95" customHeight="1" spans="1:9">
      <c r="A29" s="430" t="s">
        <v>569</v>
      </c>
      <c r="B29" s="431" t="s">
        <v>559</v>
      </c>
      <c r="C29" s="429">
        <v>142</v>
      </c>
      <c r="E29" s="2">
        <f t="shared" si="1"/>
        <v>142</v>
      </c>
      <c r="H29" s="2">
        <f t="shared" si="0"/>
        <v>142</v>
      </c>
      <c r="I29" s="2">
        <v>142.555</v>
      </c>
    </row>
    <row r="30" ht="24.95" customHeight="1" spans="1:9">
      <c r="A30" s="430" t="s">
        <v>570</v>
      </c>
      <c r="B30" s="431" t="s">
        <v>561</v>
      </c>
      <c r="C30" s="429">
        <v>9</v>
      </c>
      <c r="E30" s="2">
        <f t="shared" si="1"/>
        <v>9</v>
      </c>
      <c r="H30" s="2">
        <f t="shared" si="0"/>
        <v>9</v>
      </c>
      <c r="I30" s="2">
        <v>8.66</v>
      </c>
    </row>
    <row r="31" ht="24.95" customHeight="1" spans="1:9">
      <c r="A31" s="430" t="s">
        <v>571</v>
      </c>
      <c r="B31" s="431" t="s">
        <v>563</v>
      </c>
      <c r="C31" s="429">
        <v>0</v>
      </c>
      <c r="E31" s="2">
        <f t="shared" si="1"/>
        <v>0</v>
      </c>
      <c r="H31" s="2">
        <f t="shared" si="0"/>
        <v>0</v>
      </c>
      <c r="I31" s="2">
        <v>0</v>
      </c>
    </row>
    <row r="32" ht="24.95" customHeight="1" spans="1:9">
      <c r="A32" s="430" t="s">
        <v>572</v>
      </c>
      <c r="B32" s="431" t="s">
        <v>573</v>
      </c>
      <c r="C32" s="432">
        <f>SUM(C33:C34)</f>
        <v>110768</v>
      </c>
      <c r="E32" s="2">
        <f t="shared" si="1"/>
        <v>110768</v>
      </c>
      <c r="H32" s="2">
        <f t="shared" si="0"/>
        <v>110768</v>
      </c>
      <c r="I32" s="2">
        <v>110768.365102</v>
      </c>
    </row>
    <row r="33" ht="25" customHeight="1" spans="1:9">
      <c r="A33" s="430" t="s">
        <v>574</v>
      </c>
      <c r="B33" s="431" t="s">
        <v>575</v>
      </c>
      <c r="C33" s="429">
        <v>98362</v>
      </c>
      <c r="D33" s="2">
        <v>97795.68658</v>
      </c>
      <c r="E33" s="2">
        <f t="shared" si="1"/>
        <v>196157.68658</v>
      </c>
      <c r="H33" s="2">
        <f t="shared" si="0"/>
        <v>98362</v>
      </c>
      <c r="I33" s="2">
        <v>98362.20658</v>
      </c>
    </row>
    <row r="34" ht="24.95" customHeight="1" spans="1:9">
      <c r="A34" s="430" t="s">
        <v>576</v>
      </c>
      <c r="B34" s="431" t="s">
        <v>577</v>
      </c>
      <c r="C34" s="429">
        <v>12406</v>
      </c>
      <c r="D34" s="2">
        <v>295.098</v>
      </c>
      <c r="E34" s="2">
        <f t="shared" si="1"/>
        <v>12701.098</v>
      </c>
      <c r="H34" s="2">
        <f t="shared" si="0"/>
        <v>12406</v>
      </c>
      <c r="I34" s="2">
        <v>12406.158522</v>
      </c>
    </row>
    <row r="35" ht="24.95" customHeight="1" spans="1:9">
      <c r="A35" s="430" t="s">
        <v>578</v>
      </c>
      <c r="B35" s="431" t="s">
        <v>579</v>
      </c>
      <c r="C35" s="432">
        <f>SUM(C36:C37)</f>
        <v>4768</v>
      </c>
      <c r="E35" s="2">
        <f t="shared" si="1"/>
        <v>4768</v>
      </c>
      <c r="H35" s="2">
        <f t="shared" si="0"/>
        <v>4768</v>
      </c>
      <c r="I35" s="2">
        <v>4767.92</v>
      </c>
    </row>
    <row r="36" ht="24.95" customHeight="1" spans="1:9">
      <c r="A36" s="430" t="s">
        <v>580</v>
      </c>
      <c r="B36" s="431" t="s">
        <v>581</v>
      </c>
      <c r="C36" s="429">
        <v>1666</v>
      </c>
      <c r="E36" s="2">
        <f t="shared" si="1"/>
        <v>1666</v>
      </c>
      <c r="H36" s="2">
        <f t="shared" si="0"/>
        <v>1666</v>
      </c>
      <c r="I36" s="2">
        <v>1665.92</v>
      </c>
    </row>
    <row r="37" ht="24.95" customHeight="1" spans="1:9">
      <c r="A37" s="430" t="s">
        <v>582</v>
      </c>
      <c r="B37" s="431" t="s">
        <v>583</v>
      </c>
      <c r="C37" s="429">
        <v>3102</v>
      </c>
      <c r="E37" s="2">
        <f t="shared" si="1"/>
        <v>3102</v>
      </c>
      <c r="H37" s="2">
        <f t="shared" si="0"/>
        <v>3102</v>
      </c>
      <c r="I37" s="2">
        <v>3102</v>
      </c>
    </row>
    <row r="38" ht="24.95" customHeight="1" spans="1:9">
      <c r="A38" s="430" t="s">
        <v>584</v>
      </c>
      <c r="B38" s="431" t="s">
        <v>585</v>
      </c>
      <c r="C38" s="432">
        <f>SUM(C39:C41)</f>
        <v>11526</v>
      </c>
      <c r="D38" s="2">
        <v>11526</v>
      </c>
      <c r="E38" s="2">
        <f t="shared" si="1"/>
        <v>23052</v>
      </c>
      <c r="H38" s="2">
        <f t="shared" si="0"/>
        <v>11526</v>
      </c>
      <c r="I38" s="2">
        <v>11526.23</v>
      </c>
    </row>
    <row r="39" ht="24.95" customHeight="1" spans="1:9">
      <c r="A39" s="430" t="s">
        <v>586</v>
      </c>
      <c r="B39" s="431" t="s">
        <v>587</v>
      </c>
      <c r="C39" s="429">
        <v>4718</v>
      </c>
      <c r="E39" s="2">
        <f t="shared" si="1"/>
        <v>4718</v>
      </c>
      <c r="H39" s="2">
        <f t="shared" ref="H39:H58" si="2">ROUND(C39,0)</f>
        <v>4718</v>
      </c>
      <c r="I39" s="2">
        <v>4717.67</v>
      </c>
    </row>
    <row r="40" ht="24.95" customHeight="1" spans="1:9">
      <c r="A40" s="430" t="s">
        <v>588</v>
      </c>
      <c r="B40" s="431" t="s">
        <v>589</v>
      </c>
      <c r="C40" s="429">
        <v>0</v>
      </c>
      <c r="E40" s="2">
        <f t="shared" ref="E40:E58" si="3">C40+D40</f>
        <v>0</v>
      </c>
      <c r="H40" s="2">
        <f t="shared" si="2"/>
        <v>0</v>
      </c>
    </row>
    <row r="41" ht="24.95" customHeight="1" spans="1:9">
      <c r="A41" s="430" t="s">
        <v>590</v>
      </c>
      <c r="B41" s="431" t="s">
        <v>591</v>
      </c>
      <c r="C41" s="429">
        <v>6808</v>
      </c>
      <c r="E41" s="2">
        <f t="shared" si="3"/>
        <v>6808</v>
      </c>
      <c r="H41" s="2">
        <f t="shared" si="2"/>
        <v>6808</v>
      </c>
      <c r="I41" s="2">
        <v>6808.56</v>
      </c>
    </row>
    <row r="42" ht="24.95" customHeight="1" spans="1:9">
      <c r="A42" s="430" t="s">
        <v>592</v>
      </c>
      <c r="B42" s="431" t="s">
        <v>593</v>
      </c>
      <c r="C42" s="432">
        <f>SUM(C43:C47)</f>
        <v>44987</v>
      </c>
      <c r="E42" s="2">
        <f t="shared" si="3"/>
        <v>44987</v>
      </c>
      <c r="H42" s="2">
        <f t="shared" si="2"/>
        <v>44987</v>
      </c>
      <c r="I42" s="2">
        <v>44986.93456</v>
      </c>
    </row>
    <row r="43" ht="24.95" customHeight="1" spans="1:9">
      <c r="A43" s="430" t="s">
        <v>594</v>
      </c>
      <c r="B43" s="431" t="s">
        <v>595</v>
      </c>
      <c r="C43" s="429">
        <v>26109</v>
      </c>
      <c r="E43" s="2">
        <f t="shared" si="3"/>
        <v>26109</v>
      </c>
      <c r="H43" s="2">
        <f t="shared" si="2"/>
        <v>26109</v>
      </c>
      <c r="I43" s="2">
        <v>26108.87716</v>
      </c>
    </row>
    <row r="44" ht="24.95" customHeight="1" spans="1:9">
      <c r="A44" s="430" t="s">
        <v>596</v>
      </c>
      <c r="B44" s="431" t="s">
        <v>597</v>
      </c>
      <c r="C44" s="429">
        <v>188</v>
      </c>
      <c r="E44" s="2">
        <f t="shared" si="3"/>
        <v>188</v>
      </c>
      <c r="H44" s="2">
        <f t="shared" si="2"/>
        <v>188</v>
      </c>
      <c r="I44" s="2">
        <v>187.80784</v>
      </c>
    </row>
    <row r="45" ht="24.95" customHeight="1" spans="1:9">
      <c r="A45" s="430" t="s">
        <v>598</v>
      </c>
      <c r="B45" s="431" t="s">
        <v>599</v>
      </c>
      <c r="C45" s="429">
        <v>712</v>
      </c>
      <c r="E45" s="2">
        <f t="shared" si="3"/>
        <v>712</v>
      </c>
      <c r="H45" s="2">
        <f t="shared" si="2"/>
        <v>712</v>
      </c>
      <c r="I45" s="2">
        <v>711.84</v>
      </c>
    </row>
    <row r="46" ht="24.95" customHeight="1" spans="1:9">
      <c r="A46" s="430" t="s">
        <v>600</v>
      </c>
      <c r="B46" s="431" t="s">
        <v>601</v>
      </c>
      <c r="C46" s="429">
        <v>11946</v>
      </c>
      <c r="D46" s="2">
        <v>11775.36556</v>
      </c>
      <c r="E46" s="2">
        <f t="shared" si="3"/>
        <v>23721.36556</v>
      </c>
      <c r="H46" s="2">
        <f t="shared" si="2"/>
        <v>11946</v>
      </c>
      <c r="I46" s="2">
        <v>11946.16556</v>
      </c>
    </row>
    <row r="47" ht="24.95" customHeight="1" spans="1:9">
      <c r="A47" s="430" t="s">
        <v>602</v>
      </c>
      <c r="B47" s="431" t="s">
        <v>603</v>
      </c>
      <c r="C47" s="429">
        <v>6032</v>
      </c>
      <c r="E47" s="2">
        <f t="shared" si="3"/>
        <v>6032</v>
      </c>
      <c r="H47" s="2">
        <f t="shared" si="2"/>
        <v>6032</v>
      </c>
      <c r="I47" s="2">
        <v>6032.244</v>
      </c>
    </row>
    <row r="48" ht="24.95" customHeight="1" spans="1:9">
      <c r="A48" s="430" t="s">
        <v>604</v>
      </c>
      <c r="B48" s="431" t="s">
        <v>605</v>
      </c>
      <c r="C48" s="432">
        <f>SUM(C49:C50)</f>
        <v>16881</v>
      </c>
      <c r="E48" s="2">
        <f t="shared" si="3"/>
        <v>16881</v>
      </c>
      <c r="H48" s="2">
        <f t="shared" si="2"/>
        <v>16881</v>
      </c>
      <c r="I48" s="2">
        <v>16881.22</v>
      </c>
    </row>
    <row r="49" ht="24.95" customHeight="1" spans="1:9">
      <c r="A49" s="430" t="s">
        <v>606</v>
      </c>
      <c r="B49" s="431" t="s">
        <v>607</v>
      </c>
      <c r="C49" s="429">
        <v>16881</v>
      </c>
      <c r="E49" s="2">
        <f t="shared" si="3"/>
        <v>16881</v>
      </c>
      <c r="H49" s="2">
        <f t="shared" si="2"/>
        <v>16881</v>
      </c>
      <c r="I49" s="2">
        <v>16881.22</v>
      </c>
    </row>
    <row r="50" ht="24.95" customHeight="1" spans="1:9">
      <c r="A50" s="430" t="s">
        <v>608</v>
      </c>
      <c r="B50" s="431" t="s">
        <v>294</v>
      </c>
      <c r="C50" s="429"/>
      <c r="E50" s="2">
        <f t="shared" si="3"/>
        <v>0</v>
      </c>
      <c r="H50" s="2">
        <f t="shared" si="2"/>
        <v>0</v>
      </c>
    </row>
    <row r="51" ht="24.95" customHeight="1" spans="1:9">
      <c r="A51" s="430" t="s">
        <v>609</v>
      </c>
      <c r="B51" s="431" t="s">
        <v>610</v>
      </c>
      <c r="C51" s="432">
        <f>SUM(C52:C53)</f>
        <v>3383</v>
      </c>
      <c r="E51" s="2">
        <f t="shared" si="3"/>
        <v>3383</v>
      </c>
      <c r="H51" s="2">
        <f t="shared" si="2"/>
        <v>3383</v>
      </c>
      <c r="I51" s="2">
        <v>3382.86</v>
      </c>
    </row>
    <row r="52" s="2" customFormat="1" ht="24.95" customHeight="1" spans="1:9">
      <c r="A52" s="430" t="s">
        <v>611</v>
      </c>
      <c r="B52" s="431" t="s">
        <v>612</v>
      </c>
      <c r="C52" s="429">
        <v>3382</v>
      </c>
      <c r="E52" s="2">
        <f t="shared" si="3"/>
        <v>3382</v>
      </c>
      <c r="F52" s="2">
        <v>1088</v>
      </c>
      <c r="G52" s="2">
        <f>E52-F52</f>
        <v>2294</v>
      </c>
      <c r="H52" s="2">
        <f t="shared" si="2"/>
        <v>3382</v>
      </c>
      <c r="I52" s="2">
        <v>3381.5</v>
      </c>
    </row>
    <row r="53" s="2" customFormat="1" ht="24.95" customHeight="1" spans="1:9">
      <c r="A53" s="430" t="s">
        <v>613</v>
      </c>
      <c r="B53" s="431" t="s">
        <v>614</v>
      </c>
      <c r="C53" s="429">
        <v>1</v>
      </c>
      <c r="E53" s="2">
        <f t="shared" si="3"/>
        <v>1</v>
      </c>
      <c r="H53" s="2">
        <f t="shared" si="2"/>
        <v>1</v>
      </c>
      <c r="I53" s="2">
        <v>1.36</v>
      </c>
    </row>
    <row r="54" ht="24.95" customHeight="1" spans="1:9">
      <c r="A54" s="430" t="s">
        <v>615</v>
      </c>
      <c r="B54" s="431" t="s">
        <v>616</v>
      </c>
      <c r="C54" s="432">
        <f>C55</f>
        <v>22027</v>
      </c>
      <c r="E54" s="2">
        <f t="shared" si="3"/>
        <v>22027</v>
      </c>
      <c r="H54" s="2">
        <f t="shared" si="2"/>
        <v>22027</v>
      </c>
    </row>
    <row r="55" ht="24.95" customHeight="1" spans="1:9">
      <c r="A55" s="430" t="s">
        <v>617</v>
      </c>
      <c r="B55" s="431" t="s">
        <v>618</v>
      </c>
      <c r="C55" s="429">
        <v>22027</v>
      </c>
      <c r="E55" s="2">
        <f t="shared" si="3"/>
        <v>22027</v>
      </c>
      <c r="H55" s="2">
        <f t="shared" si="2"/>
        <v>22027</v>
      </c>
      <c r="I55" s="2">
        <v>15027</v>
      </c>
    </row>
    <row r="56" ht="24.95" customHeight="1" spans="1:9">
      <c r="A56" s="430" t="s">
        <v>619</v>
      </c>
      <c r="B56" s="431" t="s">
        <v>487</v>
      </c>
      <c r="C56" s="432">
        <f>C57</f>
        <v>7975</v>
      </c>
      <c r="E56" s="2">
        <f t="shared" si="3"/>
        <v>7975</v>
      </c>
      <c r="H56" s="2">
        <f t="shared" si="2"/>
        <v>7975</v>
      </c>
      <c r="I56" s="2">
        <v>28041.46</v>
      </c>
    </row>
    <row r="57" s="2" customFormat="1" ht="24.95" customHeight="1" spans="1:9">
      <c r="A57" s="433" t="s">
        <v>620</v>
      </c>
      <c r="B57" s="434" t="s">
        <v>621</v>
      </c>
      <c r="C57" s="435">
        <v>7975</v>
      </c>
      <c r="E57" s="2">
        <f t="shared" si="3"/>
        <v>7975</v>
      </c>
      <c r="F57" s="2">
        <v>2423.2</v>
      </c>
      <c r="G57" s="2">
        <f>E57-F57</f>
        <v>5551.8</v>
      </c>
      <c r="H57" s="2">
        <f t="shared" si="2"/>
        <v>7975</v>
      </c>
      <c r="I57" s="2">
        <v>28041.46</v>
      </c>
    </row>
    <row r="58" spans="1:9">
      <c r="E58" s="2">
        <f t="shared" si="3"/>
        <v>0</v>
      </c>
    </row>
  </sheetData>
  <autoFilter xmlns:etc="http://www.wps.cn/officeDocument/2017/etCustomData" ref="A4:C57" etc:filterBottomFollowUsedRange="0">
    <extLst/>
  </autoFilter>
  <mergeCells count="1">
    <mergeCell ref="A2:C2"/>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zoomScale="115" zoomScaleNormal="115" workbookViewId="0">
      <selection activeCell="C4" sqref="C4:C9"/>
    </sheetView>
  </sheetViews>
  <sheetFormatPr defaultColWidth="9" defaultRowHeight="16.35" customHeight="1" outlineLevelCol="6"/>
  <cols>
    <col min="1" max="1" width="59.75" style="411" customWidth="1"/>
    <col min="2" max="2" width="30.375" style="412" customWidth="1"/>
    <col min="3" max="3" width="9" style="411"/>
    <col min="4" max="4" width="22.75" style="411" hidden="1" customWidth="1"/>
    <col min="5" max="247" width="9" style="411"/>
    <col min="248" max="248" width="34.5" style="411" customWidth="1"/>
    <col min="249" max="254" width="11.25" style="411" customWidth="1"/>
    <col min="255" max="255" width="9" style="411"/>
    <col min="256" max="256" width="22.75" style="411" customWidth="1"/>
    <col min="257" max="503" width="9" style="411"/>
    <col min="504" max="504" width="34.5" style="411" customWidth="1"/>
    <col min="505" max="510" width="11.25" style="411" customWidth="1"/>
    <col min="511" max="511" width="9" style="411"/>
    <col min="512" max="512" width="22.75" style="411" customWidth="1"/>
    <col min="513" max="759" width="9" style="411"/>
    <col min="760" max="760" width="34.5" style="411" customWidth="1"/>
    <col min="761" max="766" width="11.25" style="411" customWidth="1"/>
    <col min="767" max="767" width="9" style="411"/>
    <col min="768" max="768" width="22.75" style="411" customWidth="1"/>
    <col min="769" max="1015" width="9" style="411"/>
    <col min="1016" max="1016" width="34.5" style="411" customWidth="1"/>
    <col min="1017" max="1022" width="11.25" style="411" customWidth="1"/>
    <col min="1023" max="1023" width="9" style="411"/>
    <col min="1024" max="1024" width="22.75" style="411" customWidth="1"/>
    <col min="1025" max="1271" width="9" style="411"/>
    <col min="1272" max="1272" width="34.5" style="411" customWidth="1"/>
    <col min="1273" max="1278" width="11.25" style="411" customWidth="1"/>
    <col min="1279" max="1279" width="9" style="411"/>
    <col min="1280" max="1280" width="22.75" style="411" customWidth="1"/>
    <col min="1281" max="1527" width="9" style="411"/>
    <col min="1528" max="1528" width="34.5" style="411" customWidth="1"/>
    <col min="1529" max="1534" width="11.25" style="411" customWidth="1"/>
    <col min="1535" max="1535" width="9" style="411"/>
    <col min="1536" max="1536" width="22.75" style="411" customWidth="1"/>
    <col min="1537" max="1783" width="9" style="411"/>
    <col min="1784" max="1784" width="34.5" style="411" customWidth="1"/>
    <col min="1785" max="1790" width="11.25" style="411" customWidth="1"/>
    <col min="1791" max="1791" width="9" style="411"/>
    <col min="1792" max="1792" width="22.75" style="411" customWidth="1"/>
    <col min="1793" max="2039" width="9" style="411"/>
    <col min="2040" max="2040" width="34.5" style="411" customWidth="1"/>
    <col min="2041" max="2046" width="11.25" style="411" customWidth="1"/>
    <col min="2047" max="2047" width="9" style="411"/>
    <col min="2048" max="2048" width="22.75" style="411" customWidth="1"/>
    <col min="2049" max="2295" width="9" style="411"/>
    <col min="2296" max="2296" width="34.5" style="411" customWidth="1"/>
    <col min="2297" max="2302" width="11.25" style="411" customWidth="1"/>
    <col min="2303" max="2303" width="9" style="411"/>
    <col min="2304" max="2304" width="22.75" style="411" customWidth="1"/>
    <col min="2305" max="2551" width="9" style="411"/>
    <col min="2552" max="2552" width="34.5" style="411" customWidth="1"/>
    <col min="2553" max="2558" width="11.25" style="411" customWidth="1"/>
    <col min="2559" max="2559" width="9" style="411"/>
    <col min="2560" max="2560" width="22.75" style="411" customWidth="1"/>
    <col min="2561" max="2807" width="9" style="411"/>
    <col min="2808" max="2808" width="34.5" style="411" customWidth="1"/>
    <col min="2809" max="2814" width="11.25" style="411" customWidth="1"/>
    <col min="2815" max="2815" width="9" style="411"/>
    <col min="2816" max="2816" width="22.75" style="411" customWidth="1"/>
    <col min="2817" max="3063" width="9" style="411"/>
    <col min="3064" max="3064" width="34.5" style="411" customWidth="1"/>
    <col min="3065" max="3070" width="11.25" style="411" customWidth="1"/>
    <col min="3071" max="3071" width="9" style="411"/>
    <col min="3072" max="3072" width="22.75" style="411" customWidth="1"/>
    <col min="3073" max="3319" width="9" style="411"/>
    <col min="3320" max="3320" width="34.5" style="411" customWidth="1"/>
    <col min="3321" max="3326" width="11.25" style="411" customWidth="1"/>
    <col min="3327" max="3327" width="9" style="411"/>
    <col min="3328" max="3328" width="22.75" style="411" customWidth="1"/>
    <col min="3329" max="3575" width="9" style="411"/>
    <col min="3576" max="3576" width="34.5" style="411" customWidth="1"/>
    <col min="3577" max="3582" width="11.25" style="411" customWidth="1"/>
    <col min="3583" max="3583" width="9" style="411"/>
    <col min="3584" max="3584" width="22.75" style="411" customWidth="1"/>
    <col min="3585" max="3831" width="9" style="411"/>
    <col min="3832" max="3832" width="34.5" style="411" customWidth="1"/>
    <col min="3833" max="3838" width="11.25" style="411" customWidth="1"/>
    <col min="3839" max="3839" width="9" style="411"/>
    <col min="3840" max="3840" width="22.75" style="411" customWidth="1"/>
    <col min="3841" max="4087" width="9" style="411"/>
    <col min="4088" max="4088" width="34.5" style="411" customWidth="1"/>
    <col min="4089" max="4094" width="11.25" style="411" customWidth="1"/>
    <col min="4095" max="4095" width="9" style="411"/>
    <col min="4096" max="4096" width="22.75" style="411" customWidth="1"/>
    <col min="4097" max="4343" width="9" style="411"/>
    <col min="4344" max="4344" width="34.5" style="411" customWidth="1"/>
    <col min="4345" max="4350" width="11.25" style="411" customWidth="1"/>
    <col min="4351" max="4351" width="9" style="411"/>
    <col min="4352" max="4352" width="22.75" style="411" customWidth="1"/>
    <col min="4353" max="4599" width="9" style="411"/>
    <col min="4600" max="4600" width="34.5" style="411" customWidth="1"/>
    <col min="4601" max="4606" width="11.25" style="411" customWidth="1"/>
    <col min="4607" max="4607" width="9" style="411"/>
    <col min="4608" max="4608" width="22.75" style="411" customWidth="1"/>
    <col min="4609" max="4855" width="9" style="411"/>
    <col min="4856" max="4856" width="34.5" style="411" customWidth="1"/>
    <col min="4857" max="4862" width="11.25" style="411" customWidth="1"/>
    <col min="4863" max="4863" width="9" style="411"/>
    <col min="4864" max="4864" width="22.75" style="411" customWidth="1"/>
    <col min="4865" max="5111" width="9" style="411"/>
    <col min="5112" max="5112" width="34.5" style="411" customWidth="1"/>
    <col min="5113" max="5118" width="11.25" style="411" customWidth="1"/>
    <col min="5119" max="5119" width="9" style="411"/>
    <col min="5120" max="5120" width="22.75" style="411" customWidth="1"/>
    <col min="5121" max="5367" width="9" style="411"/>
    <col min="5368" max="5368" width="34.5" style="411" customWidth="1"/>
    <col min="5369" max="5374" width="11.25" style="411" customWidth="1"/>
    <col min="5375" max="5375" width="9" style="411"/>
    <col min="5376" max="5376" width="22.75" style="411" customWidth="1"/>
    <col min="5377" max="5623" width="9" style="411"/>
    <col min="5624" max="5624" width="34.5" style="411" customWidth="1"/>
    <col min="5625" max="5630" width="11.25" style="411" customWidth="1"/>
    <col min="5631" max="5631" width="9" style="411"/>
    <col min="5632" max="5632" width="22.75" style="411" customWidth="1"/>
    <col min="5633" max="5879" width="9" style="411"/>
    <col min="5880" max="5880" width="34.5" style="411" customWidth="1"/>
    <col min="5881" max="5886" width="11.25" style="411" customWidth="1"/>
    <col min="5887" max="5887" width="9" style="411"/>
    <col min="5888" max="5888" width="22.75" style="411" customWidth="1"/>
    <col min="5889" max="6135" width="9" style="411"/>
    <col min="6136" max="6136" width="34.5" style="411" customWidth="1"/>
    <col min="6137" max="6142" width="11.25" style="411" customWidth="1"/>
    <col min="6143" max="6143" width="9" style="411"/>
    <col min="6144" max="6144" width="22.75" style="411" customWidth="1"/>
    <col min="6145" max="6391" width="9" style="411"/>
    <col min="6392" max="6392" width="34.5" style="411" customWidth="1"/>
    <col min="6393" max="6398" width="11.25" style="411" customWidth="1"/>
    <col min="6399" max="6399" width="9" style="411"/>
    <col min="6400" max="6400" width="22.75" style="411" customWidth="1"/>
    <col min="6401" max="6647" width="9" style="411"/>
    <col min="6648" max="6648" width="34.5" style="411" customWidth="1"/>
    <col min="6649" max="6654" width="11.25" style="411" customWidth="1"/>
    <col min="6655" max="6655" width="9" style="411"/>
    <col min="6656" max="6656" width="22.75" style="411" customWidth="1"/>
    <col min="6657" max="6903" width="9" style="411"/>
    <col min="6904" max="6904" width="34.5" style="411" customWidth="1"/>
    <col min="6905" max="6910" width="11.25" style="411" customWidth="1"/>
    <col min="6911" max="6911" width="9" style="411"/>
    <col min="6912" max="6912" width="22.75" style="411" customWidth="1"/>
    <col min="6913" max="7159" width="9" style="411"/>
    <col min="7160" max="7160" width="34.5" style="411" customWidth="1"/>
    <col min="7161" max="7166" width="11.25" style="411" customWidth="1"/>
    <col min="7167" max="7167" width="9" style="411"/>
    <col min="7168" max="7168" width="22.75" style="411" customWidth="1"/>
    <col min="7169" max="7415" width="9" style="411"/>
    <col min="7416" max="7416" width="34.5" style="411" customWidth="1"/>
    <col min="7417" max="7422" width="11.25" style="411" customWidth="1"/>
    <col min="7423" max="7423" width="9" style="411"/>
    <col min="7424" max="7424" width="22.75" style="411" customWidth="1"/>
    <col min="7425" max="7671" width="9" style="411"/>
    <col min="7672" max="7672" width="34.5" style="411" customWidth="1"/>
    <col min="7673" max="7678" width="11.25" style="411" customWidth="1"/>
    <col min="7679" max="7679" width="9" style="411"/>
    <col min="7680" max="7680" width="22.75" style="411" customWidth="1"/>
    <col min="7681" max="7927" width="9" style="411"/>
    <col min="7928" max="7928" width="34.5" style="411" customWidth="1"/>
    <col min="7929" max="7934" width="11.25" style="411" customWidth="1"/>
    <col min="7935" max="7935" width="9" style="411"/>
    <col min="7936" max="7936" width="22.75" style="411" customWidth="1"/>
    <col min="7937" max="8183" width="9" style="411"/>
    <col min="8184" max="8184" width="34.5" style="411" customWidth="1"/>
    <col min="8185" max="8190" width="11.25" style="411" customWidth="1"/>
    <col min="8191" max="8191" width="9" style="411"/>
    <col min="8192" max="8192" width="22.75" style="411" customWidth="1"/>
    <col min="8193" max="8439" width="9" style="411"/>
    <col min="8440" max="8440" width="34.5" style="411" customWidth="1"/>
    <col min="8441" max="8446" width="11.25" style="411" customWidth="1"/>
    <col min="8447" max="8447" width="9" style="411"/>
    <col min="8448" max="8448" width="22.75" style="411" customWidth="1"/>
    <col min="8449" max="8695" width="9" style="411"/>
    <col min="8696" max="8696" width="34.5" style="411" customWidth="1"/>
    <col min="8697" max="8702" width="11.25" style="411" customWidth="1"/>
    <col min="8703" max="8703" width="9" style="411"/>
    <col min="8704" max="8704" width="22.75" style="411" customWidth="1"/>
    <col min="8705" max="8951" width="9" style="411"/>
    <col min="8952" max="8952" width="34.5" style="411" customWidth="1"/>
    <col min="8953" max="8958" width="11.25" style="411" customWidth="1"/>
    <col min="8959" max="8959" width="9" style="411"/>
    <col min="8960" max="8960" width="22.75" style="411" customWidth="1"/>
    <col min="8961" max="9207" width="9" style="411"/>
    <col min="9208" max="9208" width="34.5" style="411" customWidth="1"/>
    <col min="9209" max="9214" width="11.25" style="411" customWidth="1"/>
    <col min="9215" max="9215" width="9" style="411"/>
    <col min="9216" max="9216" width="22.75" style="411" customWidth="1"/>
    <col min="9217" max="9463" width="9" style="411"/>
    <col min="9464" max="9464" width="34.5" style="411" customWidth="1"/>
    <col min="9465" max="9470" width="11.25" style="411" customWidth="1"/>
    <col min="9471" max="9471" width="9" style="411"/>
    <col min="9472" max="9472" width="22.75" style="411" customWidth="1"/>
    <col min="9473" max="9719" width="9" style="411"/>
    <col min="9720" max="9720" width="34.5" style="411" customWidth="1"/>
    <col min="9721" max="9726" width="11.25" style="411" customWidth="1"/>
    <col min="9727" max="9727" width="9" style="411"/>
    <col min="9728" max="9728" width="22.75" style="411" customWidth="1"/>
    <col min="9729" max="9975" width="9" style="411"/>
    <col min="9976" max="9976" width="34.5" style="411" customWidth="1"/>
    <col min="9977" max="9982" width="11.25" style="411" customWidth="1"/>
    <col min="9983" max="9983" width="9" style="411"/>
    <col min="9984" max="9984" width="22.75" style="411" customWidth="1"/>
    <col min="9985" max="10231" width="9" style="411"/>
    <col min="10232" max="10232" width="34.5" style="411" customWidth="1"/>
    <col min="10233" max="10238" width="11.25" style="411" customWidth="1"/>
    <col min="10239" max="10239" width="9" style="411"/>
    <col min="10240" max="10240" width="22.75" style="411" customWidth="1"/>
    <col min="10241" max="10487" width="9" style="411"/>
    <col min="10488" max="10488" width="34.5" style="411" customWidth="1"/>
    <col min="10489" max="10494" width="11.25" style="411" customWidth="1"/>
    <col min="10495" max="10495" width="9" style="411"/>
    <col min="10496" max="10496" width="22.75" style="411" customWidth="1"/>
    <col min="10497" max="10743" width="9" style="411"/>
    <col min="10744" max="10744" width="34.5" style="411" customWidth="1"/>
    <col min="10745" max="10750" width="11.25" style="411" customWidth="1"/>
    <col min="10751" max="10751" width="9" style="411"/>
    <col min="10752" max="10752" width="22.75" style="411" customWidth="1"/>
    <col min="10753" max="10999" width="9" style="411"/>
    <col min="11000" max="11000" width="34.5" style="411" customWidth="1"/>
    <col min="11001" max="11006" width="11.25" style="411" customWidth="1"/>
    <col min="11007" max="11007" width="9" style="411"/>
    <col min="11008" max="11008" width="22.75" style="411" customWidth="1"/>
    <col min="11009" max="11255" width="9" style="411"/>
    <col min="11256" max="11256" width="34.5" style="411" customWidth="1"/>
    <col min="11257" max="11262" width="11.25" style="411" customWidth="1"/>
    <col min="11263" max="11263" width="9" style="411"/>
    <col min="11264" max="11264" width="22.75" style="411" customWidth="1"/>
    <col min="11265" max="11511" width="9" style="411"/>
    <col min="11512" max="11512" width="34.5" style="411" customWidth="1"/>
    <col min="11513" max="11518" width="11.25" style="411" customWidth="1"/>
    <col min="11519" max="11519" width="9" style="411"/>
    <col min="11520" max="11520" width="22.75" style="411" customWidth="1"/>
    <col min="11521" max="11767" width="9" style="411"/>
    <col min="11768" max="11768" width="34.5" style="411" customWidth="1"/>
    <col min="11769" max="11774" width="11.25" style="411" customWidth="1"/>
    <col min="11775" max="11775" width="9" style="411"/>
    <col min="11776" max="11776" width="22.75" style="411" customWidth="1"/>
    <col min="11777" max="12023" width="9" style="411"/>
    <col min="12024" max="12024" width="34.5" style="411" customWidth="1"/>
    <col min="12025" max="12030" width="11.25" style="411" customWidth="1"/>
    <col min="12031" max="12031" width="9" style="411"/>
    <col min="12032" max="12032" width="22.75" style="411" customWidth="1"/>
    <col min="12033" max="12279" width="9" style="411"/>
    <col min="12280" max="12280" width="34.5" style="411" customWidth="1"/>
    <col min="12281" max="12286" width="11.25" style="411" customWidth="1"/>
    <col min="12287" max="12287" width="9" style="411"/>
    <col min="12288" max="12288" width="22.75" style="411" customWidth="1"/>
    <col min="12289" max="12535" width="9" style="411"/>
    <col min="12536" max="12536" width="34.5" style="411" customWidth="1"/>
    <col min="12537" max="12542" width="11.25" style="411" customWidth="1"/>
    <col min="12543" max="12543" width="9" style="411"/>
    <col min="12544" max="12544" width="22.75" style="411" customWidth="1"/>
    <col min="12545" max="12791" width="9" style="411"/>
    <col min="12792" max="12792" width="34.5" style="411" customWidth="1"/>
    <col min="12793" max="12798" width="11.25" style="411" customWidth="1"/>
    <col min="12799" max="12799" width="9" style="411"/>
    <col min="12800" max="12800" width="22.75" style="411" customWidth="1"/>
    <col min="12801" max="13047" width="9" style="411"/>
    <col min="13048" max="13048" width="34.5" style="411" customWidth="1"/>
    <col min="13049" max="13054" width="11.25" style="411" customWidth="1"/>
    <col min="13055" max="13055" width="9" style="411"/>
    <col min="13056" max="13056" width="22.75" style="411" customWidth="1"/>
    <col min="13057" max="13303" width="9" style="411"/>
    <col min="13304" max="13304" width="34.5" style="411" customWidth="1"/>
    <col min="13305" max="13310" width="11.25" style="411" customWidth="1"/>
    <col min="13311" max="13311" width="9" style="411"/>
    <col min="13312" max="13312" width="22.75" style="411" customWidth="1"/>
    <col min="13313" max="13559" width="9" style="411"/>
    <col min="13560" max="13560" width="34.5" style="411" customWidth="1"/>
    <col min="13561" max="13566" width="11.25" style="411" customWidth="1"/>
    <col min="13567" max="13567" width="9" style="411"/>
    <col min="13568" max="13568" width="22.75" style="411" customWidth="1"/>
    <col min="13569" max="13815" width="9" style="411"/>
    <col min="13816" max="13816" width="34.5" style="411" customWidth="1"/>
    <col min="13817" max="13822" width="11.25" style="411" customWidth="1"/>
    <col min="13823" max="13823" width="9" style="411"/>
    <col min="13824" max="13824" width="22.75" style="411" customWidth="1"/>
    <col min="13825" max="14071" width="9" style="411"/>
    <col min="14072" max="14072" width="34.5" style="411" customWidth="1"/>
    <col min="14073" max="14078" width="11.25" style="411" customWidth="1"/>
    <col min="14079" max="14079" width="9" style="411"/>
    <col min="14080" max="14080" width="22.75" style="411" customWidth="1"/>
    <col min="14081" max="14327" width="9" style="411"/>
    <col min="14328" max="14328" width="34.5" style="411" customWidth="1"/>
    <col min="14329" max="14334" width="11.25" style="411" customWidth="1"/>
    <col min="14335" max="14335" width="9" style="411"/>
    <col min="14336" max="14336" width="22.75" style="411" customWidth="1"/>
    <col min="14337" max="14583" width="9" style="411"/>
    <col min="14584" max="14584" width="34.5" style="411" customWidth="1"/>
    <col min="14585" max="14590" width="11.25" style="411" customWidth="1"/>
    <col min="14591" max="14591" width="9" style="411"/>
    <col min="14592" max="14592" width="22.75" style="411" customWidth="1"/>
    <col min="14593" max="14839" width="9" style="411"/>
    <col min="14840" max="14840" width="34.5" style="411" customWidth="1"/>
    <col min="14841" max="14846" width="11.25" style="411" customWidth="1"/>
    <col min="14847" max="14847" width="9" style="411"/>
    <col min="14848" max="14848" width="22.75" style="411" customWidth="1"/>
    <col min="14849" max="15095" width="9" style="411"/>
    <col min="15096" max="15096" width="34.5" style="411" customWidth="1"/>
    <col min="15097" max="15102" width="11.25" style="411" customWidth="1"/>
    <col min="15103" max="15103" width="9" style="411"/>
    <col min="15104" max="15104" width="22.75" style="411" customWidth="1"/>
    <col min="15105" max="15351" width="9" style="411"/>
    <col min="15352" max="15352" width="34.5" style="411" customWidth="1"/>
    <col min="15353" max="15358" width="11.25" style="411" customWidth="1"/>
    <col min="15359" max="15359" width="9" style="411"/>
    <col min="15360" max="15360" width="22.75" style="411" customWidth="1"/>
    <col min="15361" max="15607" width="9" style="411"/>
    <col min="15608" max="15608" width="34.5" style="411" customWidth="1"/>
    <col min="15609" max="15614" width="11.25" style="411" customWidth="1"/>
    <col min="15615" max="15615" width="9" style="411"/>
    <col min="15616" max="15616" width="22.75" style="411" customWidth="1"/>
    <col min="15617" max="15863" width="9" style="411"/>
    <col min="15864" max="15864" width="34.5" style="411" customWidth="1"/>
    <col min="15865" max="15870" width="11.25" style="411" customWidth="1"/>
    <col min="15871" max="15871" width="9" style="411"/>
    <col min="15872" max="15872" width="22.75" style="411" customWidth="1"/>
    <col min="15873" max="16119" width="9" style="411"/>
    <col min="16120" max="16120" width="34.5" style="411" customWidth="1"/>
    <col min="16121" max="16126" width="11.25" style="411" customWidth="1"/>
    <col min="16127" max="16127" width="9" style="411"/>
    <col min="16128" max="16128" width="22.75" style="411" customWidth="1"/>
    <col min="16129" max="16384" width="9" style="411"/>
  </cols>
  <sheetData>
    <row r="1" ht="12.95" customHeight="1" spans="1:7">
      <c r="A1" s="413" t="s">
        <v>622</v>
      </c>
    </row>
    <row r="2" ht="24.95" customHeight="1" spans="1:7">
      <c r="A2" s="414" t="s">
        <v>623</v>
      </c>
      <c r="B2" s="414"/>
    </row>
    <row r="3" ht="26.1" customHeight="1" spans="1:7">
      <c r="A3" s="415"/>
      <c r="B3" s="416" t="s">
        <v>2</v>
      </c>
    </row>
    <row r="4" s="410" customFormat="1" ht="15.95" customHeight="1" spans="1:7">
      <c r="A4" s="417" t="s">
        <v>31</v>
      </c>
      <c r="B4" s="418" t="s">
        <v>624</v>
      </c>
    </row>
    <row r="5" s="410" customFormat="1" ht="6.95" customHeight="1" spans="1:7">
      <c r="A5" s="419"/>
      <c r="B5" s="420"/>
    </row>
    <row r="6" ht="20.1" customHeight="1" spans="1:7">
      <c r="A6" s="421" t="s">
        <v>69</v>
      </c>
      <c r="B6" s="422">
        <f>SUM(B7:B31)</f>
        <v>295920</v>
      </c>
    </row>
    <row r="7" ht="28.5" customHeight="1" spans="1:7">
      <c r="A7" s="423" t="s">
        <v>70</v>
      </c>
      <c r="B7" s="422">
        <v>32134</v>
      </c>
      <c r="D7" s="411">
        <v>12621</v>
      </c>
      <c r="E7" s="411" t="s">
        <v>70</v>
      </c>
      <c r="F7" s="411">
        <v>32134</v>
      </c>
      <c r="G7" s="411" t="b">
        <f>A7=E7</f>
        <v>1</v>
      </c>
    </row>
    <row r="8" ht="28.5" customHeight="1" spans="1:7">
      <c r="A8" s="423" t="s">
        <v>71</v>
      </c>
      <c r="B8" s="422"/>
      <c r="E8" s="411" t="s">
        <v>71</v>
      </c>
      <c r="G8" s="411" t="b">
        <f t="shared" ref="G8:G15" si="0">A8=E8</f>
        <v>1</v>
      </c>
    </row>
    <row r="9" s="411" customFormat="1" ht="28.5" customHeight="1" spans="1:7">
      <c r="A9" s="423" t="s">
        <v>72</v>
      </c>
      <c r="B9" s="422">
        <v>234</v>
      </c>
      <c r="D9" s="411">
        <v>189</v>
      </c>
      <c r="E9" s="411" t="s">
        <v>72</v>
      </c>
      <c r="F9" s="411">
        <v>234</v>
      </c>
      <c r="G9" s="411" t="b">
        <f t="shared" si="0"/>
        <v>1</v>
      </c>
    </row>
    <row r="10" ht="28.5" customHeight="1" spans="1:7">
      <c r="A10" s="423" t="s">
        <v>73</v>
      </c>
      <c r="B10" s="422">
        <v>1134</v>
      </c>
      <c r="D10" s="411">
        <v>5971</v>
      </c>
      <c r="E10" s="411" t="s">
        <v>73</v>
      </c>
      <c r="F10" s="411">
        <v>1134</v>
      </c>
      <c r="G10" s="411" t="b">
        <f t="shared" si="0"/>
        <v>1</v>
      </c>
    </row>
    <row r="11" s="411" customFormat="1" ht="28.5" customHeight="1" spans="1:7">
      <c r="A11" s="423" t="s">
        <v>74</v>
      </c>
      <c r="B11" s="422">
        <v>84167</v>
      </c>
      <c r="D11" s="411">
        <v>72932</v>
      </c>
      <c r="E11" s="411" t="s">
        <v>74</v>
      </c>
      <c r="F11" s="411">
        <v>84167</v>
      </c>
      <c r="G11" s="411" t="b">
        <f t="shared" si="0"/>
        <v>1</v>
      </c>
    </row>
    <row r="12" s="411" customFormat="1" ht="28.5" customHeight="1" spans="1:7">
      <c r="A12" s="423" t="s">
        <v>75</v>
      </c>
      <c r="B12" s="422">
        <v>394</v>
      </c>
      <c r="D12" s="411">
        <v>2440</v>
      </c>
      <c r="E12" s="411" t="s">
        <v>75</v>
      </c>
      <c r="F12" s="411">
        <v>394</v>
      </c>
      <c r="G12" s="411" t="b">
        <f t="shared" si="0"/>
        <v>1</v>
      </c>
    </row>
    <row r="13" s="411" customFormat="1" ht="28.5" customHeight="1" spans="1:7">
      <c r="A13" s="423" t="s">
        <v>76</v>
      </c>
      <c r="B13" s="422">
        <v>5732</v>
      </c>
      <c r="D13" s="411">
        <v>4348</v>
      </c>
      <c r="E13" s="411" t="s">
        <v>76</v>
      </c>
      <c r="F13" s="411">
        <v>5732</v>
      </c>
      <c r="G13" s="411" t="b">
        <f t="shared" ref="G13:G23" si="1">A13=E13</f>
        <v>1</v>
      </c>
    </row>
    <row r="14" s="411" customFormat="1" ht="28.5" customHeight="1" spans="1:7">
      <c r="A14" s="423" t="s">
        <v>77</v>
      </c>
      <c r="B14" s="422">
        <v>47014</v>
      </c>
      <c r="D14" s="411">
        <v>57650</v>
      </c>
      <c r="E14" s="411" t="s">
        <v>77</v>
      </c>
      <c r="F14" s="411">
        <v>47014</v>
      </c>
      <c r="G14" s="411" t="b">
        <f t="shared" si="1"/>
        <v>1</v>
      </c>
    </row>
    <row r="15" s="411" customFormat="1" ht="28" customHeight="1" spans="1:7">
      <c r="A15" s="423" t="s">
        <v>78</v>
      </c>
      <c r="B15" s="422">
        <v>26022</v>
      </c>
      <c r="D15" s="411">
        <v>27312</v>
      </c>
      <c r="E15" s="411" t="s">
        <v>78</v>
      </c>
      <c r="F15" s="411">
        <v>26022</v>
      </c>
      <c r="G15" s="411" t="b">
        <f t="shared" si="1"/>
        <v>1</v>
      </c>
    </row>
    <row r="16" s="411" customFormat="1" ht="28" customHeight="1" spans="1:7">
      <c r="A16" s="423" t="s">
        <v>79</v>
      </c>
      <c r="B16" s="422">
        <v>13610</v>
      </c>
      <c r="D16" s="411">
        <v>6386</v>
      </c>
      <c r="E16" s="411" t="s">
        <v>79</v>
      </c>
      <c r="F16" s="411">
        <v>13610</v>
      </c>
      <c r="G16" s="411" t="b">
        <f t="shared" si="1"/>
        <v>1</v>
      </c>
    </row>
    <row r="17" s="411" customFormat="1" ht="28" customHeight="1" spans="1:7">
      <c r="A17" s="423" t="s">
        <v>80</v>
      </c>
      <c r="B17" s="422">
        <v>10371</v>
      </c>
      <c r="D17" s="411">
        <v>9902</v>
      </c>
      <c r="E17" s="411" t="s">
        <v>80</v>
      </c>
      <c r="F17" s="411">
        <v>10371</v>
      </c>
      <c r="G17" s="411" t="b">
        <f t="shared" si="1"/>
        <v>1</v>
      </c>
    </row>
    <row r="18" s="411" customFormat="1" ht="28.5" customHeight="1" spans="1:7">
      <c r="A18" s="423" t="s">
        <v>81</v>
      </c>
      <c r="B18" s="422">
        <v>16154</v>
      </c>
      <c r="D18" s="411">
        <v>14849</v>
      </c>
      <c r="E18" s="411" t="s">
        <v>81</v>
      </c>
      <c r="F18" s="411">
        <v>16154</v>
      </c>
      <c r="G18" s="411" t="b">
        <f t="shared" si="1"/>
        <v>1</v>
      </c>
    </row>
    <row r="19" s="411" customFormat="1" ht="28.5" customHeight="1" spans="1:7">
      <c r="A19" s="423" t="s">
        <v>82</v>
      </c>
      <c r="B19" s="422">
        <v>6437</v>
      </c>
      <c r="D19" s="411">
        <v>10955</v>
      </c>
      <c r="E19" s="411" t="s">
        <v>82</v>
      </c>
      <c r="F19" s="411">
        <v>6437</v>
      </c>
      <c r="G19" s="411" t="b">
        <f t="shared" si="1"/>
        <v>1</v>
      </c>
    </row>
    <row r="20" s="411" customFormat="1" ht="28.5" customHeight="1" spans="1:7">
      <c r="A20" s="423" t="s">
        <v>83</v>
      </c>
      <c r="B20" s="422">
        <v>349</v>
      </c>
      <c r="D20" s="411">
        <v>525</v>
      </c>
      <c r="E20" s="411" t="s">
        <v>83</v>
      </c>
      <c r="F20" s="411">
        <v>349</v>
      </c>
      <c r="G20" s="411" t="b">
        <f t="shared" si="1"/>
        <v>1</v>
      </c>
    </row>
    <row r="21" s="411" customFormat="1" ht="28.5" customHeight="1" spans="1:7">
      <c r="A21" s="423" t="s">
        <v>84</v>
      </c>
      <c r="B21" s="422">
        <v>121</v>
      </c>
      <c r="D21" s="411">
        <v>1758</v>
      </c>
      <c r="E21" s="411" t="s">
        <v>84</v>
      </c>
      <c r="F21" s="411">
        <v>121</v>
      </c>
      <c r="G21" s="411" t="b">
        <f t="shared" si="1"/>
        <v>1</v>
      </c>
    </row>
    <row r="22" s="411" customFormat="1" ht="28.5" customHeight="1" spans="1:7">
      <c r="A22" s="423" t="s">
        <v>85</v>
      </c>
      <c r="B22" s="422">
        <v>211</v>
      </c>
      <c r="D22" s="411">
        <v>346</v>
      </c>
      <c r="E22" s="411" t="s">
        <v>85</v>
      </c>
      <c r="F22" s="411">
        <v>211</v>
      </c>
      <c r="G22" s="411" t="b">
        <f t="shared" si="1"/>
        <v>1</v>
      </c>
    </row>
    <row r="23" s="411" customFormat="1" ht="28.5" customHeight="1" spans="1:7">
      <c r="A23" s="423" t="s">
        <v>86</v>
      </c>
      <c r="B23" s="422">
        <v>258</v>
      </c>
      <c r="D23" s="411">
        <v>258</v>
      </c>
      <c r="E23" s="411" t="s">
        <v>86</v>
      </c>
      <c r="F23" s="411">
        <v>258</v>
      </c>
      <c r="G23" s="411" t="b">
        <f t="shared" ref="G23:G31" si="2">A23=E23</f>
        <v>1</v>
      </c>
    </row>
    <row r="24" s="411" customFormat="1" ht="28.5" customHeight="1" spans="1:7">
      <c r="A24" s="423" t="s">
        <v>87</v>
      </c>
      <c r="B24" s="422">
        <v>8239</v>
      </c>
      <c r="D24" s="411">
        <v>5276</v>
      </c>
      <c r="E24" s="411" t="s">
        <v>87</v>
      </c>
      <c r="F24" s="411">
        <v>8239</v>
      </c>
      <c r="G24" s="411" t="b">
        <f t="shared" si="2"/>
        <v>1</v>
      </c>
    </row>
    <row r="25" s="411" customFormat="1" ht="28.5" customHeight="1" spans="1:7">
      <c r="A25" s="423" t="s">
        <v>88</v>
      </c>
      <c r="B25" s="422">
        <v>10618</v>
      </c>
      <c r="D25" s="411">
        <v>11443</v>
      </c>
      <c r="E25" s="411" t="s">
        <v>88</v>
      </c>
      <c r="F25" s="411">
        <v>10618</v>
      </c>
      <c r="G25" s="411" t="b">
        <f t="shared" si="2"/>
        <v>1</v>
      </c>
    </row>
    <row r="26" s="411" customFormat="1" ht="28.5" customHeight="1" spans="1:7">
      <c r="A26" s="423" t="s">
        <v>89</v>
      </c>
      <c r="B26" s="422">
        <v>805</v>
      </c>
      <c r="D26" s="411">
        <v>260</v>
      </c>
      <c r="E26" s="411" t="s">
        <v>89</v>
      </c>
      <c r="F26" s="411">
        <v>805</v>
      </c>
      <c r="G26" s="411" t="b">
        <f t="shared" si="2"/>
        <v>1</v>
      </c>
    </row>
    <row r="27" s="411" customFormat="1" ht="28.5" customHeight="1" spans="1:7">
      <c r="A27" s="423" t="s">
        <v>90</v>
      </c>
      <c r="B27" s="422">
        <v>5485</v>
      </c>
      <c r="D27" s="411">
        <v>1636</v>
      </c>
      <c r="E27" s="411" t="s">
        <v>90</v>
      </c>
      <c r="F27" s="411">
        <v>5485</v>
      </c>
      <c r="G27" s="411" t="b">
        <f t="shared" si="2"/>
        <v>1</v>
      </c>
    </row>
    <row r="28" s="411" customFormat="1" ht="28.5" customHeight="1" spans="1:7">
      <c r="A28" s="423" t="s">
        <v>91</v>
      </c>
      <c r="B28" s="422">
        <v>7000</v>
      </c>
      <c r="D28" s="411">
        <v>7000</v>
      </c>
      <c r="E28" s="411" t="s">
        <v>91</v>
      </c>
      <c r="F28" s="411">
        <v>7000</v>
      </c>
      <c r="G28" s="411" t="b">
        <f t="shared" si="2"/>
        <v>1</v>
      </c>
    </row>
    <row r="29" s="411" customFormat="1" ht="28.5" customHeight="1" spans="1:7">
      <c r="A29" s="423" t="s">
        <v>92</v>
      </c>
      <c r="B29" s="422">
        <v>16048</v>
      </c>
      <c r="D29" s="411">
        <v>3076</v>
      </c>
      <c r="E29" s="411" t="s">
        <v>92</v>
      </c>
      <c r="F29" s="411">
        <v>16048</v>
      </c>
      <c r="G29" s="411" t="b">
        <f t="shared" si="2"/>
        <v>1</v>
      </c>
    </row>
    <row r="30" s="411" customFormat="1" ht="28.5" customHeight="1" spans="1:7">
      <c r="A30" s="423" t="s">
        <v>93</v>
      </c>
      <c r="B30" s="422">
        <v>3382</v>
      </c>
      <c r="D30" s="411">
        <v>121</v>
      </c>
      <c r="E30" s="411" t="s">
        <v>93</v>
      </c>
      <c r="F30" s="411">
        <v>3382</v>
      </c>
      <c r="G30" s="411" t="b">
        <f t="shared" si="2"/>
        <v>1</v>
      </c>
    </row>
    <row r="31" ht="28.5" customHeight="1" spans="1:7">
      <c r="A31" s="424" t="s">
        <v>94</v>
      </c>
      <c r="B31" s="425">
        <v>1</v>
      </c>
      <c r="E31" s="411" t="s">
        <v>625</v>
      </c>
      <c r="F31" s="411">
        <v>1</v>
      </c>
      <c r="G31" s="411" t="b">
        <f t="shared" si="2"/>
        <v>0</v>
      </c>
    </row>
    <row r="32" customHeight="1" spans="1:7">
      <c r="A32" s="426"/>
    </row>
  </sheetData>
  <mergeCells count="3">
    <mergeCell ref="A2:B2"/>
    <mergeCell ref="A4:A5"/>
    <mergeCell ref="B4:B5"/>
  </mergeCells>
  <printOptions horizontalCentered="1"/>
  <pageMargins left="0.51" right="0.28" top="0.16" bottom="0.16" header="0.16" footer="0.31"/>
  <pageSetup paperSize="9" scale="9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18"/>
  <sheetViews>
    <sheetView zoomScale="115" zoomScaleNormal="115" workbookViewId="0">
      <pane ySplit="4" topLeftCell="A231" activePane="bottomLeft" state="frozen"/>
      <selection/>
      <selection pane="bottomLeft" activeCell="C4" sqref="C4:C9"/>
    </sheetView>
  </sheetViews>
  <sheetFormatPr defaultColWidth="9" defaultRowHeight="23" customHeight="1"/>
  <cols>
    <col min="1" max="1" width="14.625" style="378" customWidth="1"/>
    <col min="2" max="2" width="47.5" style="379" customWidth="1"/>
    <col min="3" max="3" width="44.125" style="380" customWidth="1"/>
    <col min="4" max="5" width="9" style="377"/>
    <col min="6" max="8" width="9" style="381" hidden="1" customWidth="1"/>
    <col min="9" max="9" width="32.5" style="381" hidden="1" customWidth="1"/>
    <col min="10" max="11" width="9" style="381"/>
    <col min="12" max="12" width="12.8166666666667" style="381" customWidth="1"/>
    <col min="13" max="16384" width="9" style="381"/>
  </cols>
  <sheetData>
    <row r="1" customHeight="1" spans="1:12">
      <c r="A1" s="382" t="s">
        <v>626</v>
      </c>
      <c r="B1" s="383"/>
    </row>
    <row r="2" customHeight="1" spans="1:12">
      <c r="A2" s="384"/>
      <c r="B2" s="385" t="s">
        <v>627</v>
      </c>
      <c r="C2" s="386"/>
    </row>
    <row r="3" customHeight="1" spans="1:12">
      <c r="A3" s="384"/>
      <c r="B3" s="385"/>
      <c r="C3" s="387" t="s">
        <v>2</v>
      </c>
      <c r="F3" s="388" t="s">
        <v>628</v>
      </c>
      <c r="G3" s="388"/>
      <c r="H3" s="389" t="s">
        <v>629</v>
      </c>
      <c r="I3" s="390" t="s">
        <v>630</v>
      </c>
    </row>
    <row r="4" customHeight="1" spans="1:12">
      <c r="A4" s="391" t="s">
        <v>97</v>
      </c>
      <c r="B4" s="392" t="s">
        <v>98</v>
      </c>
      <c r="C4" s="393" t="s">
        <v>99</v>
      </c>
      <c r="F4" s="389" t="s">
        <v>631</v>
      </c>
      <c r="G4" s="388" t="s">
        <v>98</v>
      </c>
      <c r="H4" s="390"/>
      <c r="I4" s="390" t="s">
        <v>632</v>
      </c>
    </row>
    <row r="5" customHeight="1" spans="1:12">
      <c r="A5" s="394" t="s">
        <v>109</v>
      </c>
      <c r="B5" s="395" t="s">
        <v>104</v>
      </c>
      <c r="C5" s="396">
        <v>722</v>
      </c>
      <c r="F5" s="397" t="s">
        <v>633</v>
      </c>
      <c r="G5" s="398" t="s">
        <v>634</v>
      </c>
      <c r="H5" s="399"/>
      <c r="I5" s="400">
        <v>0</v>
      </c>
      <c r="J5" s="548" t="s">
        <v>101</v>
      </c>
      <c r="K5" s="381" t="s">
        <v>102</v>
      </c>
      <c r="L5" s="381">
        <v>4</v>
      </c>
    </row>
    <row r="6" customHeight="1" spans="1:12">
      <c r="A6" s="394" t="s">
        <v>110</v>
      </c>
      <c r="B6" s="395" t="s">
        <v>106</v>
      </c>
      <c r="C6" s="396">
        <v>15</v>
      </c>
      <c r="F6" s="397" t="s">
        <v>635</v>
      </c>
      <c r="G6" s="398" t="s">
        <v>636</v>
      </c>
      <c r="H6" s="399"/>
      <c r="I6" s="400">
        <v>0</v>
      </c>
      <c r="J6" s="381" t="s">
        <v>103</v>
      </c>
      <c r="K6" s="381" t="s">
        <v>104</v>
      </c>
      <c r="L6" s="381">
        <v>2184</v>
      </c>
    </row>
    <row r="7" customHeight="1" spans="1:12">
      <c r="A7" s="394" t="s">
        <v>111</v>
      </c>
      <c r="B7" s="401" t="s">
        <v>112</v>
      </c>
      <c r="C7" s="396">
        <v>45</v>
      </c>
      <c r="F7" s="397" t="s">
        <v>637</v>
      </c>
      <c r="G7" s="398" t="s">
        <v>638</v>
      </c>
      <c r="H7" s="399"/>
      <c r="I7" s="400">
        <v>0</v>
      </c>
      <c r="J7" s="381" t="s">
        <v>105</v>
      </c>
      <c r="K7" s="381" t="s">
        <v>106</v>
      </c>
      <c r="L7" s="381">
        <v>124</v>
      </c>
    </row>
    <row r="8" customHeight="1" spans="1:12">
      <c r="A8" s="394" t="s">
        <v>113</v>
      </c>
      <c r="B8" s="402" t="s">
        <v>114</v>
      </c>
      <c r="C8" s="396">
        <v>44</v>
      </c>
      <c r="F8" s="397" t="s">
        <v>639</v>
      </c>
      <c r="G8" s="398" t="s">
        <v>640</v>
      </c>
      <c r="H8" s="399"/>
      <c r="I8" s="400">
        <v>0</v>
      </c>
      <c r="J8" s="381" t="s">
        <v>107</v>
      </c>
      <c r="K8" s="381" t="s">
        <v>108</v>
      </c>
      <c r="L8" s="381">
        <v>547</v>
      </c>
    </row>
    <row r="9" customHeight="1" spans="1:12">
      <c r="A9" s="394" t="s">
        <v>115</v>
      </c>
      <c r="B9" s="402" t="s">
        <v>116</v>
      </c>
      <c r="C9" s="396">
        <v>6</v>
      </c>
      <c r="F9" s="549" t="s">
        <v>101</v>
      </c>
      <c r="G9" s="403" t="s">
        <v>102</v>
      </c>
      <c r="H9" s="399">
        <v>60</v>
      </c>
      <c r="I9" s="404">
        <v>2264</v>
      </c>
      <c r="J9" s="381" t="s">
        <v>109</v>
      </c>
      <c r="K9" s="381" t="s">
        <v>104</v>
      </c>
      <c r="L9" s="381">
        <v>722</v>
      </c>
    </row>
    <row r="10" customHeight="1" spans="1:12">
      <c r="A10" s="394" t="s">
        <v>117</v>
      </c>
      <c r="B10" s="402" t="s">
        <v>104</v>
      </c>
      <c r="C10" s="396">
        <v>488</v>
      </c>
      <c r="F10" s="397" t="s">
        <v>641</v>
      </c>
      <c r="G10" s="398" t="s">
        <v>642</v>
      </c>
      <c r="H10" s="399">
        <v>40</v>
      </c>
      <c r="I10" s="404">
        <v>30</v>
      </c>
      <c r="J10" s="381" t="s">
        <v>110</v>
      </c>
      <c r="K10" s="381" t="s">
        <v>106</v>
      </c>
      <c r="L10" s="381">
        <v>15</v>
      </c>
    </row>
    <row r="11" customHeight="1" spans="1:12">
      <c r="A11" s="394" t="s">
        <v>118</v>
      </c>
      <c r="B11" s="395" t="s">
        <v>119</v>
      </c>
      <c r="C11" s="396">
        <v>38</v>
      </c>
      <c r="F11" s="397" t="s">
        <v>103</v>
      </c>
      <c r="G11" s="398" t="s">
        <v>104</v>
      </c>
      <c r="H11" s="399">
        <v>2171</v>
      </c>
      <c r="I11" s="404">
        <v>113</v>
      </c>
      <c r="J11" s="381" t="s">
        <v>111</v>
      </c>
      <c r="K11" s="381" t="s">
        <v>112</v>
      </c>
      <c r="L11" s="381">
        <v>45</v>
      </c>
    </row>
    <row r="12" customHeight="1" spans="1:12">
      <c r="A12" s="394" t="s">
        <v>120</v>
      </c>
      <c r="B12" s="395" t="s">
        <v>121</v>
      </c>
      <c r="C12" s="396">
        <v>10</v>
      </c>
      <c r="F12" s="397" t="s">
        <v>643</v>
      </c>
      <c r="G12" s="398" t="s">
        <v>124</v>
      </c>
      <c r="H12" s="399">
        <v>10</v>
      </c>
      <c r="I12" s="404">
        <v>10</v>
      </c>
      <c r="J12" s="381" t="s">
        <v>113</v>
      </c>
      <c r="K12" s="381" t="s">
        <v>114</v>
      </c>
      <c r="L12" s="381">
        <v>45</v>
      </c>
    </row>
    <row r="13" customHeight="1" spans="1:12">
      <c r="A13" s="394" t="s">
        <v>122</v>
      </c>
      <c r="B13" s="401" t="s">
        <v>104</v>
      </c>
      <c r="C13" s="396">
        <v>5243</v>
      </c>
      <c r="F13" s="397" t="s">
        <v>105</v>
      </c>
      <c r="G13" s="398" t="s">
        <v>106</v>
      </c>
      <c r="H13" s="399">
        <v>164</v>
      </c>
      <c r="I13" s="404">
        <v>139</v>
      </c>
      <c r="J13" s="381" t="s">
        <v>115</v>
      </c>
      <c r="K13" s="381" t="s">
        <v>116</v>
      </c>
      <c r="L13" s="381">
        <v>6</v>
      </c>
    </row>
    <row r="14" customHeight="1" spans="1:12">
      <c r="A14" s="394" t="s">
        <v>123</v>
      </c>
      <c r="B14" s="401" t="s">
        <v>124</v>
      </c>
      <c r="C14" s="396">
        <v>400</v>
      </c>
      <c r="F14" s="397" t="s">
        <v>107</v>
      </c>
      <c r="G14" s="398" t="s">
        <v>108</v>
      </c>
      <c r="H14" s="399"/>
      <c r="I14" s="404">
        <v>491</v>
      </c>
      <c r="J14" s="381" t="s">
        <v>117</v>
      </c>
      <c r="K14" s="381" t="s">
        <v>104</v>
      </c>
      <c r="L14" s="381">
        <v>488</v>
      </c>
    </row>
    <row r="15" s="377" customFormat="1" customHeight="1" spans="1:12">
      <c r="A15" s="394" t="s">
        <v>125</v>
      </c>
      <c r="B15" s="395" t="s">
        <v>108</v>
      </c>
      <c r="C15" s="396">
        <v>1879</v>
      </c>
      <c r="F15" s="397" t="s">
        <v>644</v>
      </c>
      <c r="G15" s="398" t="s">
        <v>645</v>
      </c>
      <c r="H15" s="399"/>
      <c r="I15" s="404"/>
      <c r="J15" s="377" t="s">
        <v>118</v>
      </c>
      <c r="K15" s="377" t="s">
        <v>119</v>
      </c>
      <c r="L15" s="377">
        <v>38</v>
      </c>
    </row>
    <row r="16" s="377" customFormat="1" customHeight="1" spans="1:12">
      <c r="A16" s="394" t="s">
        <v>128</v>
      </c>
      <c r="B16" s="395" t="s">
        <v>104</v>
      </c>
      <c r="C16" s="396">
        <v>1187</v>
      </c>
      <c r="F16" s="397" t="s">
        <v>109</v>
      </c>
      <c r="G16" s="403" t="s">
        <v>104</v>
      </c>
      <c r="H16" s="399">
        <v>435</v>
      </c>
      <c r="I16" s="404">
        <v>16991</v>
      </c>
      <c r="J16" s="377" t="s">
        <v>120</v>
      </c>
      <c r="K16" s="377" t="s">
        <v>121</v>
      </c>
      <c r="L16" s="377">
        <v>10</v>
      </c>
    </row>
    <row r="17" s="377" customFormat="1" customHeight="1" spans="1:12">
      <c r="A17" s="394" t="s">
        <v>129</v>
      </c>
      <c r="B17" s="395" t="s">
        <v>124</v>
      </c>
      <c r="C17" s="396">
        <v>26</v>
      </c>
      <c r="F17" s="397" t="s">
        <v>646</v>
      </c>
      <c r="G17" s="403" t="s">
        <v>124</v>
      </c>
      <c r="H17" s="399">
        <v>9</v>
      </c>
      <c r="I17" s="404">
        <v>4</v>
      </c>
      <c r="J17" s="377" t="s">
        <v>122</v>
      </c>
      <c r="K17" s="377" t="s">
        <v>104</v>
      </c>
      <c r="L17" s="377">
        <v>23771</v>
      </c>
    </row>
    <row r="18" s="377" customFormat="1" customHeight="1" spans="1:12">
      <c r="A18" s="394" t="s">
        <v>130</v>
      </c>
      <c r="B18" s="401" t="s">
        <v>131</v>
      </c>
      <c r="C18" s="396">
        <v>29</v>
      </c>
      <c r="F18" s="397" t="s">
        <v>110</v>
      </c>
      <c r="G18" s="405" t="s">
        <v>106</v>
      </c>
      <c r="H18" s="399"/>
      <c r="I18" s="404"/>
      <c r="J18" s="377" t="s">
        <v>123</v>
      </c>
      <c r="K18" s="377" t="s">
        <v>124</v>
      </c>
      <c r="L18" s="377">
        <v>5565</v>
      </c>
    </row>
    <row r="19" s="377" customFormat="1" customHeight="1" spans="1:12">
      <c r="A19" s="394" t="s">
        <v>132</v>
      </c>
      <c r="B19" s="401" t="s">
        <v>108</v>
      </c>
      <c r="C19" s="396">
        <v>392</v>
      </c>
      <c r="F19" s="397" t="s">
        <v>111</v>
      </c>
      <c r="G19" s="405" t="s">
        <v>112</v>
      </c>
      <c r="H19" s="399">
        <v>45</v>
      </c>
      <c r="I19" s="404">
        <v>45</v>
      </c>
      <c r="J19" s="377" t="s">
        <v>125</v>
      </c>
      <c r="K19" s="377" t="s">
        <v>108</v>
      </c>
      <c r="L19" s="377">
        <v>1879</v>
      </c>
    </row>
    <row r="20" s="377" customFormat="1" customHeight="1" spans="1:12">
      <c r="A20" s="394" t="s">
        <v>133</v>
      </c>
      <c r="B20" s="395" t="s">
        <v>134</v>
      </c>
      <c r="C20" s="396">
        <v>328</v>
      </c>
      <c r="F20" s="397" t="s">
        <v>647</v>
      </c>
      <c r="G20" s="405" t="s">
        <v>648</v>
      </c>
      <c r="H20" s="399"/>
      <c r="I20" s="404"/>
      <c r="J20" s="377" t="s">
        <v>126</v>
      </c>
      <c r="K20" s="377" t="s">
        <v>127</v>
      </c>
      <c r="L20" s="377">
        <v>1518</v>
      </c>
    </row>
    <row r="21" s="377" customFormat="1" customHeight="1" spans="1:12">
      <c r="A21" s="394" t="s">
        <v>135</v>
      </c>
      <c r="B21" s="395" t="s">
        <v>104</v>
      </c>
      <c r="C21" s="396">
        <v>319</v>
      </c>
      <c r="F21" s="397" t="s">
        <v>649</v>
      </c>
      <c r="G21" s="398" t="s">
        <v>650</v>
      </c>
      <c r="H21" s="399"/>
      <c r="I21" s="404"/>
      <c r="J21" s="377" t="s">
        <v>128</v>
      </c>
      <c r="K21" s="377" t="s">
        <v>104</v>
      </c>
      <c r="L21" s="377">
        <v>1187</v>
      </c>
    </row>
    <row r="22" s="377" customFormat="1" customHeight="1" spans="1:12">
      <c r="A22" s="394" t="s">
        <v>136</v>
      </c>
      <c r="B22" s="395" t="s">
        <v>137</v>
      </c>
      <c r="C22" s="396">
        <v>3</v>
      </c>
      <c r="F22" s="397" t="s">
        <v>651</v>
      </c>
      <c r="G22" s="398" t="s">
        <v>652</v>
      </c>
      <c r="H22" s="399"/>
      <c r="I22" s="404"/>
      <c r="J22" s="377" t="s">
        <v>129</v>
      </c>
      <c r="K22" s="377" t="s">
        <v>124</v>
      </c>
      <c r="L22" s="377">
        <v>26</v>
      </c>
    </row>
    <row r="23" s="377" customFormat="1" customHeight="1" spans="1:12">
      <c r="A23" s="394" t="s">
        <v>138</v>
      </c>
      <c r="B23" s="395" t="s">
        <v>139</v>
      </c>
      <c r="C23" s="396">
        <v>70</v>
      </c>
      <c r="F23" s="397" t="s">
        <v>113</v>
      </c>
      <c r="G23" s="398" t="s">
        <v>114</v>
      </c>
      <c r="H23" s="399">
        <v>40</v>
      </c>
      <c r="I23" s="404">
        <v>35</v>
      </c>
      <c r="J23" s="377" t="s">
        <v>130</v>
      </c>
      <c r="K23" s="377" t="s">
        <v>131</v>
      </c>
      <c r="L23" s="377">
        <v>29</v>
      </c>
    </row>
    <row r="24" s="377" customFormat="1" customHeight="1" spans="1:12">
      <c r="A24" s="394" t="s">
        <v>140</v>
      </c>
      <c r="B24" s="395" t="s">
        <v>141</v>
      </c>
      <c r="C24" s="396">
        <v>29</v>
      </c>
      <c r="F24" s="397" t="s">
        <v>653</v>
      </c>
      <c r="G24" s="398" t="s">
        <v>654</v>
      </c>
      <c r="H24" s="399"/>
      <c r="I24" s="404"/>
      <c r="J24" s="377" t="s">
        <v>132</v>
      </c>
      <c r="K24" s="377" t="s">
        <v>108</v>
      </c>
      <c r="L24" s="377">
        <v>392</v>
      </c>
    </row>
    <row r="25" s="377" customFormat="1" customHeight="1" spans="1:12">
      <c r="A25" s="394" t="s">
        <v>142</v>
      </c>
      <c r="B25" s="401" t="s">
        <v>108</v>
      </c>
      <c r="C25" s="396">
        <v>359</v>
      </c>
      <c r="F25" s="397" t="s">
        <v>655</v>
      </c>
      <c r="G25" s="398" t="s">
        <v>108</v>
      </c>
      <c r="H25" s="399">
        <v>2</v>
      </c>
      <c r="I25" s="404">
        <v>6</v>
      </c>
      <c r="J25" s="377" t="s">
        <v>133</v>
      </c>
      <c r="K25" s="377" t="s">
        <v>134</v>
      </c>
      <c r="L25" s="377">
        <v>328</v>
      </c>
    </row>
    <row r="26" s="377" customFormat="1" customHeight="1" spans="1:12">
      <c r="A26" s="394" t="s">
        <v>656</v>
      </c>
      <c r="B26" s="401" t="s">
        <v>657</v>
      </c>
      <c r="C26" s="396">
        <v>0</v>
      </c>
      <c r="F26" s="397" t="s">
        <v>115</v>
      </c>
      <c r="G26" s="398" t="s">
        <v>116</v>
      </c>
      <c r="H26" s="399">
        <v>2</v>
      </c>
      <c r="I26" s="404">
        <v>4</v>
      </c>
      <c r="J26" s="377" t="s">
        <v>135</v>
      </c>
      <c r="K26" s="377" t="s">
        <v>104</v>
      </c>
      <c r="L26" s="377">
        <v>319</v>
      </c>
    </row>
    <row r="27" s="377" customFormat="1" customHeight="1" spans="1:12">
      <c r="A27" s="394" t="s">
        <v>143</v>
      </c>
      <c r="B27" s="402" t="s">
        <v>104</v>
      </c>
      <c r="C27" s="396">
        <v>1784</v>
      </c>
      <c r="F27" s="397" t="s">
        <v>117</v>
      </c>
      <c r="G27" s="403" t="s">
        <v>104</v>
      </c>
      <c r="H27" s="399">
        <v>322</v>
      </c>
      <c r="I27" s="404">
        <v>119</v>
      </c>
      <c r="J27" s="377" t="s">
        <v>136</v>
      </c>
      <c r="K27" s="377" t="s">
        <v>137</v>
      </c>
      <c r="L27" s="377">
        <v>3</v>
      </c>
    </row>
    <row r="28" s="377" customFormat="1" customHeight="1" spans="1:12">
      <c r="A28" s="394" t="s">
        <v>144</v>
      </c>
      <c r="B28" s="395" t="s">
        <v>124</v>
      </c>
      <c r="C28" s="396">
        <v>434</v>
      </c>
      <c r="F28" s="397" t="s">
        <v>658</v>
      </c>
      <c r="G28" s="403" t="s">
        <v>124</v>
      </c>
      <c r="H28" s="399"/>
      <c r="I28" s="404">
        <v>17</v>
      </c>
      <c r="J28" s="377" t="s">
        <v>138</v>
      </c>
      <c r="K28" s="377" t="s">
        <v>139</v>
      </c>
      <c r="L28" s="377">
        <v>70</v>
      </c>
    </row>
    <row r="29" s="377" customFormat="1" customHeight="1" spans="1:12">
      <c r="A29" s="394" t="s">
        <v>145</v>
      </c>
      <c r="B29" s="401" t="s">
        <v>146</v>
      </c>
      <c r="C29" s="396">
        <v>50</v>
      </c>
      <c r="F29" s="397" t="s">
        <v>659</v>
      </c>
      <c r="G29" s="405" t="s">
        <v>106</v>
      </c>
      <c r="H29" s="399"/>
      <c r="I29" s="404"/>
      <c r="J29" s="377" t="s">
        <v>140</v>
      </c>
      <c r="K29" s="377" t="s">
        <v>141</v>
      </c>
      <c r="L29" s="377">
        <v>29</v>
      </c>
    </row>
    <row r="30" s="377" customFormat="1" customHeight="1" spans="1:12">
      <c r="A30" s="394" t="s">
        <v>147</v>
      </c>
      <c r="B30" s="401" t="s">
        <v>148</v>
      </c>
      <c r="C30" s="396">
        <v>387</v>
      </c>
      <c r="F30" s="397" t="s">
        <v>118</v>
      </c>
      <c r="G30" s="405" t="s">
        <v>119</v>
      </c>
      <c r="H30" s="399">
        <v>37</v>
      </c>
      <c r="I30" s="404">
        <v>38</v>
      </c>
      <c r="J30" s="377" t="s">
        <v>142</v>
      </c>
      <c r="K30" s="377" t="s">
        <v>108</v>
      </c>
      <c r="L30" s="377">
        <v>359</v>
      </c>
    </row>
    <row r="31" s="377" customFormat="1" customHeight="1" spans="1:12">
      <c r="A31" s="394" t="s">
        <v>149</v>
      </c>
      <c r="B31" s="395" t="s">
        <v>150</v>
      </c>
      <c r="C31" s="396">
        <v>1000</v>
      </c>
      <c r="F31" s="397" t="s">
        <v>120</v>
      </c>
      <c r="G31" s="405" t="s">
        <v>121</v>
      </c>
      <c r="H31" s="399">
        <v>11</v>
      </c>
      <c r="I31" s="404">
        <v>22</v>
      </c>
      <c r="J31" s="377" t="s">
        <v>143</v>
      </c>
      <c r="K31" s="377" t="s">
        <v>104</v>
      </c>
      <c r="L31" s="377">
        <v>1784</v>
      </c>
    </row>
    <row r="32" s="377" customFormat="1" customHeight="1" spans="1:12">
      <c r="A32" s="394" t="s">
        <v>151</v>
      </c>
      <c r="B32" s="402" t="s">
        <v>104</v>
      </c>
      <c r="C32" s="396">
        <v>434</v>
      </c>
      <c r="F32" s="397" t="s">
        <v>660</v>
      </c>
      <c r="G32" s="405" t="s">
        <v>661</v>
      </c>
      <c r="H32" s="399"/>
      <c r="I32" s="404"/>
      <c r="J32" s="377" t="s">
        <v>144</v>
      </c>
      <c r="K32" s="377" t="s">
        <v>124</v>
      </c>
      <c r="L32" s="377">
        <v>434</v>
      </c>
    </row>
    <row r="33" s="377" customFormat="1" customHeight="1" spans="1:12">
      <c r="A33" s="394" t="s">
        <v>152</v>
      </c>
      <c r="B33" s="402" t="s">
        <v>108</v>
      </c>
      <c r="C33" s="396">
        <v>59</v>
      </c>
      <c r="F33" s="397" t="s">
        <v>662</v>
      </c>
      <c r="G33" s="405" t="s">
        <v>108</v>
      </c>
      <c r="H33" s="399"/>
      <c r="I33" s="404"/>
      <c r="J33" s="377" t="s">
        <v>145</v>
      </c>
      <c r="K33" s="377" t="s">
        <v>146</v>
      </c>
      <c r="L33" s="377">
        <v>50</v>
      </c>
    </row>
    <row r="34" s="377" customFormat="1" customHeight="1" spans="1:12">
      <c r="A34" s="394" t="s">
        <v>153</v>
      </c>
      <c r="B34" s="401" t="s">
        <v>104</v>
      </c>
      <c r="C34" s="396">
        <v>2818</v>
      </c>
      <c r="F34" s="397" t="s">
        <v>663</v>
      </c>
      <c r="G34" s="405" t="s">
        <v>664</v>
      </c>
      <c r="H34" s="399"/>
      <c r="I34" s="404"/>
      <c r="J34" s="377" t="s">
        <v>147</v>
      </c>
      <c r="K34" s="377" t="s">
        <v>148</v>
      </c>
      <c r="L34" s="377">
        <v>387</v>
      </c>
    </row>
    <row r="35" s="377" customFormat="1" customHeight="1" spans="1:12">
      <c r="A35" s="394" t="s">
        <v>154</v>
      </c>
      <c r="B35" s="401" t="s">
        <v>155</v>
      </c>
      <c r="C35" s="396">
        <v>60</v>
      </c>
      <c r="F35" s="397" t="s">
        <v>122</v>
      </c>
      <c r="G35" s="403" t="s">
        <v>104</v>
      </c>
      <c r="H35" s="399">
        <v>26885</v>
      </c>
      <c r="I35" s="404">
        <v>25422</v>
      </c>
      <c r="J35" s="377" t="s">
        <v>149</v>
      </c>
      <c r="K35" s="377" t="s">
        <v>150</v>
      </c>
      <c r="L35" s="377">
        <v>1000</v>
      </c>
    </row>
    <row r="36" s="377" customFormat="1" customHeight="1" spans="1:12">
      <c r="A36" s="394" t="s">
        <v>156</v>
      </c>
      <c r="B36" s="401" t="s">
        <v>157</v>
      </c>
      <c r="C36" s="396">
        <v>30</v>
      </c>
      <c r="F36" s="397" t="s">
        <v>123</v>
      </c>
      <c r="G36" s="403" t="s">
        <v>124</v>
      </c>
      <c r="H36" s="399">
        <v>5479</v>
      </c>
      <c r="I36" s="404">
        <v>2810</v>
      </c>
      <c r="J36" s="377" t="s">
        <v>151</v>
      </c>
      <c r="K36" s="377" t="s">
        <v>104</v>
      </c>
      <c r="L36" s="377">
        <v>434</v>
      </c>
    </row>
    <row r="37" s="377" customFormat="1" customHeight="1" spans="1:12">
      <c r="A37" s="394" t="s">
        <v>158</v>
      </c>
      <c r="B37" s="395" t="s">
        <v>104</v>
      </c>
      <c r="C37" s="396">
        <v>613</v>
      </c>
      <c r="F37" s="397" t="s">
        <v>665</v>
      </c>
      <c r="G37" s="405" t="s">
        <v>106</v>
      </c>
      <c r="H37" s="399"/>
      <c r="I37" s="404"/>
      <c r="J37" s="377" t="s">
        <v>152</v>
      </c>
      <c r="K37" s="377" t="s">
        <v>108</v>
      </c>
      <c r="L37" s="377">
        <v>59</v>
      </c>
    </row>
    <row r="38" s="377" customFormat="1" customHeight="1" spans="1:12">
      <c r="A38" s="394" t="s">
        <v>159</v>
      </c>
      <c r="B38" s="395" t="s">
        <v>124</v>
      </c>
      <c r="C38" s="396">
        <v>1048</v>
      </c>
      <c r="F38" s="397" t="s">
        <v>666</v>
      </c>
      <c r="G38" s="405" t="s">
        <v>667</v>
      </c>
      <c r="H38" s="399"/>
      <c r="I38" s="404"/>
      <c r="J38" s="377" t="s">
        <v>153</v>
      </c>
      <c r="K38" s="377" t="s">
        <v>104</v>
      </c>
      <c r="L38" s="377">
        <v>2818</v>
      </c>
    </row>
    <row r="39" s="377" customFormat="1" customHeight="1" spans="1:12">
      <c r="A39" s="394" t="s">
        <v>160</v>
      </c>
      <c r="B39" s="401" t="s">
        <v>161</v>
      </c>
      <c r="C39" s="396">
        <v>8</v>
      </c>
      <c r="F39" s="397" t="s">
        <v>668</v>
      </c>
      <c r="G39" s="405" t="s">
        <v>669</v>
      </c>
      <c r="H39" s="399"/>
      <c r="I39" s="404"/>
      <c r="J39" s="377" t="s">
        <v>154</v>
      </c>
      <c r="K39" s="377" t="s">
        <v>155</v>
      </c>
      <c r="L39" s="377">
        <v>60</v>
      </c>
    </row>
    <row r="40" s="377" customFormat="1" customHeight="1" spans="1:12">
      <c r="A40" s="394" t="s">
        <v>162</v>
      </c>
      <c r="B40" s="401" t="s">
        <v>163</v>
      </c>
      <c r="C40" s="396">
        <v>155</v>
      </c>
      <c r="F40" s="397" t="s">
        <v>670</v>
      </c>
      <c r="G40" s="403" t="s">
        <v>671</v>
      </c>
      <c r="H40" s="399">
        <v>63</v>
      </c>
      <c r="I40" s="404">
        <v>108</v>
      </c>
      <c r="J40" s="377" t="s">
        <v>156</v>
      </c>
      <c r="K40" s="377" t="s">
        <v>157</v>
      </c>
      <c r="L40" s="377">
        <v>30</v>
      </c>
    </row>
    <row r="41" s="377" customFormat="1" customHeight="1" spans="1:12">
      <c r="A41" s="394" t="s">
        <v>164</v>
      </c>
      <c r="B41" s="395" t="s">
        <v>165</v>
      </c>
      <c r="C41" s="396">
        <v>1</v>
      </c>
      <c r="F41" s="397" t="s">
        <v>672</v>
      </c>
      <c r="G41" s="405" t="s">
        <v>673</v>
      </c>
      <c r="H41" s="399"/>
      <c r="I41" s="404"/>
      <c r="J41" s="377" t="s">
        <v>158</v>
      </c>
      <c r="K41" s="377" t="s">
        <v>104</v>
      </c>
      <c r="L41" s="377">
        <v>613</v>
      </c>
    </row>
    <row r="42" s="377" customFormat="1" customHeight="1" spans="1:12">
      <c r="A42" s="394" t="s">
        <v>166</v>
      </c>
      <c r="B42" s="395" t="s">
        <v>167</v>
      </c>
      <c r="C42" s="396">
        <v>74</v>
      </c>
      <c r="F42" s="397" t="s">
        <v>125</v>
      </c>
      <c r="G42" s="405" t="s">
        <v>108</v>
      </c>
      <c r="H42" s="399">
        <v>646</v>
      </c>
      <c r="I42" s="404">
        <v>1761</v>
      </c>
      <c r="J42" s="377" t="s">
        <v>159</v>
      </c>
      <c r="K42" s="377" t="s">
        <v>124</v>
      </c>
      <c r="L42" s="377">
        <v>1048</v>
      </c>
    </row>
    <row r="43" s="377" customFormat="1" customHeight="1" spans="1:12">
      <c r="A43" s="394" t="s">
        <v>168</v>
      </c>
      <c r="B43" s="401" t="s">
        <v>104</v>
      </c>
      <c r="C43" s="396">
        <v>117</v>
      </c>
      <c r="F43" s="397" t="s">
        <v>126</v>
      </c>
      <c r="G43" s="405" t="s">
        <v>127</v>
      </c>
      <c r="H43" s="399">
        <v>1029</v>
      </c>
      <c r="I43" s="404">
        <v>696</v>
      </c>
      <c r="J43" s="377" t="s">
        <v>160</v>
      </c>
      <c r="K43" s="377" t="s">
        <v>161</v>
      </c>
      <c r="L43" s="377">
        <v>8</v>
      </c>
    </row>
    <row r="44" s="377" customFormat="1" customHeight="1" spans="1:12">
      <c r="A44" s="394" t="s">
        <v>674</v>
      </c>
      <c r="B44" s="401" t="s">
        <v>124</v>
      </c>
      <c r="C44" s="396">
        <v>0</v>
      </c>
      <c r="F44" s="397" t="s">
        <v>128</v>
      </c>
      <c r="G44" s="403" t="s">
        <v>104</v>
      </c>
      <c r="H44" s="399">
        <v>615</v>
      </c>
      <c r="I44" s="404">
        <v>1031</v>
      </c>
      <c r="J44" s="377" t="s">
        <v>162</v>
      </c>
      <c r="K44" s="377" t="s">
        <v>163</v>
      </c>
      <c r="L44" s="377">
        <v>155</v>
      </c>
    </row>
    <row r="45" s="377" customFormat="1" customHeight="1" spans="1:12">
      <c r="A45" s="394" t="s">
        <v>169</v>
      </c>
      <c r="B45" s="395" t="s">
        <v>170</v>
      </c>
      <c r="C45" s="396">
        <v>42</v>
      </c>
      <c r="F45" s="397" t="s">
        <v>129</v>
      </c>
      <c r="G45" s="403" t="s">
        <v>124</v>
      </c>
      <c r="H45" s="399">
        <v>28</v>
      </c>
      <c r="I45" s="404">
        <v>44</v>
      </c>
      <c r="J45" s="377" t="s">
        <v>164</v>
      </c>
      <c r="K45" s="377" t="s">
        <v>165</v>
      </c>
      <c r="L45" s="377">
        <v>1</v>
      </c>
    </row>
    <row r="46" s="377" customFormat="1" customHeight="1" spans="1:12">
      <c r="A46" s="394" t="s">
        <v>171</v>
      </c>
      <c r="B46" s="395" t="s">
        <v>172</v>
      </c>
      <c r="C46" s="396">
        <v>1257</v>
      </c>
      <c r="F46" s="397" t="s">
        <v>675</v>
      </c>
      <c r="G46" s="405" t="s">
        <v>106</v>
      </c>
      <c r="H46" s="399">
        <v>8</v>
      </c>
      <c r="I46" s="404"/>
      <c r="J46" s="377" t="s">
        <v>166</v>
      </c>
      <c r="K46" s="377" t="s">
        <v>167</v>
      </c>
      <c r="L46" s="377">
        <v>74</v>
      </c>
    </row>
    <row r="47" s="377" customFormat="1" customHeight="1" spans="1:12">
      <c r="A47" s="394" t="s">
        <v>173</v>
      </c>
      <c r="B47" s="395" t="s">
        <v>104</v>
      </c>
      <c r="C47" s="396">
        <v>829</v>
      </c>
      <c r="F47" s="397" t="s">
        <v>130</v>
      </c>
      <c r="G47" s="405" t="s">
        <v>131</v>
      </c>
      <c r="H47" s="399"/>
      <c r="I47" s="404"/>
      <c r="J47" s="377" t="s">
        <v>168</v>
      </c>
      <c r="K47" s="377" t="s">
        <v>104</v>
      </c>
      <c r="L47" s="377">
        <v>117</v>
      </c>
    </row>
    <row r="48" s="377" customFormat="1" customHeight="1" spans="1:12">
      <c r="A48" s="394" t="s">
        <v>174</v>
      </c>
      <c r="B48" s="401" t="s">
        <v>102</v>
      </c>
      <c r="C48" s="396">
        <v>32</v>
      </c>
      <c r="F48" s="397" t="s">
        <v>676</v>
      </c>
      <c r="G48" s="405" t="s">
        <v>677</v>
      </c>
      <c r="H48" s="399"/>
      <c r="I48" s="404"/>
      <c r="J48" s="377" t="s">
        <v>169</v>
      </c>
      <c r="K48" s="377" t="s">
        <v>170</v>
      </c>
      <c r="L48" s="377">
        <v>42</v>
      </c>
    </row>
    <row r="49" s="377" customFormat="1" customHeight="1" spans="1:12">
      <c r="A49" s="394" t="s">
        <v>175</v>
      </c>
      <c r="B49" s="395" t="s">
        <v>176</v>
      </c>
      <c r="C49" s="396">
        <v>1108</v>
      </c>
      <c r="F49" s="397" t="s">
        <v>678</v>
      </c>
      <c r="G49" s="403" t="s">
        <v>679</v>
      </c>
      <c r="H49" s="399">
        <v>181</v>
      </c>
      <c r="I49" s="404">
        <v>101</v>
      </c>
      <c r="J49" s="377" t="s">
        <v>171</v>
      </c>
      <c r="K49" s="377" t="s">
        <v>172</v>
      </c>
      <c r="L49" s="377">
        <v>1257</v>
      </c>
    </row>
    <row r="50" customHeight="1" spans="1:12">
      <c r="A50" s="394" t="s">
        <v>177</v>
      </c>
      <c r="B50" s="395" t="s">
        <v>104</v>
      </c>
      <c r="C50" s="396">
        <v>586</v>
      </c>
      <c r="F50" s="397" t="s">
        <v>680</v>
      </c>
      <c r="G50" s="403" t="s">
        <v>681</v>
      </c>
      <c r="H50" s="399"/>
      <c r="I50" s="404"/>
      <c r="J50" s="381" t="s">
        <v>173</v>
      </c>
      <c r="K50" s="381" t="s">
        <v>104</v>
      </c>
      <c r="L50" s="381">
        <v>829</v>
      </c>
    </row>
    <row r="51" customHeight="1" spans="1:12">
      <c r="A51" s="394" t="s">
        <v>178</v>
      </c>
      <c r="B51" s="395" t="s">
        <v>124</v>
      </c>
      <c r="C51" s="396">
        <v>0</v>
      </c>
      <c r="F51" s="397" t="s">
        <v>682</v>
      </c>
      <c r="G51" s="403" t="s">
        <v>683</v>
      </c>
      <c r="H51" s="399">
        <v>1</v>
      </c>
      <c r="I51" s="404">
        <v>1</v>
      </c>
      <c r="J51" s="381" t="s">
        <v>174</v>
      </c>
      <c r="K51" s="381" t="s">
        <v>102</v>
      </c>
      <c r="L51" s="381">
        <v>32</v>
      </c>
    </row>
    <row r="52" customHeight="1" spans="1:12">
      <c r="A52" s="394" t="s">
        <v>179</v>
      </c>
      <c r="B52" s="401" t="s">
        <v>180</v>
      </c>
      <c r="C52" s="396">
        <v>433</v>
      </c>
      <c r="F52" s="397" t="s">
        <v>132</v>
      </c>
      <c r="G52" s="403" t="s">
        <v>108</v>
      </c>
      <c r="H52" s="399">
        <v>503</v>
      </c>
      <c r="I52" s="404">
        <v>87</v>
      </c>
      <c r="J52" s="381" t="s">
        <v>175</v>
      </c>
      <c r="K52" s="381" t="s">
        <v>176</v>
      </c>
      <c r="L52" s="381">
        <v>1108</v>
      </c>
    </row>
    <row r="53" customHeight="1" spans="1:12">
      <c r="A53" s="394" t="s">
        <v>181</v>
      </c>
      <c r="B53" s="401" t="s">
        <v>104</v>
      </c>
      <c r="C53" s="396">
        <v>388</v>
      </c>
      <c r="F53" s="397" t="s">
        <v>133</v>
      </c>
      <c r="G53" s="405" t="s">
        <v>134</v>
      </c>
      <c r="H53" s="399">
        <v>321</v>
      </c>
      <c r="I53" s="404">
        <v>341</v>
      </c>
      <c r="J53" s="381" t="s">
        <v>177</v>
      </c>
      <c r="K53" s="381" t="s">
        <v>104</v>
      </c>
      <c r="L53" s="381">
        <v>586</v>
      </c>
    </row>
    <row r="54" customHeight="1" spans="1:12">
      <c r="A54" s="394" t="s">
        <v>182</v>
      </c>
      <c r="B54" s="401" t="s">
        <v>104</v>
      </c>
      <c r="C54" s="396">
        <v>302</v>
      </c>
      <c r="F54" s="397" t="s">
        <v>135</v>
      </c>
      <c r="G54" s="405" t="s">
        <v>104</v>
      </c>
      <c r="H54" s="399">
        <v>265</v>
      </c>
      <c r="I54" s="404">
        <v>4</v>
      </c>
      <c r="J54" s="381" t="s">
        <v>178</v>
      </c>
      <c r="K54" s="381" t="s">
        <v>124</v>
      </c>
      <c r="L54" s="381">
        <v>31</v>
      </c>
    </row>
    <row r="55" customHeight="1" spans="1:12">
      <c r="A55" s="394" t="s">
        <v>183</v>
      </c>
      <c r="B55" s="395" t="s">
        <v>184</v>
      </c>
      <c r="C55" s="396">
        <v>120</v>
      </c>
      <c r="F55" s="397" t="s">
        <v>684</v>
      </c>
      <c r="G55" s="398" t="s">
        <v>124</v>
      </c>
      <c r="H55" s="399">
        <v>86</v>
      </c>
      <c r="I55" s="404">
        <v>17</v>
      </c>
      <c r="J55" s="381" t="s">
        <v>179</v>
      </c>
      <c r="K55" s="381" t="s">
        <v>180</v>
      </c>
      <c r="L55" s="381">
        <v>433</v>
      </c>
    </row>
    <row r="56" customHeight="1" spans="1:12">
      <c r="A56" s="394" t="s">
        <v>185</v>
      </c>
      <c r="B56" s="395" t="s">
        <v>104</v>
      </c>
      <c r="C56" s="396">
        <v>442</v>
      </c>
      <c r="F56" s="397" t="s">
        <v>685</v>
      </c>
      <c r="G56" s="403" t="s">
        <v>106</v>
      </c>
      <c r="H56" s="399"/>
      <c r="I56" s="404"/>
      <c r="J56" s="381" t="s">
        <v>181</v>
      </c>
      <c r="K56" s="381" t="s">
        <v>104</v>
      </c>
      <c r="L56" s="381">
        <v>388</v>
      </c>
    </row>
    <row r="57" customHeight="1" spans="1:12">
      <c r="A57" s="394" t="s">
        <v>186</v>
      </c>
      <c r="B57" s="401" t="s">
        <v>124</v>
      </c>
      <c r="C57" s="396">
        <v>63</v>
      </c>
      <c r="F57" s="397" t="s">
        <v>136</v>
      </c>
      <c r="G57" s="403" t="s">
        <v>137</v>
      </c>
      <c r="H57" s="399">
        <v>18</v>
      </c>
      <c r="I57" s="404">
        <v>1</v>
      </c>
      <c r="J57" s="381" t="s">
        <v>182</v>
      </c>
      <c r="K57" s="381" t="s">
        <v>104</v>
      </c>
      <c r="L57" s="381">
        <v>302</v>
      </c>
    </row>
    <row r="58" customHeight="1" spans="1:12">
      <c r="A58" s="394" t="s">
        <v>187</v>
      </c>
      <c r="B58" s="395" t="s">
        <v>104</v>
      </c>
      <c r="C58" s="396">
        <v>2621</v>
      </c>
      <c r="F58" s="397" t="s">
        <v>686</v>
      </c>
      <c r="G58" s="403" t="s">
        <v>687</v>
      </c>
      <c r="H58" s="399"/>
      <c r="I58" s="404"/>
      <c r="J58" s="381" t="s">
        <v>183</v>
      </c>
      <c r="K58" s="381" t="s">
        <v>184</v>
      </c>
      <c r="L58" s="381">
        <v>145</v>
      </c>
    </row>
    <row r="59" customHeight="1" spans="1:12">
      <c r="A59" s="394" t="s">
        <v>188</v>
      </c>
      <c r="B59" s="395" t="s">
        <v>124</v>
      </c>
      <c r="C59" s="396">
        <v>2</v>
      </c>
      <c r="F59" s="397" t="s">
        <v>688</v>
      </c>
      <c r="G59" s="405" t="s">
        <v>689</v>
      </c>
      <c r="H59" s="399"/>
      <c r="I59" s="404"/>
      <c r="J59" s="381" t="s">
        <v>185</v>
      </c>
      <c r="K59" s="381" t="s">
        <v>104</v>
      </c>
      <c r="L59" s="381">
        <v>442</v>
      </c>
    </row>
    <row r="60" customHeight="1" spans="1:12">
      <c r="A60" s="394" t="s">
        <v>189</v>
      </c>
      <c r="B60" s="401" t="s">
        <v>190</v>
      </c>
      <c r="C60" s="396">
        <v>5</v>
      </c>
      <c r="F60" s="397" t="s">
        <v>138</v>
      </c>
      <c r="G60" s="405" t="s">
        <v>139</v>
      </c>
      <c r="H60" s="399"/>
      <c r="I60" s="404">
        <v>30</v>
      </c>
      <c r="J60" s="381" t="s">
        <v>186</v>
      </c>
      <c r="K60" s="381" t="s">
        <v>124</v>
      </c>
      <c r="L60" s="381">
        <v>63</v>
      </c>
    </row>
    <row r="61" customHeight="1" spans="1:12">
      <c r="A61" s="394" t="s">
        <v>191</v>
      </c>
      <c r="B61" s="402" t="s">
        <v>192</v>
      </c>
      <c r="C61" s="396">
        <v>20</v>
      </c>
      <c r="F61" s="397" t="s">
        <v>140</v>
      </c>
      <c r="G61" s="405" t="s">
        <v>141</v>
      </c>
      <c r="H61" s="399"/>
      <c r="I61" s="404">
        <v>29</v>
      </c>
      <c r="J61" s="381" t="s">
        <v>187</v>
      </c>
      <c r="K61" s="381" t="s">
        <v>104</v>
      </c>
      <c r="L61" s="381">
        <v>2621</v>
      </c>
    </row>
    <row r="62" customHeight="1" spans="1:12">
      <c r="A62" s="394" t="s">
        <v>193</v>
      </c>
      <c r="B62" s="395" t="s">
        <v>194</v>
      </c>
      <c r="C62" s="396">
        <v>5</v>
      </c>
      <c r="F62" s="397" t="s">
        <v>142</v>
      </c>
      <c r="G62" s="403" t="s">
        <v>108</v>
      </c>
      <c r="H62" s="399"/>
      <c r="I62" s="404">
        <v>333</v>
      </c>
      <c r="J62" s="381" t="s">
        <v>188</v>
      </c>
      <c r="K62" s="381" t="s">
        <v>124</v>
      </c>
      <c r="L62" s="381">
        <v>2</v>
      </c>
    </row>
    <row r="63" customHeight="1" spans="1:12">
      <c r="A63" s="394" t="s">
        <v>195</v>
      </c>
      <c r="B63" s="401" t="s">
        <v>196</v>
      </c>
      <c r="C63" s="396">
        <v>193</v>
      </c>
      <c r="F63" s="397" t="s">
        <v>656</v>
      </c>
      <c r="G63" s="405" t="s">
        <v>657</v>
      </c>
      <c r="H63" s="399"/>
      <c r="I63" s="404"/>
      <c r="J63" s="381" t="s">
        <v>189</v>
      </c>
      <c r="K63" s="381" t="s">
        <v>190</v>
      </c>
      <c r="L63" s="381">
        <v>5</v>
      </c>
    </row>
    <row r="64" customHeight="1" spans="1:12">
      <c r="A64" s="394" t="s">
        <v>197</v>
      </c>
      <c r="B64" s="395" t="s">
        <v>108</v>
      </c>
      <c r="C64" s="396">
        <v>10</v>
      </c>
      <c r="F64" s="397" t="s">
        <v>143</v>
      </c>
      <c r="G64" s="405" t="s">
        <v>104</v>
      </c>
      <c r="H64" s="399">
        <v>1820</v>
      </c>
      <c r="I64" s="404"/>
      <c r="J64" s="381" t="s">
        <v>191</v>
      </c>
      <c r="K64" s="381" t="s">
        <v>192</v>
      </c>
      <c r="L64" s="381">
        <v>20</v>
      </c>
    </row>
    <row r="65" customHeight="1" spans="1:12">
      <c r="A65" s="394" t="s">
        <v>198</v>
      </c>
      <c r="B65" s="401" t="s">
        <v>199</v>
      </c>
      <c r="C65" s="396">
        <v>19</v>
      </c>
      <c r="F65" s="397" t="s">
        <v>144</v>
      </c>
      <c r="G65" s="398" t="s">
        <v>124</v>
      </c>
      <c r="H65" s="399">
        <v>359</v>
      </c>
      <c r="I65" s="404">
        <v>676</v>
      </c>
      <c r="J65" s="381" t="s">
        <v>193</v>
      </c>
      <c r="K65" s="381" t="s">
        <v>194</v>
      </c>
      <c r="L65" s="381">
        <v>5</v>
      </c>
    </row>
    <row r="66" customHeight="1" spans="1:12">
      <c r="A66" s="394" t="s">
        <v>200</v>
      </c>
      <c r="B66" s="401" t="s">
        <v>104</v>
      </c>
      <c r="C66" s="396">
        <v>204</v>
      </c>
      <c r="F66" s="397" t="s">
        <v>690</v>
      </c>
      <c r="G66" s="398" t="s">
        <v>106</v>
      </c>
      <c r="H66" s="399"/>
      <c r="I66" s="404"/>
      <c r="J66" s="381" t="s">
        <v>195</v>
      </c>
      <c r="K66" s="381" t="s">
        <v>196</v>
      </c>
      <c r="L66" s="381">
        <v>193</v>
      </c>
    </row>
    <row r="67" customHeight="1" spans="1:12">
      <c r="A67" s="394" t="s">
        <v>101</v>
      </c>
      <c r="B67" s="395" t="s">
        <v>102</v>
      </c>
      <c r="C67" s="396">
        <v>4</v>
      </c>
      <c r="F67" s="397" t="s">
        <v>691</v>
      </c>
      <c r="G67" s="398" t="s">
        <v>692</v>
      </c>
      <c r="H67" s="399"/>
      <c r="I67" s="404"/>
      <c r="J67" s="381" t="s">
        <v>197</v>
      </c>
      <c r="K67" s="381" t="s">
        <v>108</v>
      </c>
      <c r="L67" s="381">
        <v>10</v>
      </c>
    </row>
    <row r="68" customHeight="1" spans="1:12">
      <c r="A68" s="394" t="s">
        <v>201</v>
      </c>
      <c r="B68" s="395" t="s">
        <v>202</v>
      </c>
      <c r="C68" s="396">
        <v>2264</v>
      </c>
      <c r="F68" s="397" t="s">
        <v>145</v>
      </c>
      <c r="G68" s="398" t="s">
        <v>146</v>
      </c>
      <c r="H68" s="399"/>
      <c r="I68" s="404">
        <v>53</v>
      </c>
      <c r="J68" s="381" t="s">
        <v>198</v>
      </c>
      <c r="K68" s="381" t="s">
        <v>199</v>
      </c>
      <c r="L68" s="381">
        <v>19</v>
      </c>
    </row>
    <row r="69" customHeight="1" spans="1:12">
      <c r="A69" s="394" t="s">
        <v>203</v>
      </c>
      <c r="B69" s="395" t="s">
        <v>104</v>
      </c>
      <c r="C69" s="396">
        <v>403</v>
      </c>
      <c r="F69" s="397" t="s">
        <v>693</v>
      </c>
      <c r="G69" s="398" t="s">
        <v>694</v>
      </c>
      <c r="H69" s="399"/>
      <c r="I69" s="404"/>
      <c r="J69" s="548" t="s">
        <v>200</v>
      </c>
      <c r="K69" s="381" t="s">
        <v>104</v>
      </c>
      <c r="L69" s="381">
        <v>204</v>
      </c>
    </row>
    <row r="70" customHeight="1" spans="1:12">
      <c r="A70" s="394" t="s">
        <v>204</v>
      </c>
      <c r="B70" s="395" t="s">
        <v>124</v>
      </c>
      <c r="C70" s="396">
        <v>63</v>
      </c>
      <c r="F70" s="397" t="s">
        <v>695</v>
      </c>
      <c r="G70" s="403" t="s">
        <v>192</v>
      </c>
      <c r="H70" s="399"/>
      <c r="I70" s="404"/>
      <c r="J70" s="548" t="s">
        <v>201</v>
      </c>
      <c r="K70" s="381" t="s">
        <v>202</v>
      </c>
      <c r="L70" s="381">
        <v>2264</v>
      </c>
    </row>
    <row r="71" customHeight="1" spans="1:12">
      <c r="A71" s="394" t="s">
        <v>205</v>
      </c>
      <c r="B71" s="395" t="s">
        <v>206</v>
      </c>
      <c r="C71" s="396">
        <v>15</v>
      </c>
      <c r="F71" s="397" t="s">
        <v>147</v>
      </c>
      <c r="G71" s="405" t="s">
        <v>148</v>
      </c>
      <c r="H71" s="399">
        <v>159</v>
      </c>
      <c r="I71" s="404">
        <v>186</v>
      </c>
      <c r="J71" s="548" t="s">
        <v>203</v>
      </c>
      <c r="K71" s="381" t="s">
        <v>104</v>
      </c>
      <c r="L71" s="381">
        <v>403</v>
      </c>
    </row>
    <row r="72" customHeight="1" spans="1:12">
      <c r="A72" s="394" t="s">
        <v>209</v>
      </c>
      <c r="B72" s="395" t="s">
        <v>210</v>
      </c>
      <c r="C72" s="396">
        <v>50</v>
      </c>
      <c r="F72" s="397" t="s">
        <v>696</v>
      </c>
      <c r="G72" s="405" t="s">
        <v>108</v>
      </c>
      <c r="H72" s="399"/>
      <c r="I72" s="404"/>
      <c r="J72" s="548" t="s">
        <v>204</v>
      </c>
      <c r="K72" s="381" t="s">
        <v>124</v>
      </c>
      <c r="L72" s="381">
        <v>63</v>
      </c>
    </row>
    <row r="73" customHeight="1" spans="1:12">
      <c r="A73" s="394" t="s">
        <v>211</v>
      </c>
      <c r="B73" s="395" t="s">
        <v>212</v>
      </c>
      <c r="C73" s="396">
        <v>9</v>
      </c>
      <c r="F73" s="397" t="s">
        <v>697</v>
      </c>
      <c r="G73" s="405" t="s">
        <v>698</v>
      </c>
      <c r="H73" s="399">
        <v>40</v>
      </c>
      <c r="I73" s="404">
        <v>40</v>
      </c>
      <c r="J73" s="381" t="s">
        <v>205</v>
      </c>
      <c r="K73" s="381" t="s">
        <v>206</v>
      </c>
      <c r="L73" s="381">
        <v>16</v>
      </c>
    </row>
    <row r="74" customHeight="1" spans="1:12">
      <c r="A74" s="394" t="s">
        <v>213</v>
      </c>
      <c r="B74" s="395" t="s">
        <v>214</v>
      </c>
      <c r="C74" s="396">
        <v>1</v>
      </c>
      <c r="F74" s="397" t="s">
        <v>699</v>
      </c>
      <c r="G74" s="403" t="s">
        <v>104</v>
      </c>
      <c r="H74" s="399"/>
      <c r="I74" s="404"/>
      <c r="J74" s="381" t="s">
        <v>207</v>
      </c>
      <c r="K74" s="381" t="s">
        <v>208</v>
      </c>
      <c r="L74" s="381">
        <v>570</v>
      </c>
    </row>
    <row r="75" customHeight="1" spans="1:12">
      <c r="A75" s="394" t="s">
        <v>215</v>
      </c>
      <c r="B75" s="395" t="s">
        <v>216</v>
      </c>
      <c r="C75" s="396">
        <v>65</v>
      </c>
      <c r="F75" s="397" t="s">
        <v>700</v>
      </c>
      <c r="G75" s="403" t="s">
        <v>124</v>
      </c>
      <c r="H75" s="399"/>
      <c r="I75" s="404"/>
      <c r="J75" s="381" t="s">
        <v>209</v>
      </c>
      <c r="K75" s="381" t="s">
        <v>210</v>
      </c>
      <c r="L75" s="381">
        <v>50</v>
      </c>
    </row>
    <row r="76" customHeight="1" spans="1:12">
      <c r="A76" s="394" t="s">
        <v>217</v>
      </c>
      <c r="B76" s="395" t="s">
        <v>218</v>
      </c>
      <c r="C76" s="396">
        <v>109</v>
      </c>
      <c r="F76" s="397" t="s">
        <v>701</v>
      </c>
      <c r="G76" s="405" t="s">
        <v>106</v>
      </c>
      <c r="H76" s="399"/>
      <c r="I76" s="404"/>
      <c r="J76" s="381" t="s">
        <v>211</v>
      </c>
      <c r="K76" s="381" t="s">
        <v>212</v>
      </c>
      <c r="L76" s="381">
        <v>9</v>
      </c>
    </row>
    <row r="77" customHeight="1" spans="1:12">
      <c r="A77" s="394" t="s">
        <v>219</v>
      </c>
      <c r="B77" s="395" t="s">
        <v>108</v>
      </c>
      <c r="C77" s="396">
        <v>343</v>
      </c>
      <c r="F77" s="397" t="s">
        <v>702</v>
      </c>
      <c r="G77" s="403" t="s">
        <v>192</v>
      </c>
      <c r="H77" s="399"/>
      <c r="I77" s="404"/>
      <c r="J77" s="381" t="s">
        <v>213</v>
      </c>
      <c r="K77" s="381" t="s">
        <v>214</v>
      </c>
      <c r="L77" s="381">
        <v>1</v>
      </c>
    </row>
    <row r="78" customHeight="1" spans="1:12">
      <c r="A78" s="394" t="s">
        <v>220</v>
      </c>
      <c r="B78" s="395" t="s">
        <v>104</v>
      </c>
      <c r="C78" s="396">
        <v>719</v>
      </c>
      <c r="F78" s="397" t="s">
        <v>703</v>
      </c>
      <c r="G78" s="405" t="s">
        <v>704</v>
      </c>
      <c r="H78" s="399"/>
      <c r="I78" s="404"/>
      <c r="J78" s="381" t="s">
        <v>215</v>
      </c>
      <c r="K78" s="381" t="s">
        <v>216</v>
      </c>
      <c r="L78" s="381">
        <v>65</v>
      </c>
    </row>
    <row r="79" customHeight="1" spans="1:12">
      <c r="A79" s="394" t="s">
        <v>221</v>
      </c>
      <c r="B79" s="395" t="s">
        <v>222</v>
      </c>
      <c r="C79" s="396">
        <v>9</v>
      </c>
      <c r="F79" s="397" t="s">
        <v>705</v>
      </c>
      <c r="G79" s="405" t="s">
        <v>108</v>
      </c>
      <c r="H79" s="399"/>
      <c r="I79" s="404"/>
      <c r="J79" s="381" t="s">
        <v>217</v>
      </c>
      <c r="K79" s="381" t="s">
        <v>218</v>
      </c>
      <c r="L79" s="381">
        <v>109</v>
      </c>
    </row>
    <row r="80" customHeight="1" spans="1:12">
      <c r="A80" s="394" t="s">
        <v>223</v>
      </c>
      <c r="B80" s="395" t="s">
        <v>224</v>
      </c>
      <c r="C80" s="396">
        <v>1</v>
      </c>
      <c r="F80" s="397" t="s">
        <v>149</v>
      </c>
      <c r="G80" s="405" t="s">
        <v>150</v>
      </c>
      <c r="H80" s="399">
        <v>20</v>
      </c>
      <c r="I80" s="404">
        <v>100</v>
      </c>
      <c r="J80" s="381" t="s">
        <v>219</v>
      </c>
      <c r="K80" s="381" t="s">
        <v>108</v>
      </c>
      <c r="L80" s="381">
        <v>343</v>
      </c>
    </row>
    <row r="81" customHeight="1" spans="1:12">
      <c r="A81" s="394" t="s">
        <v>225</v>
      </c>
      <c r="B81" s="401" t="s">
        <v>226</v>
      </c>
      <c r="C81" s="396">
        <v>57</v>
      </c>
      <c r="F81" s="397" t="s">
        <v>151</v>
      </c>
      <c r="G81" s="403" t="s">
        <v>104</v>
      </c>
      <c r="H81" s="399">
        <v>330</v>
      </c>
      <c r="I81" s="404">
        <v>371</v>
      </c>
      <c r="J81" s="381" t="s">
        <v>220</v>
      </c>
      <c r="K81" s="381" t="s">
        <v>104</v>
      </c>
      <c r="L81" s="381">
        <v>719</v>
      </c>
    </row>
    <row r="82" customHeight="1" spans="1:12">
      <c r="A82" s="394" t="s">
        <v>227</v>
      </c>
      <c r="B82" s="395" t="s">
        <v>228</v>
      </c>
      <c r="C82" s="396">
        <v>3</v>
      </c>
      <c r="F82" s="397" t="s">
        <v>706</v>
      </c>
      <c r="G82" s="403" t="s">
        <v>124</v>
      </c>
      <c r="H82" s="399">
        <v>1</v>
      </c>
      <c r="I82" s="404">
        <v>3</v>
      </c>
      <c r="J82" s="381" t="s">
        <v>221</v>
      </c>
      <c r="K82" s="381" t="s">
        <v>222</v>
      </c>
      <c r="L82" s="381">
        <v>9</v>
      </c>
    </row>
    <row r="83" customHeight="1" spans="1:12">
      <c r="A83" s="394" t="s">
        <v>229</v>
      </c>
      <c r="B83" s="401" t="s">
        <v>230</v>
      </c>
      <c r="C83" s="396">
        <v>1</v>
      </c>
      <c r="F83" s="397" t="s">
        <v>707</v>
      </c>
      <c r="G83" s="403" t="s">
        <v>106</v>
      </c>
      <c r="H83" s="399"/>
      <c r="I83" s="404"/>
      <c r="J83" s="381" t="s">
        <v>223</v>
      </c>
      <c r="K83" s="381" t="s">
        <v>224</v>
      </c>
      <c r="L83" s="381">
        <v>1</v>
      </c>
    </row>
    <row r="84" customHeight="1" spans="1:12">
      <c r="A84" s="394" t="s">
        <v>231</v>
      </c>
      <c r="B84" s="395" t="s">
        <v>232</v>
      </c>
      <c r="C84" s="396">
        <v>1</v>
      </c>
      <c r="F84" s="397" t="s">
        <v>708</v>
      </c>
      <c r="G84" s="405" t="s">
        <v>709</v>
      </c>
      <c r="H84" s="399">
        <v>52</v>
      </c>
      <c r="I84" s="404">
        <v>50</v>
      </c>
      <c r="J84" s="381" t="s">
        <v>225</v>
      </c>
      <c r="K84" s="381" t="s">
        <v>226</v>
      </c>
      <c r="L84" s="381">
        <v>57</v>
      </c>
    </row>
    <row r="85" customHeight="1" spans="1:12">
      <c r="A85" s="394" t="s">
        <v>233</v>
      </c>
      <c r="B85" s="395" t="s">
        <v>104</v>
      </c>
      <c r="C85" s="396">
        <v>1259</v>
      </c>
      <c r="F85" s="397" t="s">
        <v>710</v>
      </c>
      <c r="G85" s="405" t="s">
        <v>711</v>
      </c>
      <c r="H85" s="399"/>
      <c r="I85" s="404"/>
      <c r="J85" s="381" t="s">
        <v>227</v>
      </c>
      <c r="K85" s="381" t="s">
        <v>228</v>
      </c>
      <c r="L85" s="381">
        <v>3</v>
      </c>
    </row>
    <row r="86" customHeight="1" spans="1:12">
      <c r="A86" s="394" t="s">
        <v>234</v>
      </c>
      <c r="B86" s="395" t="s">
        <v>235</v>
      </c>
      <c r="C86" s="396">
        <v>376</v>
      </c>
      <c r="F86" s="397" t="s">
        <v>712</v>
      </c>
      <c r="G86" s="405" t="s">
        <v>192</v>
      </c>
      <c r="H86" s="399"/>
      <c r="I86" s="404"/>
      <c r="J86" s="381" t="s">
        <v>229</v>
      </c>
      <c r="K86" s="381" t="s">
        <v>230</v>
      </c>
      <c r="L86" s="381">
        <v>1</v>
      </c>
    </row>
    <row r="87" customHeight="1" spans="1:12">
      <c r="A87" s="394" t="s">
        <v>236</v>
      </c>
      <c r="B87" s="401" t="s">
        <v>237</v>
      </c>
      <c r="C87" s="396">
        <v>1626</v>
      </c>
      <c r="F87" s="397" t="s">
        <v>152</v>
      </c>
      <c r="G87" s="405" t="s">
        <v>108</v>
      </c>
      <c r="H87" s="399"/>
      <c r="I87" s="404">
        <v>39</v>
      </c>
      <c r="J87" s="381" t="s">
        <v>231</v>
      </c>
      <c r="K87" s="381" t="s">
        <v>232</v>
      </c>
      <c r="L87" s="381">
        <v>1</v>
      </c>
    </row>
    <row r="88" customHeight="1" spans="1:12">
      <c r="A88" s="394" t="s">
        <v>238</v>
      </c>
      <c r="B88" s="401" t="s">
        <v>239</v>
      </c>
      <c r="C88" s="396">
        <v>39152</v>
      </c>
      <c r="F88" s="397" t="s">
        <v>713</v>
      </c>
      <c r="G88" s="398" t="s">
        <v>714</v>
      </c>
      <c r="H88" s="399"/>
      <c r="I88" s="404"/>
      <c r="J88" s="381" t="s">
        <v>233</v>
      </c>
      <c r="K88" s="381" t="s">
        <v>104</v>
      </c>
      <c r="L88" s="381">
        <v>1259</v>
      </c>
    </row>
    <row r="89" customHeight="1" spans="1:12">
      <c r="A89" s="394" t="s">
        <v>240</v>
      </c>
      <c r="B89" s="395" t="s">
        <v>241</v>
      </c>
      <c r="C89" s="396">
        <v>23438</v>
      </c>
      <c r="F89" s="397" t="s">
        <v>715</v>
      </c>
      <c r="G89" s="403" t="s">
        <v>104</v>
      </c>
      <c r="H89" s="399"/>
      <c r="I89" s="404"/>
      <c r="J89" s="381" t="s">
        <v>234</v>
      </c>
      <c r="K89" s="381" t="s">
        <v>235</v>
      </c>
      <c r="L89" s="381">
        <v>376</v>
      </c>
    </row>
    <row r="90" customHeight="1" spans="1:12">
      <c r="A90" s="394" t="s">
        <v>242</v>
      </c>
      <c r="B90" s="401" t="s">
        <v>243</v>
      </c>
      <c r="C90" s="396">
        <v>7011</v>
      </c>
      <c r="F90" s="397" t="s">
        <v>716</v>
      </c>
      <c r="G90" s="405" t="s">
        <v>124</v>
      </c>
      <c r="H90" s="399"/>
      <c r="I90" s="404"/>
      <c r="J90" s="381" t="s">
        <v>236</v>
      </c>
      <c r="K90" s="381" t="s">
        <v>237</v>
      </c>
      <c r="L90" s="381">
        <v>1626</v>
      </c>
    </row>
    <row r="91" customHeight="1" spans="1:12">
      <c r="A91" s="394" t="s">
        <v>244</v>
      </c>
      <c r="B91" s="401" t="s">
        <v>245</v>
      </c>
      <c r="C91" s="396">
        <v>6830</v>
      </c>
      <c r="F91" s="397" t="s">
        <v>717</v>
      </c>
      <c r="G91" s="405" t="s">
        <v>106</v>
      </c>
      <c r="H91" s="399"/>
      <c r="I91" s="404"/>
      <c r="J91" s="381" t="s">
        <v>238</v>
      </c>
      <c r="K91" s="381" t="s">
        <v>239</v>
      </c>
      <c r="L91" s="381">
        <v>39152</v>
      </c>
    </row>
    <row r="92" customHeight="1" spans="1:12">
      <c r="A92" s="394" t="s">
        <v>246</v>
      </c>
      <c r="B92" s="395" t="s">
        <v>247</v>
      </c>
      <c r="C92" s="396">
        <v>4050</v>
      </c>
      <c r="F92" s="397" t="s">
        <v>718</v>
      </c>
      <c r="G92" s="403" t="s">
        <v>719</v>
      </c>
      <c r="H92" s="399"/>
      <c r="I92" s="404"/>
      <c r="J92" s="381" t="s">
        <v>240</v>
      </c>
      <c r="K92" s="381" t="s">
        <v>241</v>
      </c>
      <c r="L92" s="381">
        <v>23438</v>
      </c>
    </row>
    <row r="93" customHeight="1" spans="1:12">
      <c r="A93" s="394" t="s">
        <v>248</v>
      </c>
      <c r="B93" s="395" t="s">
        <v>249</v>
      </c>
      <c r="C93" s="396">
        <v>225</v>
      </c>
      <c r="F93" s="397" t="s">
        <v>720</v>
      </c>
      <c r="G93" s="403" t="s">
        <v>721</v>
      </c>
      <c r="H93" s="399"/>
      <c r="I93" s="404"/>
      <c r="J93" s="381" t="s">
        <v>242</v>
      </c>
      <c r="K93" s="381" t="s">
        <v>243</v>
      </c>
      <c r="L93" s="381">
        <v>7011</v>
      </c>
    </row>
    <row r="94" customHeight="1" spans="1:12">
      <c r="A94" s="394" t="s">
        <v>250</v>
      </c>
      <c r="B94" s="401" t="s">
        <v>251</v>
      </c>
      <c r="C94" s="396">
        <v>200</v>
      </c>
      <c r="F94" s="397" t="s">
        <v>722</v>
      </c>
      <c r="G94" s="403" t="s">
        <v>192</v>
      </c>
      <c r="H94" s="399"/>
      <c r="I94" s="404"/>
      <c r="J94" s="381" t="s">
        <v>244</v>
      </c>
      <c r="K94" s="381" t="s">
        <v>245</v>
      </c>
      <c r="L94" s="381">
        <v>6830</v>
      </c>
    </row>
    <row r="95" customHeight="1" spans="1:12">
      <c r="A95" s="394" t="s">
        <v>252</v>
      </c>
      <c r="B95" s="395" t="s">
        <v>104</v>
      </c>
      <c r="C95" s="396">
        <v>151</v>
      </c>
      <c r="F95" s="397" t="s">
        <v>723</v>
      </c>
      <c r="G95" s="403" t="s">
        <v>724</v>
      </c>
      <c r="H95" s="399"/>
      <c r="I95" s="404"/>
      <c r="J95" s="381" t="s">
        <v>246</v>
      </c>
      <c r="K95" s="381" t="s">
        <v>247</v>
      </c>
      <c r="L95" s="381">
        <v>4050</v>
      </c>
    </row>
    <row r="96" customHeight="1" spans="1:12">
      <c r="A96" s="394" t="s">
        <v>253</v>
      </c>
      <c r="B96" s="401" t="s">
        <v>254</v>
      </c>
      <c r="C96" s="396">
        <v>85</v>
      </c>
      <c r="F96" s="397" t="s">
        <v>725</v>
      </c>
      <c r="G96" s="403" t="s">
        <v>726</v>
      </c>
      <c r="H96" s="399"/>
      <c r="I96" s="404"/>
      <c r="J96" s="381" t="s">
        <v>248</v>
      </c>
      <c r="K96" s="381" t="s">
        <v>249</v>
      </c>
      <c r="L96" s="381">
        <v>225</v>
      </c>
    </row>
    <row r="97" customHeight="1" spans="1:12">
      <c r="A97" s="394" t="s">
        <v>255</v>
      </c>
      <c r="B97" s="395" t="s">
        <v>256</v>
      </c>
      <c r="C97" s="396">
        <v>105</v>
      </c>
      <c r="F97" s="397" t="s">
        <v>727</v>
      </c>
      <c r="G97" s="403" t="s">
        <v>728</v>
      </c>
      <c r="H97" s="399"/>
      <c r="I97" s="404"/>
      <c r="J97" s="381" t="s">
        <v>250</v>
      </c>
      <c r="K97" s="381" t="s">
        <v>251</v>
      </c>
      <c r="L97" s="381">
        <v>200</v>
      </c>
    </row>
    <row r="98" ht="21" customHeight="1" spans="1:12">
      <c r="A98" s="394" t="s">
        <v>257</v>
      </c>
      <c r="B98" s="395" t="s">
        <v>258</v>
      </c>
      <c r="C98" s="396">
        <v>53</v>
      </c>
      <c r="F98" s="397" t="s">
        <v>729</v>
      </c>
      <c r="G98" s="403" t="s">
        <v>730</v>
      </c>
      <c r="H98" s="399"/>
      <c r="I98" s="404"/>
      <c r="J98" s="381" t="s">
        <v>252</v>
      </c>
      <c r="K98" s="381" t="s">
        <v>104</v>
      </c>
      <c r="L98" s="381">
        <v>151</v>
      </c>
    </row>
    <row r="99" customHeight="1" spans="1:12">
      <c r="A99" s="394" t="s">
        <v>261</v>
      </c>
      <c r="B99" s="401" t="s">
        <v>104</v>
      </c>
      <c r="C99" s="396">
        <v>1006</v>
      </c>
      <c r="F99" s="397" t="s">
        <v>731</v>
      </c>
      <c r="G99" s="405" t="s">
        <v>108</v>
      </c>
      <c r="H99" s="399"/>
      <c r="I99" s="404"/>
      <c r="J99" s="381" t="s">
        <v>253</v>
      </c>
      <c r="K99" s="381" t="s">
        <v>254</v>
      </c>
      <c r="L99" s="381">
        <v>85</v>
      </c>
    </row>
    <row r="100" customHeight="1" spans="1:12">
      <c r="A100" s="394" t="s">
        <v>262</v>
      </c>
      <c r="B100" s="401" t="s">
        <v>263</v>
      </c>
      <c r="C100" s="396">
        <v>101</v>
      </c>
      <c r="F100" s="397" t="s">
        <v>732</v>
      </c>
      <c r="G100" s="405" t="s">
        <v>733</v>
      </c>
      <c r="H100" s="399"/>
      <c r="I100" s="404"/>
      <c r="J100" s="381" t="s">
        <v>255</v>
      </c>
      <c r="K100" s="381" t="s">
        <v>256</v>
      </c>
      <c r="L100" s="381">
        <v>105</v>
      </c>
    </row>
    <row r="101" customHeight="1" spans="1:12">
      <c r="A101" s="394" t="s">
        <v>264</v>
      </c>
      <c r="B101" s="401" t="s">
        <v>265</v>
      </c>
      <c r="C101" s="396">
        <v>566</v>
      </c>
      <c r="F101" s="397" t="s">
        <v>153</v>
      </c>
      <c r="G101" s="403" t="s">
        <v>104</v>
      </c>
      <c r="H101" s="399">
        <v>1503</v>
      </c>
      <c r="I101" s="404">
        <v>2446</v>
      </c>
      <c r="J101" s="381" t="s">
        <v>257</v>
      </c>
      <c r="K101" s="381" t="s">
        <v>258</v>
      </c>
      <c r="L101" s="381">
        <v>53</v>
      </c>
    </row>
    <row r="102" customHeight="1" spans="1:12">
      <c r="A102" s="394" t="s">
        <v>266</v>
      </c>
      <c r="B102" s="402" t="s">
        <v>104</v>
      </c>
      <c r="C102" s="396">
        <v>395</v>
      </c>
      <c r="F102" s="397" t="s">
        <v>734</v>
      </c>
      <c r="G102" s="403" t="s">
        <v>124</v>
      </c>
      <c r="H102" s="399">
        <v>400</v>
      </c>
      <c r="I102" s="404">
        <v>1029</v>
      </c>
      <c r="J102" s="381" t="s">
        <v>259</v>
      </c>
      <c r="K102" s="381" t="s">
        <v>260</v>
      </c>
      <c r="L102" s="381">
        <v>108</v>
      </c>
    </row>
    <row r="103" customHeight="1" spans="1:12">
      <c r="A103" s="394" t="s">
        <v>267</v>
      </c>
      <c r="B103" s="395" t="s">
        <v>268</v>
      </c>
      <c r="C103" s="396">
        <v>3664</v>
      </c>
      <c r="F103" s="397" t="s">
        <v>735</v>
      </c>
      <c r="G103" s="403" t="s">
        <v>106</v>
      </c>
      <c r="H103" s="399"/>
      <c r="I103" s="404"/>
      <c r="J103" s="381" t="s">
        <v>261</v>
      </c>
      <c r="K103" s="381" t="s">
        <v>104</v>
      </c>
      <c r="L103" s="381">
        <v>1006</v>
      </c>
    </row>
    <row r="104" customHeight="1" spans="1:12">
      <c r="A104" s="394" t="s">
        <v>271</v>
      </c>
      <c r="B104" s="402" t="s">
        <v>104</v>
      </c>
      <c r="C104" s="396">
        <v>1317</v>
      </c>
      <c r="F104" s="397" t="s">
        <v>736</v>
      </c>
      <c r="G104" s="405" t="s">
        <v>737</v>
      </c>
      <c r="H104" s="399"/>
      <c r="I104" s="404">
        <v>17</v>
      </c>
      <c r="J104" s="381" t="s">
        <v>262</v>
      </c>
      <c r="K104" s="381" t="s">
        <v>263</v>
      </c>
      <c r="L104" s="381">
        <v>102</v>
      </c>
    </row>
    <row r="105" customHeight="1" spans="1:12">
      <c r="A105" s="394" t="s">
        <v>272</v>
      </c>
      <c r="B105" s="395" t="s">
        <v>273</v>
      </c>
      <c r="C105" s="396">
        <v>200</v>
      </c>
      <c r="F105" s="397" t="s">
        <v>738</v>
      </c>
      <c r="G105" s="405" t="s">
        <v>739</v>
      </c>
      <c r="H105" s="399"/>
      <c r="I105" s="404"/>
      <c r="J105" s="381" t="s">
        <v>264</v>
      </c>
      <c r="K105" s="381" t="s">
        <v>265</v>
      </c>
      <c r="L105" s="381">
        <v>607</v>
      </c>
    </row>
    <row r="106" customHeight="1" spans="1:12">
      <c r="A106" s="394" t="s">
        <v>274</v>
      </c>
      <c r="B106" s="395" t="s">
        <v>275</v>
      </c>
      <c r="C106" s="396">
        <v>329</v>
      </c>
      <c r="F106" s="397" t="s">
        <v>154</v>
      </c>
      <c r="G106" s="405" t="s">
        <v>155</v>
      </c>
      <c r="H106" s="399">
        <v>40</v>
      </c>
      <c r="I106" s="404">
        <v>40</v>
      </c>
      <c r="J106" s="381" t="s">
        <v>266</v>
      </c>
      <c r="K106" s="381" t="s">
        <v>104</v>
      </c>
      <c r="L106" s="381">
        <v>395</v>
      </c>
    </row>
    <row r="107" customHeight="1" spans="1:12">
      <c r="A107" s="394" t="s">
        <v>276</v>
      </c>
      <c r="B107" s="402" t="s">
        <v>277</v>
      </c>
      <c r="C107" s="396">
        <v>4910</v>
      </c>
      <c r="F107" s="397" t="s">
        <v>740</v>
      </c>
      <c r="G107" s="403" t="s">
        <v>108</v>
      </c>
      <c r="H107" s="399"/>
      <c r="I107" s="404"/>
      <c r="J107" s="381" t="s">
        <v>267</v>
      </c>
      <c r="K107" s="381" t="s">
        <v>268</v>
      </c>
      <c r="L107" s="381">
        <v>3664</v>
      </c>
    </row>
    <row r="108" customHeight="1" spans="1:12">
      <c r="A108" s="394" t="s">
        <v>278</v>
      </c>
      <c r="B108" s="402" t="s">
        <v>279</v>
      </c>
      <c r="C108" s="396">
        <v>300</v>
      </c>
      <c r="F108" s="397" t="s">
        <v>156</v>
      </c>
      <c r="G108" s="403" t="s">
        <v>157</v>
      </c>
      <c r="H108" s="399"/>
      <c r="I108" s="404">
        <v>219</v>
      </c>
      <c r="J108" s="381" t="s">
        <v>269</v>
      </c>
      <c r="K108" s="381" t="s">
        <v>270</v>
      </c>
      <c r="L108" s="381">
        <v>244</v>
      </c>
    </row>
    <row r="109" customHeight="1" spans="1:12">
      <c r="A109" s="394" t="s">
        <v>280</v>
      </c>
      <c r="B109" s="402" t="s">
        <v>281</v>
      </c>
      <c r="C109" s="396">
        <v>137</v>
      </c>
      <c r="F109" s="397" t="s">
        <v>158</v>
      </c>
      <c r="G109" s="403" t="s">
        <v>104</v>
      </c>
      <c r="H109" s="399">
        <v>490</v>
      </c>
      <c r="I109" s="404">
        <v>585</v>
      </c>
      <c r="J109" s="381" t="s">
        <v>271</v>
      </c>
      <c r="K109" s="381" t="s">
        <v>104</v>
      </c>
      <c r="L109" s="381">
        <v>1317</v>
      </c>
    </row>
    <row r="110" customHeight="1" spans="1:12">
      <c r="A110" s="394" t="s">
        <v>282</v>
      </c>
      <c r="B110" s="402" t="s">
        <v>104</v>
      </c>
      <c r="C110" s="396">
        <v>579</v>
      </c>
      <c r="F110" s="397" t="s">
        <v>159</v>
      </c>
      <c r="G110" s="403" t="s">
        <v>124</v>
      </c>
      <c r="H110" s="399">
        <v>2018</v>
      </c>
      <c r="I110" s="404">
        <v>1029</v>
      </c>
      <c r="J110" s="381" t="s">
        <v>272</v>
      </c>
      <c r="K110" s="381" t="s">
        <v>273</v>
      </c>
      <c r="L110" s="381">
        <v>200</v>
      </c>
    </row>
    <row r="111" customHeight="1" spans="1:12">
      <c r="A111" s="394" t="s">
        <v>283</v>
      </c>
      <c r="B111" s="402" t="s">
        <v>284</v>
      </c>
      <c r="C111" s="396">
        <v>9</v>
      </c>
      <c r="F111" s="397" t="s">
        <v>741</v>
      </c>
      <c r="G111" s="403" t="s">
        <v>106</v>
      </c>
      <c r="H111" s="399"/>
      <c r="I111" s="404"/>
      <c r="J111" s="381" t="s">
        <v>274</v>
      </c>
      <c r="K111" s="381" t="s">
        <v>275</v>
      </c>
      <c r="L111" s="381">
        <v>329</v>
      </c>
    </row>
    <row r="112" customHeight="1" spans="1:12">
      <c r="A112" s="394" t="s">
        <v>285</v>
      </c>
      <c r="B112" s="402" t="s">
        <v>286</v>
      </c>
      <c r="C112" s="396">
        <v>42</v>
      </c>
      <c r="F112" s="397" t="s">
        <v>160</v>
      </c>
      <c r="G112" s="405" t="s">
        <v>161</v>
      </c>
      <c r="H112" s="399"/>
      <c r="I112" s="404">
        <v>17</v>
      </c>
      <c r="J112" s="381" t="s">
        <v>276</v>
      </c>
      <c r="K112" s="381" t="s">
        <v>277</v>
      </c>
      <c r="L112" s="381">
        <v>4910</v>
      </c>
    </row>
    <row r="113" customHeight="1" spans="1:12">
      <c r="A113" s="394" t="s">
        <v>287</v>
      </c>
      <c r="B113" s="402" t="s">
        <v>288</v>
      </c>
      <c r="C113" s="396">
        <v>51</v>
      </c>
      <c r="F113" s="397" t="s">
        <v>742</v>
      </c>
      <c r="G113" s="405" t="s">
        <v>743</v>
      </c>
      <c r="H113" s="399"/>
      <c r="I113" s="404"/>
      <c r="J113" s="381" t="s">
        <v>278</v>
      </c>
      <c r="K113" s="381" t="s">
        <v>279</v>
      </c>
      <c r="L113" s="381">
        <v>300</v>
      </c>
    </row>
    <row r="114" customHeight="1" spans="1:12">
      <c r="A114" s="394" t="s">
        <v>289</v>
      </c>
      <c r="B114" s="402" t="s">
        <v>290</v>
      </c>
      <c r="C114" s="396">
        <v>12091</v>
      </c>
      <c r="F114" s="397" t="s">
        <v>744</v>
      </c>
      <c r="G114" s="405" t="s">
        <v>745</v>
      </c>
      <c r="H114" s="399"/>
      <c r="I114" s="404"/>
      <c r="J114" s="381" t="s">
        <v>280</v>
      </c>
      <c r="K114" s="381" t="s">
        <v>281</v>
      </c>
      <c r="L114" s="381">
        <v>137</v>
      </c>
    </row>
    <row r="115" customHeight="1" spans="1:12">
      <c r="A115" s="394" t="s">
        <v>291</v>
      </c>
      <c r="B115" s="402" t="s">
        <v>292</v>
      </c>
      <c r="C115" s="396">
        <v>12000</v>
      </c>
      <c r="F115" s="397" t="s">
        <v>746</v>
      </c>
      <c r="G115" s="403" t="s">
        <v>747</v>
      </c>
      <c r="H115" s="399"/>
      <c r="I115" s="404"/>
      <c r="J115" s="381" t="s">
        <v>282</v>
      </c>
      <c r="K115" s="381" t="s">
        <v>104</v>
      </c>
      <c r="L115" s="381">
        <v>579</v>
      </c>
    </row>
    <row r="116" customHeight="1" spans="1:12">
      <c r="A116" s="394" t="s">
        <v>293</v>
      </c>
      <c r="B116" s="402" t="s">
        <v>294</v>
      </c>
      <c r="C116" s="396">
        <v>1500</v>
      </c>
      <c r="F116" s="397" t="s">
        <v>162</v>
      </c>
      <c r="G116" s="403" t="s">
        <v>163</v>
      </c>
      <c r="H116" s="399">
        <v>132</v>
      </c>
      <c r="I116" s="404">
        <v>155</v>
      </c>
      <c r="J116" s="381" t="s">
        <v>283</v>
      </c>
      <c r="K116" s="381" t="s">
        <v>284</v>
      </c>
      <c r="L116" s="381">
        <v>9</v>
      </c>
    </row>
    <row r="117" s="377" customFormat="1" customHeight="1" spans="1:12">
      <c r="A117" s="394" t="s">
        <v>295</v>
      </c>
      <c r="B117" s="402" t="s">
        <v>296</v>
      </c>
      <c r="C117" s="396">
        <v>83</v>
      </c>
      <c r="F117" s="397" t="s">
        <v>748</v>
      </c>
      <c r="G117" s="403" t="s">
        <v>108</v>
      </c>
      <c r="H117" s="399"/>
      <c r="I117" s="404"/>
      <c r="J117" s="377" t="s">
        <v>285</v>
      </c>
      <c r="K117" s="377" t="s">
        <v>286</v>
      </c>
      <c r="L117" s="377">
        <v>43</v>
      </c>
    </row>
    <row r="118" s="377" customFormat="1" customHeight="1" spans="1:12">
      <c r="A118" s="394" t="s">
        <v>297</v>
      </c>
      <c r="B118" s="402" t="s">
        <v>298</v>
      </c>
      <c r="C118" s="396">
        <v>60</v>
      </c>
      <c r="F118" s="397" t="s">
        <v>749</v>
      </c>
      <c r="G118" s="405" t="s">
        <v>750</v>
      </c>
      <c r="H118" s="399"/>
      <c r="I118" s="404"/>
      <c r="J118" s="377" t="s">
        <v>287</v>
      </c>
      <c r="K118" s="377" t="s">
        <v>288</v>
      </c>
      <c r="L118" s="377">
        <v>52</v>
      </c>
    </row>
    <row r="119" s="377" customFormat="1" customHeight="1" spans="1:12">
      <c r="A119" s="394" t="s">
        <v>299</v>
      </c>
      <c r="B119" s="402" t="s">
        <v>300</v>
      </c>
      <c r="C119" s="396">
        <v>9</v>
      </c>
      <c r="F119" s="397" t="s">
        <v>751</v>
      </c>
      <c r="G119" s="405" t="s">
        <v>104</v>
      </c>
      <c r="H119" s="399"/>
      <c r="I119" s="404"/>
      <c r="J119" s="377" t="s">
        <v>289</v>
      </c>
      <c r="K119" s="377" t="s">
        <v>290</v>
      </c>
      <c r="L119" s="377">
        <v>13634</v>
      </c>
    </row>
    <row r="120" s="377" customFormat="1" customHeight="1" spans="1:12">
      <c r="A120" s="394" t="s">
        <v>301</v>
      </c>
      <c r="B120" s="402" t="s">
        <v>302</v>
      </c>
      <c r="C120" s="396">
        <v>55</v>
      </c>
      <c r="F120" s="397" t="s">
        <v>752</v>
      </c>
      <c r="G120" s="398" t="s">
        <v>124</v>
      </c>
      <c r="H120" s="399"/>
      <c r="I120" s="404"/>
      <c r="J120" s="377" t="s">
        <v>291</v>
      </c>
      <c r="K120" s="377" t="s">
        <v>292</v>
      </c>
      <c r="L120" s="377">
        <v>12000</v>
      </c>
    </row>
    <row r="121" s="377" customFormat="1" customHeight="1" spans="1:12">
      <c r="A121" s="394" t="s">
        <v>303</v>
      </c>
      <c r="B121" s="402" t="s">
        <v>304</v>
      </c>
      <c r="C121" s="396">
        <v>459</v>
      </c>
      <c r="F121" s="397" t="s">
        <v>753</v>
      </c>
      <c r="G121" s="403" t="s">
        <v>106</v>
      </c>
      <c r="H121" s="399"/>
      <c r="I121" s="404"/>
      <c r="J121" s="377" t="s">
        <v>293</v>
      </c>
      <c r="K121" s="377" t="s">
        <v>294</v>
      </c>
      <c r="L121" s="377">
        <v>1500</v>
      </c>
    </row>
    <row r="122" s="377" customFormat="1" customHeight="1" spans="1:12">
      <c r="A122" s="394" t="s">
        <v>305</v>
      </c>
      <c r="B122" s="402" t="s">
        <v>306</v>
      </c>
      <c r="C122" s="396">
        <v>140</v>
      </c>
      <c r="F122" s="397" t="s">
        <v>754</v>
      </c>
      <c r="G122" s="403" t="s">
        <v>755</v>
      </c>
      <c r="H122" s="399"/>
      <c r="I122" s="404"/>
      <c r="J122" s="377" t="s">
        <v>295</v>
      </c>
      <c r="K122" s="377" t="s">
        <v>296</v>
      </c>
      <c r="L122" s="377">
        <v>83</v>
      </c>
    </row>
    <row r="123" s="377" customFormat="1" customHeight="1" spans="1:12">
      <c r="A123" s="394" t="s">
        <v>307</v>
      </c>
      <c r="B123" s="402" t="s">
        <v>308</v>
      </c>
      <c r="C123" s="396">
        <v>15</v>
      </c>
      <c r="F123" s="397" t="s">
        <v>756</v>
      </c>
      <c r="G123" s="403" t="s">
        <v>757</v>
      </c>
      <c r="H123" s="399"/>
      <c r="I123" s="404"/>
      <c r="J123" s="377" t="s">
        <v>297</v>
      </c>
      <c r="K123" s="377" t="s">
        <v>298</v>
      </c>
      <c r="L123" s="377">
        <v>60</v>
      </c>
    </row>
    <row r="124" s="377" customFormat="1" customHeight="1" spans="1:12">
      <c r="A124" s="394" t="s">
        <v>309</v>
      </c>
      <c r="B124" s="402" t="s">
        <v>310</v>
      </c>
      <c r="C124" s="396">
        <v>3036</v>
      </c>
      <c r="F124" s="397" t="s">
        <v>758</v>
      </c>
      <c r="G124" s="405" t="s">
        <v>759</v>
      </c>
      <c r="H124" s="399"/>
      <c r="I124" s="404"/>
      <c r="J124" s="377" t="s">
        <v>299</v>
      </c>
      <c r="K124" s="377" t="s">
        <v>300</v>
      </c>
      <c r="L124" s="377">
        <v>9</v>
      </c>
    </row>
    <row r="125" s="377" customFormat="1" customHeight="1" spans="1:12">
      <c r="A125" s="394" t="s">
        <v>311</v>
      </c>
      <c r="B125" s="402" t="s">
        <v>312</v>
      </c>
      <c r="C125" s="396">
        <v>170</v>
      </c>
      <c r="F125" s="397" t="s">
        <v>760</v>
      </c>
      <c r="G125" s="403" t="s">
        <v>761</v>
      </c>
      <c r="H125" s="399"/>
      <c r="I125" s="404"/>
      <c r="J125" s="377" t="s">
        <v>301</v>
      </c>
      <c r="K125" s="377" t="s">
        <v>302</v>
      </c>
      <c r="L125" s="377">
        <v>55</v>
      </c>
    </row>
    <row r="126" s="377" customFormat="1" customHeight="1" spans="1:12">
      <c r="A126" s="394" t="s">
        <v>313</v>
      </c>
      <c r="B126" s="402" t="s">
        <v>314</v>
      </c>
      <c r="C126" s="396">
        <v>27</v>
      </c>
      <c r="F126" s="397" t="s">
        <v>762</v>
      </c>
      <c r="G126" s="403" t="s">
        <v>763</v>
      </c>
      <c r="H126" s="399"/>
      <c r="I126" s="404"/>
      <c r="J126" s="377" t="s">
        <v>303</v>
      </c>
      <c r="K126" s="377" t="s">
        <v>304</v>
      </c>
      <c r="L126" s="377">
        <v>459</v>
      </c>
    </row>
    <row r="127" s="377" customFormat="1" customHeight="1" spans="1:12">
      <c r="A127" s="394" t="s">
        <v>315</v>
      </c>
      <c r="B127" s="402" t="s">
        <v>316</v>
      </c>
      <c r="C127" s="396">
        <v>1</v>
      </c>
      <c r="F127" s="397" t="s">
        <v>764</v>
      </c>
      <c r="G127" s="403" t="s">
        <v>765</v>
      </c>
      <c r="H127" s="399"/>
      <c r="I127" s="404"/>
      <c r="J127" s="377" t="s">
        <v>305</v>
      </c>
      <c r="K127" s="377" t="s">
        <v>306</v>
      </c>
      <c r="L127" s="377">
        <v>140</v>
      </c>
    </row>
    <row r="128" s="377" customFormat="1" customHeight="1" spans="1:12">
      <c r="A128" s="394" t="s">
        <v>317</v>
      </c>
      <c r="B128" s="402" t="s">
        <v>318</v>
      </c>
      <c r="C128" s="396">
        <v>10</v>
      </c>
      <c r="F128" s="397" t="s">
        <v>766</v>
      </c>
      <c r="G128" s="403" t="s">
        <v>108</v>
      </c>
      <c r="H128" s="399"/>
      <c r="I128" s="404"/>
      <c r="J128" s="377" t="s">
        <v>307</v>
      </c>
      <c r="K128" s="377" t="s">
        <v>308</v>
      </c>
      <c r="L128" s="377">
        <v>15</v>
      </c>
    </row>
    <row r="129" s="377" customFormat="1" customHeight="1" spans="1:12">
      <c r="A129" s="394" t="s">
        <v>319</v>
      </c>
      <c r="B129" s="402" t="s">
        <v>320</v>
      </c>
      <c r="C129" s="396">
        <v>75</v>
      </c>
      <c r="F129" s="397" t="s">
        <v>164</v>
      </c>
      <c r="G129" s="403" t="s">
        <v>165</v>
      </c>
      <c r="H129" s="399"/>
      <c r="I129" s="404">
        <v>22</v>
      </c>
      <c r="J129" s="377" t="s">
        <v>309</v>
      </c>
      <c r="K129" s="377" t="s">
        <v>310</v>
      </c>
      <c r="L129" s="377">
        <v>3036</v>
      </c>
    </row>
    <row r="130" s="377" customFormat="1" customHeight="1" spans="1:12">
      <c r="A130" s="394" t="s">
        <v>767</v>
      </c>
      <c r="B130" s="402" t="s">
        <v>768</v>
      </c>
      <c r="C130" s="396">
        <v>0</v>
      </c>
      <c r="F130" s="397" t="s">
        <v>769</v>
      </c>
      <c r="G130" s="403" t="s">
        <v>104</v>
      </c>
      <c r="H130" s="399"/>
      <c r="I130" s="404"/>
      <c r="J130" s="377" t="s">
        <v>311</v>
      </c>
      <c r="K130" s="377" t="s">
        <v>312</v>
      </c>
      <c r="L130" s="377">
        <v>170</v>
      </c>
    </row>
    <row r="131" s="377" customFormat="1" customHeight="1" spans="1:12">
      <c r="A131" s="394" t="s">
        <v>321</v>
      </c>
      <c r="B131" s="402" t="s">
        <v>322</v>
      </c>
      <c r="C131" s="396">
        <v>186</v>
      </c>
      <c r="F131" s="397" t="s">
        <v>770</v>
      </c>
      <c r="G131" s="403" t="s">
        <v>124</v>
      </c>
      <c r="H131" s="399"/>
      <c r="I131" s="404"/>
      <c r="J131" s="377" t="s">
        <v>313</v>
      </c>
      <c r="K131" s="377" t="s">
        <v>314</v>
      </c>
      <c r="L131" s="377">
        <v>27</v>
      </c>
    </row>
    <row r="132" s="377" customFormat="1" customHeight="1" spans="1:12">
      <c r="A132" s="394" t="s">
        <v>323</v>
      </c>
      <c r="B132" s="402" t="s">
        <v>324</v>
      </c>
      <c r="C132" s="396">
        <v>2195</v>
      </c>
      <c r="F132" s="397" t="s">
        <v>771</v>
      </c>
      <c r="G132" s="405" t="s">
        <v>106</v>
      </c>
      <c r="H132" s="399"/>
      <c r="I132" s="404"/>
      <c r="J132" s="377" t="s">
        <v>315</v>
      </c>
      <c r="K132" s="377" t="s">
        <v>316</v>
      </c>
      <c r="L132" s="377">
        <v>1</v>
      </c>
    </row>
    <row r="133" s="377" customFormat="1" customHeight="1" spans="1:12">
      <c r="A133" s="394" t="s">
        <v>325</v>
      </c>
      <c r="B133" s="402" t="s">
        <v>326</v>
      </c>
      <c r="C133" s="396">
        <v>29</v>
      </c>
      <c r="F133" s="397" t="s">
        <v>772</v>
      </c>
      <c r="G133" s="405" t="s">
        <v>773</v>
      </c>
      <c r="H133" s="399"/>
      <c r="I133" s="404"/>
      <c r="J133" s="377" t="s">
        <v>317</v>
      </c>
      <c r="K133" s="377" t="s">
        <v>318</v>
      </c>
      <c r="L133" s="377">
        <v>10</v>
      </c>
    </row>
    <row r="134" s="377" customFormat="1" customHeight="1" spans="1:12">
      <c r="A134" s="394" t="s">
        <v>327</v>
      </c>
      <c r="B134" s="402" t="s">
        <v>328</v>
      </c>
      <c r="C134" s="396">
        <v>18</v>
      </c>
      <c r="F134" s="397" t="s">
        <v>774</v>
      </c>
      <c r="G134" s="405" t="s">
        <v>108</v>
      </c>
      <c r="H134" s="399"/>
      <c r="I134" s="404"/>
      <c r="J134" s="377" t="s">
        <v>319</v>
      </c>
      <c r="K134" s="377" t="s">
        <v>320</v>
      </c>
      <c r="L134" s="377">
        <v>75</v>
      </c>
    </row>
    <row r="135" s="377" customFormat="1" customHeight="1" spans="1:12">
      <c r="A135" s="394" t="s">
        <v>329</v>
      </c>
      <c r="B135" s="402" t="s">
        <v>104</v>
      </c>
      <c r="C135" s="396">
        <v>243</v>
      </c>
      <c r="F135" s="397" t="s">
        <v>775</v>
      </c>
      <c r="G135" s="398" t="s">
        <v>776</v>
      </c>
      <c r="H135" s="399"/>
      <c r="I135" s="404"/>
      <c r="J135" s="377" t="s">
        <v>321</v>
      </c>
      <c r="K135" s="377" t="s">
        <v>322</v>
      </c>
      <c r="L135" s="377">
        <v>186</v>
      </c>
    </row>
    <row r="136" s="377" customFormat="1" customHeight="1" spans="1:12">
      <c r="A136" s="394" t="s">
        <v>330</v>
      </c>
      <c r="B136" s="402" t="s">
        <v>331</v>
      </c>
      <c r="C136" s="396">
        <v>182</v>
      </c>
      <c r="F136" s="397" t="s">
        <v>777</v>
      </c>
      <c r="G136" s="403" t="s">
        <v>104</v>
      </c>
      <c r="H136" s="399"/>
      <c r="I136" s="404"/>
      <c r="J136" s="377" t="s">
        <v>323</v>
      </c>
      <c r="K136" s="377" t="s">
        <v>324</v>
      </c>
      <c r="L136" s="377">
        <v>2195</v>
      </c>
    </row>
    <row r="137" s="377" customFormat="1" customHeight="1" spans="1:12">
      <c r="A137" s="394" t="s">
        <v>332</v>
      </c>
      <c r="B137" s="402" t="s">
        <v>333</v>
      </c>
      <c r="C137" s="396">
        <v>475</v>
      </c>
      <c r="F137" s="397" t="s">
        <v>778</v>
      </c>
      <c r="G137" s="405" t="s">
        <v>124</v>
      </c>
      <c r="H137" s="399"/>
      <c r="I137" s="404"/>
      <c r="J137" s="377" t="s">
        <v>325</v>
      </c>
      <c r="K137" s="377" t="s">
        <v>326</v>
      </c>
      <c r="L137" s="377">
        <v>29</v>
      </c>
    </row>
    <row r="138" s="377" customFormat="1" customHeight="1" spans="1:12">
      <c r="A138" s="394" t="s">
        <v>334</v>
      </c>
      <c r="B138" s="402" t="s">
        <v>335</v>
      </c>
      <c r="C138" s="396">
        <v>70</v>
      </c>
      <c r="F138" s="397" t="s">
        <v>779</v>
      </c>
      <c r="G138" s="405" t="s">
        <v>106</v>
      </c>
      <c r="H138" s="399"/>
      <c r="I138" s="404"/>
      <c r="J138" s="377" t="s">
        <v>327</v>
      </c>
      <c r="K138" s="377" t="s">
        <v>328</v>
      </c>
      <c r="L138" s="377">
        <v>18</v>
      </c>
    </row>
    <row r="139" s="377" customFormat="1" customHeight="1" spans="1:12">
      <c r="A139" s="394" t="s">
        <v>336</v>
      </c>
      <c r="B139" s="402" t="s">
        <v>337</v>
      </c>
      <c r="C139" s="396">
        <v>4153</v>
      </c>
      <c r="F139" s="397" t="s">
        <v>780</v>
      </c>
      <c r="G139" s="405" t="s">
        <v>781</v>
      </c>
      <c r="H139" s="399"/>
      <c r="I139" s="404"/>
      <c r="J139" s="377" t="s">
        <v>329</v>
      </c>
      <c r="K139" s="377" t="s">
        <v>104</v>
      </c>
      <c r="L139" s="377">
        <v>243</v>
      </c>
    </row>
    <row r="140" s="377" customFormat="1" customHeight="1" spans="1:12">
      <c r="A140" s="394" t="s">
        <v>338</v>
      </c>
      <c r="B140" s="402" t="s">
        <v>339</v>
      </c>
      <c r="C140" s="396">
        <v>629</v>
      </c>
      <c r="F140" s="397" t="s">
        <v>782</v>
      </c>
      <c r="G140" s="398" t="s">
        <v>783</v>
      </c>
      <c r="H140" s="399"/>
      <c r="I140" s="404"/>
      <c r="J140" s="377" t="s">
        <v>330</v>
      </c>
      <c r="K140" s="377" t="s">
        <v>331</v>
      </c>
      <c r="L140" s="377">
        <v>182</v>
      </c>
    </row>
    <row r="141" s="377" customFormat="1" customHeight="1" spans="1:12">
      <c r="A141" s="394" t="s">
        <v>340</v>
      </c>
      <c r="B141" s="402" t="s">
        <v>341</v>
      </c>
      <c r="C141" s="396">
        <v>86</v>
      </c>
      <c r="F141" s="397" t="s">
        <v>784</v>
      </c>
      <c r="G141" s="403" t="s">
        <v>108</v>
      </c>
      <c r="H141" s="399"/>
      <c r="I141" s="404"/>
      <c r="J141" s="377" t="s">
        <v>332</v>
      </c>
      <c r="K141" s="377" t="s">
        <v>333</v>
      </c>
      <c r="L141" s="377">
        <v>475</v>
      </c>
    </row>
    <row r="142" s="377" customFormat="1" customHeight="1" spans="1:12">
      <c r="A142" s="394" t="s">
        <v>342</v>
      </c>
      <c r="B142" s="402" t="s">
        <v>343</v>
      </c>
      <c r="C142" s="396">
        <v>1</v>
      </c>
      <c r="F142" s="397" t="s">
        <v>785</v>
      </c>
      <c r="G142" s="403" t="s">
        <v>786</v>
      </c>
      <c r="H142" s="399"/>
      <c r="I142" s="404"/>
      <c r="J142" s="377" t="s">
        <v>334</v>
      </c>
      <c r="K142" s="377" t="s">
        <v>335</v>
      </c>
      <c r="L142" s="377">
        <v>70</v>
      </c>
    </row>
    <row r="143" s="377" customFormat="1" customHeight="1" spans="1:12">
      <c r="A143" s="394" t="s">
        <v>344</v>
      </c>
      <c r="B143" s="402" t="s">
        <v>345</v>
      </c>
      <c r="C143" s="396">
        <v>790</v>
      </c>
      <c r="F143" s="397" t="s">
        <v>787</v>
      </c>
      <c r="G143" s="405" t="s">
        <v>104</v>
      </c>
      <c r="H143" s="399"/>
      <c r="I143" s="404"/>
      <c r="J143" s="377" t="s">
        <v>336</v>
      </c>
      <c r="K143" s="377" t="s">
        <v>337</v>
      </c>
      <c r="L143" s="377">
        <v>4153</v>
      </c>
    </row>
    <row r="144" s="377" customFormat="1" customHeight="1" spans="1:12">
      <c r="A144" s="394" t="s">
        <v>346</v>
      </c>
      <c r="B144" s="402" t="s">
        <v>347</v>
      </c>
      <c r="C144" s="396">
        <v>14</v>
      </c>
      <c r="F144" s="397" t="s">
        <v>788</v>
      </c>
      <c r="G144" s="405" t="s">
        <v>124</v>
      </c>
      <c r="H144" s="399"/>
      <c r="I144" s="404"/>
      <c r="J144" s="377" t="s">
        <v>338</v>
      </c>
      <c r="K144" s="377" t="s">
        <v>339</v>
      </c>
      <c r="L144" s="377">
        <v>629</v>
      </c>
    </row>
    <row r="145" s="377" customFormat="1" customHeight="1" spans="1:12">
      <c r="A145" s="394" t="s">
        <v>348</v>
      </c>
      <c r="B145" s="402" t="s">
        <v>349</v>
      </c>
      <c r="C145" s="396">
        <v>22</v>
      </c>
      <c r="F145" s="397" t="s">
        <v>789</v>
      </c>
      <c r="G145" s="403" t="s">
        <v>106</v>
      </c>
      <c r="H145" s="399"/>
      <c r="I145" s="404"/>
      <c r="J145" s="377" t="s">
        <v>340</v>
      </c>
      <c r="K145" s="377" t="s">
        <v>341</v>
      </c>
      <c r="L145" s="377">
        <v>86</v>
      </c>
    </row>
    <row r="146" s="377" customFormat="1" customHeight="1" spans="1:12">
      <c r="A146" s="394" t="s">
        <v>350</v>
      </c>
      <c r="B146" s="402" t="s">
        <v>351</v>
      </c>
      <c r="C146" s="396">
        <v>10</v>
      </c>
      <c r="F146" s="397" t="s">
        <v>790</v>
      </c>
      <c r="G146" s="403" t="s">
        <v>791</v>
      </c>
      <c r="H146" s="399"/>
      <c r="I146" s="404"/>
      <c r="J146" s="377" t="s">
        <v>342</v>
      </c>
      <c r="K146" s="377" t="s">
        <v>343</v>
      </c>
      <c r="L146" s="377">
        <v>1</v>
      </c>
    </row>
    <row r="147" s="377" customFormat="1" customHeight="1" spans="1:12">
      <c r="A147" s="394" t="s">
        <v>352</v>
      </c>
      <c r="B147" s="402" t="s">
        <v>104</v>
      </c>
      <c r="C147" s="396">
        <v>226</v>
      </c>
      <c r="F147" s="397" t="s">
        <v>792</v>
      </c>
      <c r="G147" s="403" t="s">
        <v>793</v>
      </c>
      <c r="H147" s="399"/>
      <c r="I147" s="404"/>
      <c r="J147" s="377" t="s">
        <v>344</v>
      </c>
      <c r="K147" s="377" t="s">
        <v>345</v>
      </c>
      <c r="L147" s="377">
        <v>790</v>
      </c>
    </row>
    <row r="148" s="377" customFormat="1" customHeight="1" spans="1:12">
      <c r="A148" s="394" t="s">
        <v>353</v>
      </c>
      <c r="B148" s="402" t="s">
        <v>354</v>
      </c>
      <c r="C148" s="396">
        <v>60</v>
      </c>
      <c r="F148" s="397" t="s">
        <v>794</v>
      </c>
      <c r="G148" s="405" t="s">
        <v>104</v>
      </c>
      <c r="H148" s="399">
        <v>68</v>
      </c>
      <c r="I148" s="404"/>
      <c r="J148" s="377" t="s">
        <v>346</v>
      </c>
      <c r="K148" s="377" t="s">
        <v>347</v>
      </c>
      <c r="L148" s="377">
        <v>14</v>
      </c>
    </row>
    <row r="149" s="377" customFormat="1" customHeight="1" spans="1:12">
      <c r="A149" s="394" t="s">
        <v>355</v>
      </c>
      <c r="B149" s="402" t="s">
        <v>356</v>
      </c>
      <c r="C149" s="396">
        <v>19</v>
      </c>
      <c r="F149" s="397" t="s">
        <v>795</v>
      </c>
      <c r="G149" s="405" t="s">
        <v>124</v>
      </c>
      <c r="H149" s="399"/>
      <c r="I149" s="404"/>
      <c r="J149" s="377" t="s">
        <v>348</v>
      </c>
      <c r="K149" s="377" t="s">
        <v>349</v>
      </c>
      <c r="L149" s="377">
        <v>26</v>
      </c>
    </row>
    <row r="150" s="377" customFormat="1" customHeight="1" spans="1:12">
      <c r="A150" s="394" t="s">
        <v>357</v>
      </c>
      <c r="B150" s="402" t="s">
        <v>358</v>
      </c>
      <c r="C150" s="396">
        <v>1</v>
      </c>
      <c r="F150" s="397" t="s">
        <v>796</v>
      </c>
      <c r="G150" s="398" t="s">
        <v>106</v>
      </c>
      <c r="H150" s="399"/>
      <c r="I150" s="404"/>
      <c r="J150" s="377" t="s">
        <v>350</v>
      </c>
      <c r="K150" s="377" t="s">
        <v>351</v>
      </c>
      <c r="L150" s="377">
        <v>10</v>
      </c>
    </row>
    <row r="151" s="377" customFormat="1" customHeight="1" spans="1:12">
      <c r="A151" s="394" t="s">
        <v>359</v>
      </c>
      <c r="B151" s="402" t="s">
        <v>360</v>
      </c>
      <c r="C151" s="396">
        <v>4</v>
      </c>
      <c r="F151" s="397" t="s">
        <v>797</v>
      </c>
      <c r="G151" s="403" t="s">
        <v>661</v>
      </c>
      <c r="H151" s="399"/>
      <c r="I151" s="404"/>
      <c r="J151" s="377" t="s">
        <v>352</v>
      </c>
      <c r="K151" s="377" t="s">
        <v>104</v>
      </c>
      <c r="L151" s="377">
        <v>226</v>
      </c>
    </row>
    <row r="152" s="377" customFormat="1" customHeight="1" spans="1:12">
      <c r="A152" s="394" t="s">
        <v>361</v>
      </c>
      <c r="B152" s="402" t="s">
        <v>362</v>
      </c>
      <c r="C152" s="396">
        <v>432</v>
      </c>
      <c r="F152" s="397" t="s">
        <v>798</v>
      </c>
      <c r="G152" s="403" t="s">
        <v>108</v>
      </c>
      <c r="H152" s="399"/>
      <c r="I152" s="404"/>
      <c r="J152" s="377" t="s">
        <v>353</v>
      </c>
      <c r="K152" s="377" t="s">
        <v>354</v>
      </c>
      <c r="L152" s="377">
        <v>60</v>
      </c>
    </row>
    <row r="153" s="377" customFormat="1" customHeight="1" spans="1:12">
      <c r="A153" s="394" t="s">
        <v>363</v>
      </c>
      <c r="B153" s="402" t="s">
        <v>364</v>
      </c>
      <c r="C153" s="396">
        <v>1651</v>
      </c>
      <c r="F153" s="397" t="s">
        <v>166</v>
      </c>
      <c r="G153" s="403" t="s">
        <v>167</v>
      </c>
      <c r="H153" s="399"/>
      <c r="I153" s="404">
        <v>60</v>
      </c>
      <c r="J153" s="377" t="s">
        <v>355</v>
      </c>
      <c r="K153" s="377" t="s">
        <v>356</v>
      </c>
      <c r="L153" s="377">
        <v>19</v>
      </c>
    </row>
    <row r="154" s="377" customFormat="1" customHeight="1" spans="1:12">
      <c r="A154" s="394" t="s">
        <v>365</v>
      </c>
      <c r="B154" s="402" t="s">
        <v>366</v>
      </c>
      <c r="C154" s="396">
        <v>3896</v>
      </c>
      <c r="F154" s="397" t="s">
        <v>168</v>
      </c>
      <c r="G154" s="405" t="s">
        <v>104</v>
      </c>
      <c r="H154" s="399">
        <v>208</v>
      </c>
      <c r="I154" s="404">
        <v>85</v>
      </c>
      <c r="J154" s="377" t="s">
        <v>357</v>
      </c>
      <c r="K154" s="377" t="s">
        <v>358</v>
      </c>
      <c r="L154" s="377">
        <v>1</v>
      </c>
    </row>
    <row r="155" s="377" customFormat="1" customHeight="1" spans="1:12">
      <c r="A155" s="394" t="s">
        <v>367</v>
      </c>
      <c r="B155" s="402" t="s">
        <v>368</v>
      </c>
      <c r="C155" s="396">
        <v>1459</v>
      </c>
      <c r="F155" s="397" t="s">
        <v>674</v>
      </c>
      <c r="G155" s="405" t="s">
        <v>124</v>
      </c>
      <c r="H155" s="399">
        <v>4</v>
      </c>
      <c r="I155" s="404">
        <v>1</v>
      </c>
      <c r="J155" s="377" t="s">
        <v>359</v>
      </c>
      <c r="K155" s="377" t="s">
        <v>360</v>
      </c>
      <c r="L155" s="377">
        <v>4</v>
      </c>
    </row>
    <row r="156" s="377" customFormat="1" customHeight="1" spans="1:12">
      <c r="A156" s="394" t="s">
        <v>369</v>
      </c>
      <c r="B156" s="402" t="s">
        <v>370</v>
      </c>
      <c r="C156" s="396">
        <v>520</v>
      </c>
      <c r="F156" s="397" t="s">
        <v>799</v>
      </c>
      <c r="G156" s="403" t="s">
        <v>106</v>
      </c>
      <c r="H156" s="399"/>
      <c r="I156" s="404"/>
      <c r="J156" s="377" t="s">
        <v>361</v>
      </c>
      <c r="K156" s="377" t="s">
        <v>362</v>
      </c>
      <c r="L156" s="377">
        <v>432</v>
      </c>
    </row>
    <row r="157" s="377" customFormat="1" customHeight="1" spans="1:12">
      <c r="A157" s="394" t="s">
        <v>371</v>
      </c>
      <c r="B157" s="402" t="s">
        <v>372</v>
      </c>
      <c r="C157" s="396">
        <v>1122</v>
      </c>
      <c r="F157" s="397" t="s">
        <v>169</v>
      </c>
      <c r="G157" s="403" t="s">
        <v>170</v>
      </c>
      <c r="H157" s="399"/>
      <c r="I157" s="404"/>
      <c r="J157" s="377" t="s">
        <v>363</v>
      </c>
      <c r="K157" s="377" t="s">
        <v>364</v>
      </c>
      <c r="L157" s="377">
        <v>1651</v>
      </c>
    </row>
    <row r="158" s="377" customFormat="1" customHeight="1" spans="1:12">
      <c r="A158" s="394" t="s">
        <v>373</v>
      </c>
      <c r="B158" s="402" t="s">
        <v>374</v>
      </c>
      <c r="C158" s="396">
        <v>3807</v>
      </c>
      <c r="F158" s="397" t="s">
        <v>800</v>
      </c>
      <c r="G158" s="405" t="s">
        <v>108</v>
      </c>
      <c r="H158" s="399"/>
      <c r="I158" s="404"/>
      <c r="J158" s="377" t="s">
        <v>365</v>
      </c>
      <c r="K158" s="377" t="s">
        <v>366</v>
      </c>
      <c r="L158" s="377">
        <v>3896</v>
      </c>
    </row>
    <row r="159" s="377" customFormat="1" customHeight="1" spans="1:12">
      <c r="A159" s="394" t="s">
        <v>801</v>
      </c>
      <c r="B159" s="402" t="s">
        <v>802</v>
      </c>
      <c r="C159" s="396">
        <v>0</v>
      </c>
      <c r="F159" s="397" t="s">
        <v>171</v>
      </c>
      <c r="G159" s="405" t="s">
        <v>172</v>
      </c>
      <c r="H159" s="399"/>
      <c r="I159" s="404">
        <v>1202</v>
      </c>
      <c r="J159" s="377" t="s">
        <v>367</v>
      </c>
      <c r="K159" s="377" t="s">
        <v>368</v>
      </c>
      <c r="L159" s="377">
        <v>1459</v>
      </c>
    </row>
    <row r="160" s="377" customFormat="1" customHeight="1" spans="1:12">
      <c r="A160" s="394" t="s">
        <v>375</v>
      </c>
      <c r="B160" s="402" t="s">
        <v>376</v>
      </c>
      <c r="C160" s="396">
        <v>428</v>
      </c>
      <c r="F160" s="397" t="s">
        <v>173</v>
      </c>
      <c r="G160" s="405" t="s">
        <v>104</v>
      </c>
      <c r="H160" s="399">
        <v>522</v>
      </c>
      <c r="I160" s="404"/>
      <c r="J160" s="377" t="s">
        <v>369</v>
      </c>
      <c r="K160" s="377" t="s">
        <v>370</v>
      </c>
      <c r="L160" s="377">
        <v>520</v>
      </c>
    </row>
    <row r="161" s="377" customFormat="1" customHeight="1" spans="1:12">
      <c r="A161" s="394" t="s">
        <v>377</v>
      </c>
      <c r="B161" s="402" t="s">
        <v>378</v>
      </c>
      <c r="C161" s="396">
        <v>5088</v>
      </c>
      <c r="F161" s="397" t="s">
        <v>803</v>
      </c>
      <c r="G161" s="403" t="s">
        <v>124</v>
      </c>
      <c r="H161" s="399">
        <v>10</v>
      </c>
      <c r="I161" s="404">
        <v>3</v>
      </c>
      <c r="J161" s="377" t="s">
        <v>371</v>
      </c>
      <c r="K161" s="377" t="s">
        <v>372</v>
      </c>
      <c r="L161" s="377">
        <v>1122</v>
      </c>
    </row>
    <row r="162" s="377" customFormat="1" customHeight="1" spans="1:12">
      <c r="A162" s="394" t="s">
        <v>379</v>
      </c>
      <c r="B162" s="402" t="s">
        <v>380</v>
      </c>
      <c r="C162" s="396">
        <v>20</v>
      </c>
      <c r="F162" s="397" t="s">
        <v>804</v>
      </c>
      <c r="G162" s="403" t="s">
        <v>106</v>
      </c>
      <c r="H162" s="399"/>
      <c r="I162" s="404"/>
      <c r="J162" s="377" t="s">
        <v>373</v>
      </c>
      <c r="K162" s="377" t="s">
        <v>374</v>
      </c>
      <c r="L162" s="377">
        <v>3807</v>
      </c>
    </row>
    <row r="163" s="377" customFormat="1" customHeight="1" spans="1:12">
      <c r="A163" s="394" t="s">
        <v>381</v>
      </c>
      <c r="B163" s="402" t="s">
        <v>382</v>
      </c>
      <c r="C163" s="396">
        <v>5764</v>
      </c>
      <c r="F163" s="397" t="s">
        <v>174</v>
      </c>
      <c r="G163" s="403" t="s">
        <v>102</v>
      </c>
      <c r="H163" s="399">
        <v>13</v>
      </c>
      <c r="I163" s="404">
        <v>29</v>
      </c>
      <c r="J163" s="377" t="s">
        <v>375</v>
      </c>
      <c r="K163" s="377" t="s">
        <v>376</v>
      </c>
      <c r="L163" s="377">
        <v>673</v>
      </c>
    </row>
    <row r="164" s="377" customFormat="1" customHeight="1" spans="1:12">
      <c r="A164" s="394" t="s">
        <v>383</v>
      </c>
      <c r="B164" s="402" t="s">
        <v>384</v>
      </c>
      <c r="C164" s="396">
        <v>884</v>
      </c>
      <c r="F164" s="397" t="s">
        <v>805</v>
      </c>
      <c r="G164" s="405" t="s">
        <v>108</v>
      </c>
      <c r="H164" s="399"/>
      <c r="I164" s="404"/>
      <c r="J164" s="377" t="s">
        <v>377</v>
      </c>
      <c r="K164" s="377" t="s">
        <v>378</v>
      </c>
      <c r="L164" s="377">
        <v>5547</v>
      </c>
    </row>
    <row r="165" customHeight="1" spans="1:12">
      <c r="A165" s="394" t="s">
        <v>385</v>
      </c>
      <c r="B165" s="402" t="s">
        <v>386</v>
      </c>
      <c r="C165" s="396">
        <v>279</v>
      </c>
      <c r="F165" s="397" t="s">
        <v>175</v>
      </c>
      <c r="G165" s="405" t="s">
        <v>176</v>
      </c>
      <c r="H165" s="399">
        <v>1545</v>
      </c>
      <c r="I165" s="404">
        <v>565</v>
      </c>
      <c r="J165" s="381" t="s">
        <v>379</v>
      </c>
      <c r="K165" s="381" t="s">
        <v>380</v>
      </c>
      <c r="L165" s="381">
        <v>20</v>
      </c>
    </row>
    <row r="166" customHeight="1" spans="1:12">
      <c r="A166" s="394" t="s">
        <v>387</v>
      </c>
      <c r="B166" s="402" t="s">
        <v>104</v>
      </c>
      <c r="C166" s="396">
        <v>485</v>
      </c>
      <c r="F166" s="397" t="s">
        <v>177</v>
      </c>
      <c r="G166" s="403" t="s">
        <v>104</v>
      </c>
      <c r="H166" s="399">
        <v>513</v>
      </c>
      <c r="I166" s="404">
        <v>370</v>
      </c>
      <c r="J166" s="381" t="s">
        <v>381</v>
      </c>
      <c r="K166" s="381" t="s">
        <v>382</v>
      </c>
      <c r="L166" s="381">
        <v>5764</v>
      </c>
    </row>
    <row r="167" customHeight="1" spans="1:12">
      <c r="A167" s="394" t="s">
        <v>388</v>
      </c>
      <c r="B167" s="402" t="s">
        <v>389</v>
      </c>
      <c r="C167" s="396">
        <v>1</v>
      </c>
      <c r="F167" s="397" t="s">
        <v>178</v>
      </c>
      <c r="G167" s="403" t="s">
        <v>124</v>
      </c>
      <c r="H167" s="399">
        <v>482</v>
      </c>
      <c r="I167" s="404">
        <v>980</v>
      </c>
      <c r="J167" s="381" t="s">
        <v>383</v>
      </c>
      <c r="K167" s="381" t="s">
        <v>384</v>
      </c>
      <c r="L167" s="381">
        <v>884</v>
      </c>
    </row>
    <row r="168" customHeight="1" spans="1:12">
      <c r="A168" s="394" t="s">
        <v>390</v>
      </c>
      <c r="B168" s="402" t="s">
        <v>391</v>
      </c>
      <c r="C168" s="396">
        <v>17</v>
      </c>
      <c r="F168" s="397" t="s">
        <v>806</v>
      </c>
      <c r="G168" s="403" t="s">
        <v>106</v>
      </c>
      <c r="H168" s="399"/>
      <c r="I168" s="404"/>
      <c r="J168" s="381" t="s">
        <v>385</v>
      </c>
      <c r="K168" s="381" t="s">
        <v>386</v>
      </c>
      <c r="L168" s="381">
        <v>279</v>
      </c>
    </row>
    <row r="169" customHeight="1" spans="1:12">
      <c r="A169" s="394" t="s">
        <v>392</v>
      </c>
      <c r="B169" s="402" t="s">
        <v>393</v>
      </c>
      <c r="C169" s="396">
        <v>165</v>
      </c>
      <c r="F169" s="397" t="s">
        <v>807</v>
      </c>
      <c r="G169" s="403" t="s">
        <v>808</v>
      </c>
      <c r="H169" s="399"/>
      <c r="I169" s="404"/>
      <c r="J169" s="381" t="s">
        <v>387</v>
      </c>
      <c r="K169" s="381" t="s">
        <v>104</v>
      </c>
      <c r="L169" s="381">
        <v>485</v>
      </c>
    </row>
    <row r="170" customHeight="1" spans="1:12">
      <c r="A170" s="394" t="s">
        <v>394</v>
      </c>
      <c r="B170" s="402" t="s">
        <v>104</v>
      </c>
      <c r="C170" s="396">
        <v>62</v>
      </c>
      <c r="F170" s="397" t="s">
        <v>809</v>
      </c>
      <c r="G170" s="403" t="s">
        <v>108</v>
      </c>
      <c r="H170" s="399"/>
      <c r="I170" s="404"/>
      <c r="J170" s="548" t="s">
        <v>388</v>
      </c>
      <c r="K170" s="381" t="s">
        <v>389</v>
      </c>
      <c r="L170" s="381">
        <v>1</v>
      </c>
    </row>
    <row r="171" customHeight="1" spans="1:12">
      <c r="A171" s="394" t="s">
        <v>395</v>
      </c>
      <c r="B171" s="402" t="s">
        <v>396</v>
      </c>
      <c r="C171" s="396">
        <v>4545</v>
      </c>
      <c r="F171" s="397" t="s">
        <v>179</v>
      </c>
      <c r="G171" s="405" t="s">
        <v>180</v>
      </c>
      <c r="H171" s="399"/>
      <c r="I171" s="404">
        <v>21</v>
      </c>
      <c r="J171" s="548" t="s">
        <v>390</v>
      </c>
      <c r="K171" s="381" t="s">
        <v>391</v>
      </c>
      <c r="L171" s="381">
        <v>17</v>
      </c>
    </row>
    <row r="172" customHeight="1" spans="1:12">
      <c r="A172" s="394" t="s">
        <v>397</v>
      </c>
      <c r="B172" s="402" t="s">
        <v>398</v>
      </c>
      <c r="C172" s="396">
        <v>1915</v>
      </c>
      <c r="F172" s="397" t="s">
        <v>181</v>
      </c>
      <c r="G172" s="398" t="s">
        <v>104</v>
      </c>
      <c r="H172" s="399">
        <v>843</v>
      </c>
      <c r="I172" s="404">
        <v>333</v>
      </c>
      <c r="J172" s="381" t="s">
        <v>392</v>
      </c>
      <c r="K172" s="381" t="s">
        <v>393</v>
      </c>
      <c r="L172" s="381">
        <v>165</v>
      </c>
    </row>
    <row r="173" customHeight="1" spans="1:12">
      <c r="A173" s="394" t="s">
        <v>399</v>
      </c>
      <c r="B173" s="402" t="s">
        <v>400</v>
      </c>
      <c r="C173" s="396">
        <v>2408</v>
      </c>
      <c r="F173" s="397" t="s">
        <v>810</v>
      </c>
      <c r="G173" s="403" t="s">
        <v>124</v>
      </c>
      <c r="H173" s="406"/>
      <c r="I173" s="404">
        <v>20</v>
      </c>
      <c r="J173" s="381" t="s">
        <v>394</v>
      </c>
      <c r="K173" s="381" t="s">
        <v>104</v>
      </c>
      <c r="L173" s="381">
        <v>62</v>
      </c>
    </row>
    <row r="174" customHeight="1" spans="1:12">
      <c r="A174" s="394" t="s">
        <v>401</v>
      </c>
      <c r="B174" s="402" t="s">
        <v>402</v>
      </c>
      <c r="C174" s="396">
        <v>127</v>
      </c>
      <c r="F174" s="397" t="s">
        <v>811</v>
      </c>
      <c r="G174" s="403" t="s">
        <v>106</v>
      </c>
      <c r="H174" s="399"/>
      <c r="I174" s="404"/>
      <c r="J174" s="381" t="s">
        <v>395</v>
      </c>
      <c r="K174" s="381" t="s">
        <v>396</v>
      </c>
      <c r="L174" s="381">
        <v>6203</v>
      </c>
    </row>
    <row r="175" customHeight="1" spans="1:12">
      <c r="A175" s="394" t="s">
        <v>403</v>
      </c>
      <c r="B175" s="402" t="s">
        <v>404</v>
      </c>
      <c r="C175" s="396">
        <v>28</v>
      </c>
      <c r="F175" s="397" t="s">
        <v>812</v>
      </c>
      <c r="G175" s="403" t="s">
        <v>813</v>
      </c>
      <c r="H175" s="399"/>
      <c r="I175" s="404"/>
      <c r="J175" s="381" t="s">
        <v>397</v>
      </c>
      <c r="K175" s="381" t="s">
        <v>398</v>
      </c>
      <c r="L175" s="381">
        <v>3589</v>
      </c>
    </row>
    <row r="176" customHeight="1" spans="1:12">
      <c r="A176" s="394" t="s">
        <v>405</v>
      </c>
      <c r="B176" s="402" t="s">
        <v>406</v>
      </c>
      <c r="C176" s="396">
        <v>4525</v>
      </c>
      <c r="F176" s="397" t="s">
        <v>814</v>
      </c>
      <c r="G176" s="403" t="s">
        <v>108</v>
      </c>
      <c r="H176" s="399"/>
      <c r="I176" s="404"/>
      <c r="J176" s="381" t="s">
        <v>399</v>
      </c>
      <c r="K176" s="381" t="s">
        <v>400</v>
      </c>
      <c r="L176" s="381">
        <v>2408</v>
      </c>
    </row>
    <row r="177" customHeight="1" spans="1:12">
      <c r="A177" s="394" t="s">
        <v>407</v>
      </c>
      <c r="B177" s="402" t="s">
        <v>104</v>
      </c>
      <c r="C177" s="396">
        <v>1234</v>
      </c>
      <c r="F177" s="397" t="s">
        <v>815</v>
      </c>
      <c r="G177" s="405" t="s">
        <v>816</v>
      </c>
      <c r="H177" s="399"/>
      <c r="I177" s="404"/>
      <c r="J177" s="381" t="s">
        <v>401</v>
      </c>
      <c r="K177" s="381" t="s">
        <v>402</v>
      </c>
      <c r="L177" s="381">
        <v>127</v>
      </c>
    </row>
    <row r="178" customHeight="1" spans="1:12">
      <c r="A178" s="394" t="s">
        <v>408</v>
      </c>
      <c r="B178" s="402" t="s">
        <v>409</v>
      </c>
      <c r="C178" s="396">
        <v>1620</v>
      </c>
      <c r="F178" s="397" t="s">
        <v>182</v>
      </c>
      <c r="G178" s="405" t="s">
        <v>104</v>
      </c>
      <c r="H178" s="399">
        <v>191</v>
      </c>
      <c r="I178" s="404">
        <v>248</v>
      </c>
      <c r="J178" s="381" t="s">
        <v>403</v>
      </c>
      <c r="K178" s="381" t="s">
        <v>404</v>
      </c>
      <c r="L178" s="381">
        <v>28</v>
      </c>
    </row>
    <row r="179" customHeight="1" spans="1:12">
      <c r="A179" s="394" t="s">
        <v>410</v>
      </c>
      <c r="B179" s="402" t="s">
        <v>411</v>
      </c>
      <c r="C179" s="396">
        <v>135</v>
      </c>
      <c r="F179" s="397" t="s">
        <v>817</v>
      </c>
      <c r="G179" s="403" t="s">
        <v>124</v>
      </c>
      <c r="H179" s="399"/>
      <c r="I179" s="404"/>
      <c r="J179" s="381" t="s">
        <v>405</v>
      </c>
      <c r="K179" s="381" t="s">
        <v>406</v>
      </c>
      <c r="L179" s="381">
        <v>4525</v>
      </c>
    </row>
    <row r="180" customHeight="1" spans="1:12">
      <c r="A180" s="394" t="s">
        <v>412</v>
      </c>
      <c r="B180" s="402" t="s">
        <v>413</v>
      </c>
      <c r="C180" s="396">
        <v>6803</v>
      </c>
      <c r="F180" s="397" t="s">
        <v>818</v>
      </c>
      <c r="G180" s="403" t="s">
        <v>106</v>
      </c>
      <c r="H180" s="399"/>
      <c r="I180" s="404"/>
      <c r="J180" s="381" t="s">
        <v>407</v>
      </c>
      <c r="K180" s="381" t="s">
        <v>104</v>
      </c>
      <c r="L180" s="381">
        <v>1234</v>
      </c>
    </row>
    <row r="181" s="377" customFormat="1" customHeight="1" spans="1:12">
      <c r="A181" s="394" t="s">
        <v>414</v>
      </c>
      <c r="B181" s="402" t="s">
        <v>415</v>
      </c>
      <c r="C181" s="396">
        <v>579</v>
      </c>
      <c r="F181" s="397" t="s">
        <v>183</v>
      </c>
      <c r="G181" s="403" t="s">
        <v>184</v>
      </c>
      <c r="H181" s="399">
        <v>45</v>
      </c>
      <c r="I181" s="404">
        <v>66</v>
      </c>
      <c r="J181" s="377" t="s">
        <v>408</v>
      </c>
      <c r="K181" s="377" t="s">
        <v>409</v>
      </c>
      <c r="L181" s="377">
        <v>1620</v>
      </c>
    </row>
    <row r="182" s="377" customFormat="1" customHeight="1" spans="1:12">
      <c r="A182" s="394" t="s">
        <v>103</v>
      </c>
      <c r="B182" s="402" t="s">
        <v>104</v>
      </c>
      <c r="C182" s="396">
        <v>2184</v>
      </c>
      <c r="F182" s="397" t="s">
        <v>819</v>
      </c>
      <c r="G182" s="403" t="s">
        <v>820</v>
      </c>
      <c r="H182" s="399"/>
      <c r="I182" s="404"/>
      <c r="J182" s="377" t="s">
        <v>410</v>
      </c>
      <c r="K182" s="377" t="s">
        <v>411</v>
      </c>
      <c r="L182" s="377">
        <v>135</v>
      </c>
    </row>
    <row r="183" s="377" customFormat="1" customHeight="1" spans="1:12">
      <c r="A183" s="394" t="s">
        <v>105</v>
      </c>
      <c r="B183" s="402" t="s">
        <v>106</v>
      </c>
      <c r="C183" s="396">
        <v>124</v>
      </c>
      <c r="F183" s="397" t="s">
        <v>821</v>
      </c>
      <c r="G183" s="403" t="s">
        <v>108</v>
      </c>
      <c r="H183" s="399"/>
      <c r="I183" s="404"/>
      <c r="J183" s="377" t="s">
        <v>412</v>
      </c>
      <c r="K183" s="377" t="s">
        <v>413</v>
      </c>
      <c r="L183" s="377">
        <v>6803</v>
      </c>
    </row>
    <row r="184" s="377" customFormat="1" customHeight="1" spans="1:12">
      <c r="A184" s="394" t="s">
        <v>107</v>
      </c>
      <c r="B184" s="402" t="s">
        <v>108</v>
      </c>
      <c r="C184" s="396">
        <v>546</v>
      </c>
      <c r="F184" s="397" t="s">
        <v>822</v>
      </c>
      <c r="G184" s="405" t="s">
        <v>823</v>
      </c>
      <c r="H184" s="399"/>
      <c r="I184" s="404"/>
      <c r="J184" s="377" t="s">
        <v>414</v>
      </c>
      <c r="K184" s="377" t="s">
        <v>415</v>
      </c>
      <c r="L184" s="377">
        <v>579</v>
      </c>
    </row>
    <row r="185" s="377" customFormat="1" customHeight="1" spans="1:12">
      <c r="A185" s="394" t="s">
        <v>416</v>
      </c>
      <c r="B185" s="402" t="s">
        <v>417</v>
      </c>
      <c r="C185" s="396">
        <v>2423</v>
      </c>
      <c r="F185" s="397" t="s">
        <v>824</v>
      </c>
      <c r="G185" s="405" t="s">
        <v>104</v>
      </c>
      <c r="H185" s="399"/>
      <c r="I185" s="404"/>
      <c r="J185" s="377" t="s">
        <v>416</v>
      </c>
      <c r="K185" s="377" t="s">
        <v>417</v>
      </c>
      <c r="L185" s="377">
        <v>2423</v>
      </c>
    </row>
    <row r="186" s="377" customFormat="1" customHeight="1" spans="1:12">
      <c r="A186" s="394" t="s">
        <v>418</v>
      </c>
      <c r="B186" s="402" t="s">
        <v>419</v>
      </c>
      <c r="C186" s="396">
        <v>260</v>
      </c>
      <c r="F186" s="397" t="s">
        <v>825</v>
      </c>
      <c r="G186" s="398" t="s">
        <v>124</v>
      </c>
      <c r="H186" s="399"/>
      <c r="I186" s="404"/>
      <c r="J186" s="377" t="s">
        <v>418</v>
      </c>
      <c r="K186" s="377" t="s">
        <v>419</v>
      </c>
      <c r="L186" s="377">
        <v>260</v>
      </c>
    </row>
    <row r="187" s="377" customFormat="1" customHeight="1" spans="1:12">
      <c r="A187" s="394" t="s">
        <v>420</v>
      </c>
      <c r="B187" s="402" t="s">
        <v>421</v>
      </c>
      <c r="C187" s="396">
        <v>10</v>
      </c>
      <c r="F187" s="397" t="s">
        <v>826</v>
      </c>
      <c r="G187" s="403" t="s">
        <v>106</v>
      </c>
      <c r="H187" s="399"/>
      <c r="I187" s="404"/>
      <c r="J187" s="377" t="s">
        <v>420</v>
      </c>
      <c r="K187" s="377" t="s">
        <v>421</v>
      </c>
      <c r="L187" s="377">
        <v>10</v>
      </c>
    </row>
    <row r="188" s="377" customFormat="1" customHeight="1" spans="1:12">
      <c r="A188" s="394" t="s">
        <v>422</v>
      </c>
      <c r="B188" s="402" t="s">
        <v>423</v>
      </c>
      <c r="C188" s="396">
        <v>90</v>
      </c>
      <c r="F188" s="397" t="s">
        <v>827</v>
      </c>
      <c r="G188" s="403" t="s">
        <v>108</v>
      </c>
      <c r="H188" s="399"/>
      <c r="I188" s="404"/>
      <c r="J188" s="377" t="s">
        <v>422</v>
      </c>
      <c r="K188" s="377" t="s">
        <v>423</v>
      </c>
      <c r="L188" s="377">
        <v>90</v>
      </c>
    </row>
    <row r="189" s="377" customFormat="1" customHeight="1" spans="1:12">
      <c r="A189" s="394" t="s">
        <v>424</v>
      </c>
      <c r="B189" s="402" t="s">
        <v>425</v>
      </c>
      <c r="C189" s="396">
        <v>564</v>
      </c>
      <c r="F189" s="397" t="s">
        <v>828</v>
      </c>
      <c r="G189" s="403" t="s">
        <v>829</v>
      </c>
      <c r="H189" s="399"/>
      <c r="I189" s="404"/>
      <c r="J189" s="377" t="s">
        <v>424</v>
      </c>
      <c r="K189" s="377" t="s">
        <v>425</v>
      </c>
      <c r="L189" s="377">
        <v>564</v>
      </c>
    </row>
    <row r="190" s="377" customFormat="1" customHeight="1" spans="1:12">
      <c r="A190" s="394" t="s">
        <v>426</v>
      </c>
      <c r="B190" s="402" t="s">
        <v>427</v>
      </c>
      <c r="C190" s="396">
        <v>258</v>
      </c>
      <c r="F190" s="397" t="s">
        <v>185</v>
      </c>
      <c r="G190" s="405" t="s">
        <v>104</v>
      </c>
      <c r="H190" s="399">
        <v>455</v>
      </c>
      <c r="I190" s="404">
        <v>2</v>
      </c>
      <c r="J190" s="377" t="s">
        <v>426</v>
      </c>
      <c r="K190" s="377" t="s">
        <v>427</v>
      </c>
      <c r="L190" s="377">
        <v>258</v>
      </c>
    </row>
    <row r="191" s="377" customFormat="1" customHeight="1" spans="1:12">
      <c r="A191" s="394" t="s">
        <v>428</v>
      </c>
      <c r="B191" s="402" t="s">
        <v>429</v>
      </c>
      <c r="C191" s="396">
        <v>6</v>
      </c>
      <c r="F191" s="397" t="s">
        <v>186</v>
      </c>
      <c r="G191" s="405" t="s">
        <v>124</v>
      </c>
      <c r="H191" s="399">
        <v>49</v>
      </c>
      <c r="I191" s="404">
        <v>58</v>
      </c>
      <c r="J191" s="377" t="s">
        <v>428</v>
      </c>
      <c r="K191" s="377" t="s">
        <v>429</v>
      </c>
      <c r="L191" s="377">
        <v>6</v>
      </c>
    </row>
    <row r="192" s="377" customFormat="1" customHeight="1" spans="1:12">
      <c r="A192" s="394" t="s">
        <v>430</v>
      </c>
      <c r="B192" s="402" t="s">
        <v>431</v>
      </c>
      <c r="C192" s="396">
        <v>10</v>
      </c>
      <c r="F192" s="397" t="s">
        <v>830</v>
      </c>
      <c r="G192" s="403" t="s">
        <v>106</v>
      </c>
      <c r="H192" s="399"/>
      <c r="I192" s="404"/>
      <c r="J192" s="377" t="s">
        <v>430</v>
      </c>
      <c r="K192" s="377" t="s">
        <v>431</v>
      </c>
      <c r="L192" s="377">
        <v>10</v>
      </c>
    </row>
    <row r="193" s="377" customFormat="1" customHeight="1" spans="1:12">
      <c r="A193" s="394" t="s">
        <v>432</v>
      </c>
      <c r="B193" s="402" t="s">
        <v>433</v>
      </c>
      <c r="C193" s="396">
        <v>23</v>
      </c>
      <c r="F193" s="397" t="s">
        <v>831</v>
      </c>
      <c r="G193" s="403" t="s">
        <v>108</v>
      </c>
      <c r="H193" s="399"/>
      <c r="I193" s="404"/>
      <c r="J193" s="377" t="s">
        <v>432</v>
      </c>
      <c r="K193" s="377" t="s">
        <v>433</v>
      </c>
      <c r="L193" s="377">
        <v>23</v>
      </c>
    </row>
    <row r="194" s="377" customFormat="1" customHeight="1" spans="1:12">
      <c r="A194" s="394" t="s">
        <v>434</v>
      </c>
      <c r="B194" s="402" t="s">
        <v>435</v>
      </c>
      <c r="C194" s="396">
        <v>181</v>
      </c>
      <c r="F194" s="397" t="s">
        <v>832</v>
      </c>
      <c r="G194" s="403" t="s">
        <v>833</v>
      </c>
      <c r="H194" s="399"/>
      <c r="I194" s="404"/>
      <c r="J194" s="377" t="s">
        <v>434</v>
      </c>
      <c r="K194" s="377" t="s">
        <v>435</v>
      </c>
      <c r="L194" s="377">
        <v>181</v>
      </c>
    </row>
    <row r="195" s="377" customFormat="1" customHeight="1" spans="1:12">
      <c r="A195" s="394" t="s">
        <v>436</v>
      </c>
      <c r="B195" s="402" t="s">
        <v>437</v>
      </c>
      <c r="C195" s="396">
        <v>34</v>
      </c>
      <c r="F195" s="397" t="s">
        <v>834</v>
      </c>
      <c r="G195" s="403" t="s">
        <v>104</v>
      </c>
      <c r="H195" s="399"/>
      <c r="I195" s="404"/>
      <c r="J195" s="377" t="s">
        <v>436</v>
      </c>
      <c r="K195" s="377" t="s">
        <v>437</v>
      </c>
      <c r="L195" s="377">
        <v>33</v>
      </c>
    </row>
    <row r="196" s="377" customFormat="1" customHeight="1" spans="1:12">
      <c r="A196" s="394" t="s">
        <v>438</v>
      </c>
      <c r="B196" s="402" t="s">
        <v>439</v>
      </c>
      <c r="C196" s="396">
        <v>136</v>
      </c>
      <c r="F196" s="397" t="s">
        <v>835</v>
      </c>
      <c r="G196" s="403" t="s">
        <v>124</v>
      </c>
      <c r="H196" s="399"/>
      <c r="I196" s="404"/>
      <c r="J196" s="377" t="s">
        <v>438</v>
      </c>
      <c r="K196" s="377" t="s">
        <v>439</v>
      </c>
      <c r="L196" s="377">
        <v>137</v>
      </c>
    </row>
    <row r="197" customHeight="1" spans="1:12">
      <c r="A197" s="394" t="s">
        <v>440</v>
      </c>
      <c r="B197" s="402" t="s">
        <v>441</v>
      </c>
      <c r="C197" s="396">
        <v>30</v>
      </c>
      <c r="F197" s="397" t="s">
        <v>836</v>
      </c>
      <c r="G197" s="403" t="s">
        <v>106</v>
      </c>
      <c r="H197" s="399"/>
      <c r="I197" s="404"/>
      <c r="J197" s="381" t="s">
        <v>440</v>
      </c>
      <c r="K197" s="381" t="s">
        <v>441</v>
      </c>
      <c r="L197" s="381">
        <v>30</v>
      </c>
    </row>
    <row r="198" customHeight="1" spans="1:12">
      <c r="A198" s="394" t="s">
        <v>442</v>
      </c>
      <c r="B198" s="402" t="s">
        <v>104</v>
      </c>
      <c r="C198" s="396">
        <v>1635</v>
      </c>
      <c r="F198" s="397" t="s">
        <v>837</v>
      </c>
      <c r="G198" s="403" t="s">
        <v>838</v>
      </c>
      <c r="H198" s="399"/>
      <c r="I198" s="404"/>
      <c r="J198" s="381" t="s">
        <v>442</v>
      </c>
      <c r="K198" s="381" t="s">
        <v>104</v>
      </c>
      <c r="L198" s="381">
        <v>1635</v>
      </c>
    </row>
    <row r="199" customHeight="1" spans="1:12">
      <c r="A199" s="394" t="s">
        <v>443</v>
      </c>
      <c r="B199" s="402" t="s">
        <v>106</v>
      </c>
      <c r="C199" s="396">
        <v>67</v>
      </c>
      <c r="F199" s="397" t="s">
        <v>839</v>
      </c>
      <c r="G199" s="403" t="s">
        <v>108</v>
      </c>
      <c r="H199" s="399"/>
      <c r="I199" s="404"/>
      <c r="J199" s="381" t="s">
        <v>443</v>
      </c>
      <c r="K199" s="381" t="s">
        <v>106</v>
      </c>
      <c r="L199" s="381">
        <v>67</v>
      </c>
    </row>
    <row r="200" customHeight="1" spans="1:12">
      <c r="A200" s="394" t="s">
        <v>444</v>
      </c>
      <c r="B200" s="402" t="s">
        <v>445</v>
      </c>
      <c r="C200" s="396">
        <v>886</v>
      </c>
      <c r="F200" s="397" t="s">
        <v>840</v>
      </c>
      <c r="G200" s="403" t="s">
        <v>841</v>
      </c>
      <c r="H200" s="399"/>
      <c r="I200" s="404">
        <v>71</v>
      </c>
      <c r="J200" s="381" t="s">
        <v>444</v>
      </c>
      <c r="K200" s="381" t="s">
        <v>445</v>
      </c>
      <c r="L200" s="381">
        <v>1369</v>
      </c>
    </row>
    <row r="201" customHeight="1" spans="1:12">
      <c r="A201" s="394" t="s">
        <v>446</v>
      </c>
      <c r="B201" s="402" t="s">
        <v>447</v>
      </c>
      <c r="C201" s="396">
        <v>456</v>
      </c>
      <c r="F201" s="397" t="s">
        <v>187</v>
      </c>
      <c r="G201" s="403" t="s">
        <v>104</v>
      </c>
      <c r="H201" s="399">
        <v>2293</v>
      </c>
      <c r="I201" s="404">
        <v>2487</v>
      </c>
      <c r="J201" s="381" t="s">
        <v>446</v>
      </c>
      <c r="K201" s="381" t="s">
        <v>447</v>
      </c>
      <c r="L201" s="381">
        <v>456</v>
      </c>
    </row>
    <row r="202" customHeight="1" spans="1:12">
      <c r="A202" s="394" t="s">
        <v>448</v>
      </c>
      <c r="B202" s="402" t="s">
        <v>449</v>
      </c>
      <c r="C202" s="396">
        <v>13</v>
      </c>
      <c r="F202" s="397" t="s">
        <v>188</v>
      </c>
      <c r="G202" s="403" t="s">
        <v>124</v>
      </c>
      <c r="H202" s="399">
        <v>3</v>
      </c>
      <c r="I202" s="404">
        <v>23</v>
      </c>
      <c r="J202" s="381" t="s">
        <v>448</v>
      </c>
      <c r="K202" s="381" t="s">
        <v>449</v>
      </c>
      <c r="L202" s="381">
        <v>12</v>
      </c>
    </row>
    <row r="203" customHeight="1" spans="1:12">
      <c r="A203" s="394" t="s">
        <v>450</v>
      </c>
      <c r="B203" s="402" t="s">
        <v>451</v>
      </c>
      <c r="C203" s="396">
        <v>25</v>
      </c>
      <c r="F203" s="397" t="s">
        <v>842</v>
      </c>
      <c r="G203" s="403" t="s">
        <v>106</v>
      </c>
      <c r="H203" s="399"/>
      <c r="I203" s="404"/>
      <c r="J203" s="381" t="s">
        <v>450</v>
      </c>
      <c r="K203" s="381" t="s">
        <v>451</v>
      </c>
      <c r="L203" s="381">
        <v>25</v>
      </c>
    </row>
    <row r="204" customHeight="1" spans="1:12">
      <c r="A204" s="394" t="s">
        <v>452</v>
      </c>
      <c r="B204" s="402" t="s">
        <v>453</v>
      </c>
      <c r="C204" s="396">
        <v>48</v>
      </c>
      <c r="F204" s="397" t="s">
        <v>843</v>
      </c>
      <c r="G204" s="403" t="s">
        <v>844</v>
      </c>
      <c r="H204" s="399"/>
      <c r="I204" s="404"/>
      <c r="J204" s="381" t="s">
        <v>452</v>
      </c>
      <c r="K204" s="381" t="s">
        <v>453</v>
      </c>
      <c r="L204" s="381">
        <v>48</v>
      </c>
    </row>
    <row r="205" customHeight="1" spans="1:12">
      <c r="A205" s="394" t="s">
        <v>454</v>
      </c>
      <c r="B205" s="402" t="s">
        <v>455</v>
      </c>
      <c r="C205" s="396">
        <v>161</v>
      </c>
      <c r="F205" s="397" t="s">
        <v>189</v>
      </c>
      <c r="G205" s="403" t="s">
        <v>190</v>
      </c>
      <c r="H205" s="399"/>
      <c r="I205" s="404">
        <v>5</v>
      </c>
      <c r="J205" s="381" t="s">
        <v>454</v>
      </c>
      <c r="K205" s="381" t="s">
        <v>455</v>
      </c>
      <c r="L205" s="381">
        <v>161</v>
      </c>
    </row>
    <row r="206" customHeight="1" spans="1:12">
      <c r="A206" s="394" t="s">
        <v>456</v>
      </c>
      <c r="B206" s="402" t="s">
        <v>457</v>
      </c>
      <c r="C206" s="396">
        <v>1210</v>
      </c>
      <c r="F206" s="397" t="s">
        <v>191</v>
      </c>
      <c r="G206" s="403" t="s">
        <v>192</v>
      </c>
      <c r="H206" s="399">
        <v>5</v>
      </c>
      <c r="I206" s="404">
        <v>20</v>
      </c>
      <c r="J206" s="381" t="s">
        <v>456</v>
      </c>
      <c r="K206" s="381" t="s">
        <v>457</v>
      </c>
      <c r="L206" s="381">
        <v>1210</v>
      </c>
    </row>
    <row r="207" customHeight="1" spans="1:12">
      <c r="A207" s="394" t="s">
        <v>458</v>
      </c>
      <c r="B207" s="402" t="s">
        <v>459</v>
      </c>
      <c r="C207" s="396">
        <v>523</v>
      </c>
      <c r="F207" s="397" t="s">
        <v>845</v>
      </c>
      <c r="G207" s="403" t="s">
        <v>846</v>
      </c>
      <c r="H207" s="399"/>
      <c r="I207" s="404"/>
      <c r="J207" s="381" t="s">
        <v>458</v>
      </c>
      <c r="K207" s="381" t="s">
        <v>459</v>
      </c>
      <c r="L207" s="381">
        <v>523</v>
      </c>
    </row>
    <row r="208" customHeight="1" spans="1:12">
      <c r="A208" s="394" t="s">
        <v>460</v>
      </c>
      <c r="B208" s="402" t="s">
        <v>461</v>
      </c>
      <c r="C208" s="396">
        <v>4100</v>
      </c>
      <c r="F208" s="397" t="s">
        <v>193</v>
      </c>
      <c r="G208" s="403" t="s">
        <v>194</v>
      </c>
      <c r="H208" s="399"/>
      <c r="I208" s="404">
        <v>20</v>
      </c>
      <c r="J208" s="381" t="s">
        <v>460</v>
      </c>
      <c r="K208" s="381" t="s">
        <v>461</v>
      </c>
      <c r="L208" s="381">
        <v>4100</v>
      </c>
    </row>
    <row r="209" customHeight="1" spans="1:12">
      <c r="A209" s="394" t="s">
        <v>462</v>
      </c>
      <c r="B209" s="402" t="s">
        <v>463</v>
      </c>
      <c r="C209" s="396">
        <v>91</v>
      </c>
      <c r="F209" s="397" t="s">
        <v>847</v>
      </c>
      <c r="G209" s="403" t="s">
        <v>848</v>
      </c>
      <c r="H209" s="399"/>
      <c r="I209" s="404"/>
      <c r="J209" s="381" t="s">
        <v>462</v>
      </c>
      <c r="K209" s="381" t="s">
        <v>463</v>
      </c>
      <c r="L209" s="381">
        <v>1324</v>
      </c>
    </row>
    <row r="210" customHeight="1" spans="1:12">
      <c r="A210" s="394" t="s">
        <v>466</v>
      </c>
      <c r="B210" s="402" t="s">
        <v>467</v>
      </c>
      <c r="C210" s="396">
        <v>51</v>
      </c>
      <c r="F210" s="397" t="s">
        <v>849</v>
      </c>
      <c r="G210" s="403" t="s">
        <v>850</v>
      </c>
      <c r="H210" s="399"/>
      <c r="I210" s="404"/>
      <c r="J210" s="381" t="s">
        <v>464</v>
      </c>
      <c r="K210" s="381" t="s">
        <v>465</v>
      </c>
      <c r="L210" s="381">
        <v>6798</v>
      </c>
    </row>
    <row r="211" customHeight="1" spans="1:12">
      <c r="A211" s="394" t="s">
        <v>468</v>
      </c>
      <c r="B211" s="402" t="s">
        <v>469</v>
      </c>
      <c r="C211" s="396">
        <v>9</v>
      </c>
      <c r="F211" s="397" t="s">
        <v>851</v>
      </c>
      <c r="G211" s="403" t="s">
        <v>852</v>
      </c>
      <c r="H211" s="399"/>
      <c r="I211" s="404"/>
      <c r="J211" s="381" t="s">
        <v>466</v>
      </c>
      <c r="K211" s="381" t="s">
        <v>467</v>
      </c>
      <c r="L211" s="381">
        <v>51</v>
      </c>
    </row>
    <row r="212" customHeight="1" spans="1:12">
      <c r="A212" s="394" t="s">
        <v>470</v>
      </c>
      <c r="B212" s="402" t="s">
        <v>104</v>
      </c>
      <c r="C212" s="396">
        <v>2232</v>
      </c>
      <c r="F212" s="397" t="s">
        <v>195</v>
      </c>
      <c r="G212" s="403" t="s">
        <v>196</v>
      </c>
      <c r="H212" s="399">
        <v>178</v>
      </c>
      <c r="I212" s="404">
        <v>183</v>
      </c>
      <c r="J212" s="381" t="s">
        <v>468</v>
      </c>
      <c r="K212" s="381" t="s">
        <v>469</v>
      </c>
      <c r="L212" s="381">
        <v>9</v>
      </c>
    </row>
    <row r="213" customHeight="1" spans="1:12">
      <c r="A213" s="394" t="s">
        <v>471</v>
      </c>
      <c r="B213" s="402" t="s">
        <v>472</v>
      </c>
      <c r="C213" s="396">
        <v>1068</v>
      </c>
      <c r="F213" s="397" t="s">
        <v>197</v>
      </c>
      <c r="G213" s="403" t="s">
        <v>108</v>
      </c>
      <c r="H213" s="399">
        <v>5</v>
      </c>
      <c r="I213" s="404">
        <v>10</v>
      </c>
      <c r="J213" s="381" t="s">
        <v>470</v>
      </c>
      <c r="K213" s="381" t="s">
        <v>104</v>
      </c>
      <c r="L213" s="381">
        <v>2232</v>
      </c>
    </row>
    <row r="214" customHeight="1" spans="1:12">
      <c r="A214" s="394" t="s">
        <v>473</v>
      </c>
      <c r="B214" s="402" t="s">
        <v>474</v>
      </c>
      <c r="C214" s="396">
        <v>2681</v>
      </c>
      <c r="F214" s="397" t="s">
        <v>198</v>
      </c>
      <c r="G214" s="403" t="s">
        <v>199</v>
      </c>
      <c r="H214" s="399">
        <v>10</v>
      </c>
      <c r="I214" s="404">
        <v>30</v>
      </c>
      <c r="J214" s="381" t="s">
        <v>471</v>
      </c>
      <c r="K214" s="381" t="s">
        <v>472</v>
      </c>
      <c r="L214" s="381">
        <v>2784</v>
      </c>
    </row>
    <row r="215" customHeight="1" spans="1:12">
      <c r="A215" s="394" t="s">
        <v>475</v>
      </c>
      <c r="B215" s="402" t="s">
        <v>476</v>
      </c>
      <c r="C215" s="396">
        <v>240</v>
      </c>
      <c r="F215" s="549" t="s">
        <v>200</v>
      </c>
      <c r="G215" s="403" t="s">
        <v>104</v>
      </c>
      <c r="H215" s="399"/>
      <c r="I215" s="404">
        <v>2</v>
      </c>
      <c r="J215" s="381" t="s">
        <v>473</v>
      </c>
      <c r="K215" s="381" t="s">
        <v>474</v>
      </c>
      <c r="L215" s="381">
        <v>2681</v>
      </c>
    </row>
    <row r="216" customHeight="1" spans="1:12">
      <c r="A216" s="394" t="s">
        <v>477</v>
      </c>
      <c r="B216" s="402" t="s">
        <v>478</v>
      </c>
      <c r="C216" s="396">
        <v>8</v>
      </c>
      <c r="F216" s="549" t="s">
        <v>853</v>
      </c>
      <c r="G216" s="403" t="s">
        <v>124</v>
      </c>
      <c r="H216" s="399"/>
      <c r="I216" s="404"/>
      <c r="J216" s="381" t="s">
        <v>475</v>
      </c>
      <c r="K216" s="381" t="s">
        <v>476</v>
      </c>
      <c r="L216" s="381">
        <v>240</v>
      </c>
    </row>
    <row r="217" customHeight="1" spans="1:12">
      <c r="A217" s="394" t="s">
        <v>479</v>
      </c>
      <c r="B217" s="402" t="s">
        <v>480</v>
      </c>
      <c r="C217" s="396">
        <v>208</v>
      </c>
      <c r="F217" s="549" t="s">
        <v>854</v>
      </c>
      <c r="G217" s="403" t="s">
        <v>106</v>
      </c>
      <c r="H217" s="399"/>
      <c r="I217" s="404"/>
      <c r="J217" s="381" t="s">
        <v>477</v>
      </c>
      <c r="K217" s="381" t="s">
        <v>478</v>
      </c>
      <c r="L217" s="381">
        <v>8</v>
      </c>
    </row>
    <row r="218" customHeight="1" spans="1:12">
      <c r="A218" s="394" t="s">
        <v>481</v>
      </c>
      <c r="B218" s="402" t="s">
        <v>104</v>
      </c>
      <c r="C218" s="396">
        <v>2</v>
      </c>
      <c r="F218" s="549" t="s">
        <v>855</v>
      </c>
      <c r="G218" s="403" t="s">
        <v>108</v>
      </c>
      <c r="H218" s="399"/>
      <c r="I218" s="404"/>
      <c r="J218" s="381" t="s">
        <v>479</v>
      </c>
      <c r="K218" s="381" t="s">
        <v>480</v>
      </c>
      <c r="L218" s="381">
        <v>208</v>
      </c>
    </row>
    <row r="219" customHeight="1" spans="1:12">
      <c r="A219" s="394" t="s">
        <v>482</v>
      </c>
      <c r="B219" s="402" t="s">
        <v>104</v>
      </c>
      <c r="C219" s="396">
        <v>347</v>
      </c>
      <c r="F219" s="549" t="s">
        <v>201</v>
      </c>
      <c r="G219" s="403" t="s">
        <v>202</v>
      </c>
      <c r="H219" s="399"/>
      <c r="I219" s="404">
        <v>3</v>
      </c>
      <c r="J219" s="381" t="s">
        <v>481</v>
      </c>
      <c r="K219" s="381" t="s">
        <v>104</v>
      </c>
      <c r="L219" s="381">
        <v>2</v>
      </c>
    </row>
    <row r="220" customHeight="1" spans="1:12">
      <c r="A220" s="394" t="s">
        <v>483</v>
      </c>
      <c r="B220" s="402" t="s">
        <v>484</v>
      </c>
      <c r="C220" s="396">
        <v>121</v>
      </c>
      <c r="F220" s="549" t="s">
        <v>203</v>
      </c>
      <c r="G220" s="403" t="s">
        <v>104</v>
      </c>
      <c r="H220" s="399"/>
      <c r="I220" s="404">
        <v>415</v>
      </c>
      <c r="J220" s="381" t="s">
        <v>482</v>
      </c>
      <c r="K220" s="381" t="s">
        <v>104</v>
      </c>
      <c r="L220" s="381">
        <v>347</v>
      </c>
    </row>
    <row r="221" customHeight="1" spans="1:12">
      <c r="A221" s="394" t="s">
        <v>485</v>
      </c>
      <c r="B221" s="402" t="s">
        <v>104</v>
      </c>
      <c r="C221" s="396">
        <v>211</v>
      </c>
      <c r="F221" s="549" t="s">
        <v>204</v>
      </c>
      <c r="G221" s="403" t="s">
        <v>124</v>
      </c>
      <c r="H221" s="399"/>
      <c r="I221" s="404"/>
      <c r="J221" s="381" t="s">
        <v>483</v>
      </c>
      <c r="K221" s="381" t="s">
        <v>484</v>
      </c>
      <c r="L221" s="381">
        <v>121</v>
      </c>
    </row>
    <row r="222" customHeight="1" spans="1:12">
      <c r="A222" s="394" t="s">
        <v>486</v>
      </c>
      <c r="B222" s="402" t="s">
        <v>487</v>
      </c>
      <c r="C222" s="396">
        <v>258</v>
      </c>
      <c r="F222" s="549" t="s">
        <v>856</v>
      </c>
      <c r="G222" s="403" t="s">
        <v>106</v>
      </c>
      <c r="H222" s="399"/>
      <c r="I222" s="404"/>
      <c r="J222" s="381" t="s">
        <v>485</v>
      </c>
      <c r="K222" s="381" t="s">
        <v>104</v>
      </c>
      <c r="L222" s="381">
        <v>211</v>
      </c>
    </row>
    <row r="223" customHeight="1" spans="1:12">
      <c r="A223" s="394" t="s">
        <v>488</v>
      </c>
      <c r="B223" s="402" t="s">
        <v>104</v>
      </c>
      <c r="C223" s="396">
        <v>3317</v>
      </c>
      <c r="F223" s="549" t="s">
        <v>857</v>
      </c>
      <c r="G223" s="403" t="s">
        <v>858</v>
      </c>
      <c r="H223" s="399">
        <v>69</v>
      </c>
      <c r="I223" s="404"/>
      <c r="J223" s="381" t="s">
        <v>486</v>
      </c>
      <c r="K223" s="381" t="s">
        <v>487</v>
      </c>
      <c r="L223" s="381">
        <v>258</v>
      </c>
    </row>
    <row r="224" customHeight="1" spans="1:12">
      <c r="A224" s="394" t="s">
        <v>489</v>
      </c>
      <c r="B224" s="402" t="s">
        <v>490</v>
      </c>
      <c r="C224" s="396">
        <v>4922</v>
      </c>
      <c r="F224" s="549" t="s">
        <v>859</v>
      </c>
      <c r="G224" s="403" t="s">
        <v>108</v>
      </c>
      <c r="H224" s="399"/>
      <c r="I224" s="404">
        <v>116</v>
      </c>
      <c r="J224" s="381" t="s">
        <v>488</v>
      </c>
      <c r="K224" s="381" t="s">
        <v>104</v>
      </c>
      <c r="L224" s="381">
        <v>3317</v>
      </c>
    </row>
    <row r="225" customHeight="1" spans="1:12">
      <c r="A225" s="394" t="s">
        <v>491</v>
      </c>
      <c r="B225" s="402" t="s">
        <v>492</v>
      </c>
      <c r="C225" s="396">
        <v>80</v>
      </c>
      <c r="F225" s="397" t="s">
        <v>205</v>
      </c>
      <c r="G225" s="405" t="s">
        <v>206</v>
      </c>
      <c r="H225" s="399"/>
      <c r="I225" s="404">
        <v>96</v>
      </c>
      <c r="J225" s="381" t="s">
        <v>489</v>
      </c>
      <c r="K225" s="381" t="s">
        <v>490</v>
      </c>
      <c r="L225" s="381">
        <v>4922</v>
      </c>
    </row>
    <row r="226" customHeight="1" spans="1:12">
      <c r="A226" s="394" t="s">
        <v>493</v>
      </c>
      <c r="B226" s="402" t="s">
        <v>494</v>
      </c>
      <c r="C226" s="396">
        <v>33</v>
      </c>
      <c r="F226" s="397" t="s">
        <v>860</v>
      </c>
      <c r="G226" s="405" t="s">
        <v>104</v>
      </c>
      <c r="H226" s="399"/>
      <c r="I226" s="404"/>
      <c r="J226" s="381" t="s">
        <v>491</v>
      </c>
      <c r="K226" s="381" t="s">
        <v>492</v>
      </c>
      <c r="L226" s="381">
        <v>80</v>
      </c>
    </row>
    <row r="227" customHeight="1" spans="1:12">
      <c r="A227" s="394" t="s">
        <v>495</v>
      </c>
      <c r="B227" s="402" t="s">
        <v>496</v>
      </c>
      <c r="C227" s="396">
        <v>10505</v>
      </c>
      <c r="F227" s="397" t="s">
        <v>861</v>
      </c>
      <c r="G227" s="403" t="s">
        <v>124</v>
      </c>
      <c r="H227" s="399"/>
      <c r="I227" s="404"/>
      <c r="J227" s="381" t="s">
        <v>493</v>
      </c>
      <c r="K227" s="381" t="s">
        <v>494</v>
      </c>
      <c r="L227" s="381">
        <v>32</v>
      </c>
    </row>
    <row r="228" customHeight="1" spans="1:12">
      <c r="A228" s="394" t="s">
        <v>497</v>
      </c>
      <c r="B228" s="402" t="s">
        <v>498</v>
      </c>
      <c r="C228" s="396">
        <v>805</v>
      </c>
      <c r="F228" s="397" t="s">
        <v>862</v>
      </c>
      <c r="G228" s="403" t="s">
        <v>106</v>
      </c>
      <c r="H228" s="399"/>
      <c r="I228" s="404"/>
      <c r="J228" s="381" t="s">
        <v>495</v>
      </c>
      <c r="K228" s="381" t="s">
        <v>496</v>
      </c>
      <c r="L228" s="381">
        <v>11950</v>
      </c>
    </row>
    <row r="229" customHeight="1" spans="1:12">
      <c r="A229" s="394" t="s">
        <v>499</v>
      </c>
      <c r="B229" s="402" t="s">
        <v>104</v>
      </c>
      <c r="C229" s="396">
        <v>975</v>
      </c>
      <c r="F229" s="397" t="s">
        <v>863</v>
      </c>
      <c r="G229" s="403" t="s">
        <v>108</v>
      </c>
      <c r="H229" s="399"/>
      <c r="I229" s="404"/>
      <c r="J229" s="381" t="s">
        <v>497</v>
      </c>
      <c r="K229" s="381" t="s">
        <v>498</v>
      </c>
      <c r="L229" s="381">
        <v>805</v>
      </c>
    </row>
    <row r="230" customHeight="1" spans="1:12">
      <c r="A230" s="394" t="s">
        <v>500</v>
      </c>
      <c r="B230" s="402" t="s">
        <v>501</v>
      </c>
      <c r="C230" s="396">
        <v>371</v>
      </c>
      <c r="F230" s="397" t="s">
        <v>864</v>
      </c>
      <c r="G230" s="403" t="s">
        <v>865</v>
      </c>
      <c r="H230" s="399"/>
      <c r="I230" s="404"/>
      <c r="J230" s="381" t="s">
        <v>499</v>
      </c>
      <c r="K230" s="381" t="s">
        <v>104</v>
      </c>
      <c r="L230" s="381">
        <v>975</v>
      </c>
    </row>
    <row r="231" customHeight="1" spans="1:12">
      <c r="A231" s="394" t="s">
        <v>502</v>
      </c>
      <c r="B231" s="402" t="s">
        <v>104</v>
      </c>
      <c r="C231" s="396">
        <v>563</v>
      </c>
      <c r="F231" s="397" t="s">
        <v>866</v>
      </c>
      <c r="G231" s="403" t="s">
        <v>867</v>
      </c>
      <c r="H231" s="399"/>
      <c r="I231" s="404"/>
      <c r="J231" s="381" t="s">
        <v>500</v>
      </c>
      <c r="K231" s="381" t="s">
        <v>501</v>
      </c>
      <c r="L231" s="381">
        <v>371</v>
      </c>
    </row>
    <row r="232" customHeight="1" spans="1:12">
      <c r="A232" s="394" t="s">
        <v>503</v>
      </c>
      <c r="B232" s="402" t="s">
        <v>108</v>
      </c>
      <c r="C232" s="396">
        <v>170</v>
      </c>
      <c r="F232" s="397" t="s">
        <v>207</v>
      </c>
      <c r="G232" s="403" t="s">
        <v>208</v>
      </c>
      <c r="H232" s="399">
        <v>79</v>
      </c>
      <c r="I232" s="404">
        <v>570</v>
      </c>
      <c r="J232" s="381" t="s">
        <v>502</v>
      </c>
      <c r="K232" s="381" t="s">
        <v>104</v>
      </c>
      <c r="L232" s="381">
        <v>563</v>
      </c>
    </row>
    <row r="233" customHeight="1" spans="1:12">
      <c r="A233" s="394" t="s">
        <v>504</v>
      </c>
      <c r="B233" s="402" t="s">
        <v>505</v>
      </c>
      <c r="C233" s="396">
        <v>3</v>
      </c>
      <c r="F233" s="397" t="s">
        <v>868</v>
      </c>
      <c r="G233" s="403" t="s">
        <v>104</v>
      </c>
      <c r="H233" s="399"/>
      <c r="I233" s="404"/>
      <c r="J233" s="381" t="s">
        <v>503</v>
      </c>
      <c r="K233" s="381" t="s">
        <v>108</v>
      </c>
      <c r="L233" s="381">
        <v>170</v>
      </c>
    </row>
    <row r="234" customHeight="1" spans="1:12">
      <c r="A234" s="394" t="s">
        <v>506</v>
      </c>
      <c r="B234" s="402" t="s">
        <v>108</v>
      </c>
      <c r="C234" s="396">
        <v>310</v>
      </c>
      <c r="F234" s="397" t="s">
        <v>869</v>
      </c>
      <c r="G234" s="398" t="s">
        <v>124</v>
      </c>
      <c r="H234" s="399"/>
      <c r="I234" s="404"/>
      <c r="J234" s="381" t="s">
        <v>504</v>
      </c>
      <c r="K234" s="381" t="s">
        <v>505</v>
      </c>
      <c r="L234" s="381">
        <v>3</v>
      </c>
    </row>
    <row r="235" customHeight="1" spans="1:12">
      <c r="A235" s="394" t="s">
        <v>507</v>
      </c>
      <c r="B235" s="402" t="s">
        <v>508</v>
      </c>
      <c r="C235" s="396">
        <v>3093</v>
      </c>
      <c r="F235" s="397" t="s">
        <v>870</v>
      </c>
      <c r="G235" s="398" t="s">
        <v>106</v>
      </c>
      <c r="H235" s="399"/>
      <c r="I235" s="404"/>
      <c r="J235" s="381" t="s">
        <v>506</v>
      </c>
      <c r="K235" s="381" t="s">
        <v>108</v>
      </c>
      <c r="L235" s="381">
        <v>310</v>
      </c>
    </row>
    <row r="236" customHeight="1" spans="1:12">
      <c r="A236" s="394" t="s">
        <v>509</v>
      </c>
      <c r="B236" s="402" t="s">
        <v>510</v>
      </c>
      <c r="C236" s="396">
        <v>7000</v>
      </c>
      <c r="F236" s="397" t="s">
        <v>871</v>
      </c>
      <c r="G236" s="398" t="s">
        <v>102</v>
      </c>
      <c r="H236" s="399"/>
      <c r="I236" s="404"/>
      <c r="J236" s="381" t="s">
        <v>507</v>
      </c>
      <c r="K236" s="381" t="s">
        <v>508</v>
      </c>
      <c r="L236" s="381">
        <v>3093</v>
      </c>
    </row>
    <row r="237" customHeight="1" spans="1:12">
      <c r="A237" s="394" t="s">
        <v>513</v>
      </c>
      <c r="B237" s="402" t="s">
        <v>487</v>
      </c>
      <c r="C237" s="396">
        <v>16048</v>
      </c>
      <c r="F237" s="397" t="s">
        <v>872</v>
      </c>
      <c r="G237" s="398" t="s">
        <v>108</v>
      </c>
      <c r="H237" s="399"/>
      <c r="I237" s="404"/>
      <c r="J237" s="381" t="s">
        <v>509</v>
      </c>
      <c r="K237" s="381" t="s">
        <v>510</v>
      </c>
      <c r="L237" s="381">
        <v>7000</v>
      </c>
    </row>
    <row r="238" customHeight="1" spans="1:12">
      <c r="A238" s="394" t="s">
        <v>514</v>
      </c>
      <c r="B238" s="402" t="s">
        <v>515</v>
      </c>
      <c r="C238" s="396">
        <v>2802</v>
      </c>
      <c r="F238" s="397" t="s">
        <v>873</v>
      </c>
      <c r="G238" s="398" t="s">
        <v>874</v>
      </c>
      <c r="H238" s="399"/>
      <c r="I238" s="404"/>
      <c r="J238" s="381" t="s">
        <v>511</v>
      </c>
      <c r="K238" s="381" t="s">
        <v>512</v>
      </c>
      <c r="L238" s="381">
        <v>15027</v>
      </c>
    </row>
    <row r="239" customHeight="1" spans="1:12">
      <c r="A239" s="394" t="s">
        <v>516</v>
      </c>
      <c r="B239" s="402" t="s">
        <v>517</v>
      </c>
      <c r="C239" s="396">
        <v>580</v>
      </c>
      <c r="F239" s="397" t="s">
        <v>875</v>
      </c>
      <c r="G239" s="398" t="s">
        <v>876</v>
      </c>
      <c r="H239" s="399"/>
      <c r="I239" s="404"/>
      <c r="J239" s="381" t="s">
        <v>513</v>
      </c>
      <c r="K239" s="381" t="s">
        <v>487</v>
      </c>
      <c r="L239" s="381">
        <v>1021</v>
      </c>
    </row>
    <row r="240" customHeight="1" spans="1:12">
      <c r="A240" s="394" t="s">
        <v>518</v>
      </c>
      <c r="B240" s="402" t="s">
        <v>519</v>
      </c>
      <c r="C240" s="396">
        <v>1</v>
      </c>
      <c r="F240" s="397" t="s">
        <v>877</v>
      </c>
      <c r="G240" s="398" t="s">
        <v>878</v>
      </c>
      <c r="H240" s="399"/>
      <c r="I240" s="404"/>
      <c r="J240" s="381" t="s">
        <v>514</v>
      </c>
      <c r="K240" s="381" t="s">
        <v>515</v>
      </c>
      <c r="L240" s="381">
        <v>2802</v>
      </c>
    </row>
    <row r="241" hidden="1" customHeight="1" spans="1:12">
      <c r="A241" s="394"/>
      <c r="B241" s="402"/>
      <c r="C241" s="396"/>
      <c r="F241" s="397" t="s">
        <v>879</v>
      </c>
      <c r="G241" s="405" t="s">
        <v>880</v>
      </c>
      <c r="H241" s="399"/>
      <c r="I241" s="404"/>
      <c r="J241" s="381" t="s">
        <v>516</v>
      </c>
      <c r="K241" s="381" t="s">
        <v>517</v>
      </c>
      <c r="L241" s="381">
        <v>580</v>
      </c>
    </row>
    <row r="242" hidden="1" customHeight="1" spans="1:12">
      <c r="A242" s="394"/>
      <c r="B242" s="402"/>
      <c r="C242" s="396"/>
      <c r="F242" s="397" t="s">
        <v>881</v>
      </c>
      <c r="G242" s="403" t="s">
        <v>882</v>
      </c>
      <c r="H242" s="399"/>
      <c r="I242" s="404"/>
      <c r="J242" s="548" t="s">
        <v>518</v>
      </c>
      <c r="K242" s="381" t="s">
        <v>519</v>
      </c>
      <c r="L242" s="381">
        <v>1</v>
      </c>
    </row>
    <row r="243" hidden="1" customHeight="1" spans="1:12">
      <c r="A243" s="394"/>
      <c r="B243" s="402"/>
      <c r="C243" s="396"/>
      <c r="F243" s="397" t="s">
        <v>883</v>
      </c>
      <c r="G243" s="403" t="s">
        <v>884</v>
      </c>
      <c r="H243" s="399"/>
      <c r="I243" s="404"/>
    </row>
    <row r="244" hidden="1" customHeight="1" spans="1:12">
      <c r="A244" s="394"/>
      <c r="B244" s="402"/>
      <c r="C244" s="396"/>
      <c r="F244" s="397" t="s">
        <v>885</v>
      </c>
      <c r="G244" s="403" t="s">
        <v>886</v>
      </c>
      <c r="H244" s="399"/>
      <c r="I244" s="404"/>
    </row>
    <row r="245" hidden="1" customHeight="1" spans="1:12">
      <c r="A245" s="394"/>
      <c r="B245" s="402"/>
      <c r="C245" s="396"/>
      <c r="F245" s="397" t="s">
        <v>887</v>
      </c>
      <c r="G245" s="405" t="s">
        <v>888</v>
      </c>
      <c r="H245" s="399"/>
      <c r="I245" s="404"/>
    </row>
    <row r="246" hidden="1" customHeight="1" spans="1:12">
      <c r="A246" s="394"/>
      <c r="B246" s="402"/>
      <c r="C246" s="396"/>
      <c r="F246" s="397" t="s">
        <v>889</v>
      </c>
      <c r="G246" s="405" t="s">
        <v>890</v>
      </c>
      <c r="H246" s="399"/>
      <c r="I246" s="404"/>
    </row>
    <row r="247" hidden="1" customHeight="1" spans="1:12">
      <c r="A247" s="394"/>
      <c r="B247" s="402"/>
      <c r="C247" s="396"/>
      <c r="F247" s="397" t="s">
        <v>891</v>
      </c>
      <c r="G247" s="405" t="s">
        <v>892</v>
      </c>
      <c r="H247" s="399"/>
      <c r="I247" s="404"/>
    </row>
    <row r="248" hidden="1" customHeight="1" spans="1:12">
      <c r="A248" s="394"/>
      <c r="B248" s="402"/>
      <c r="C248" s="396"/>
      <c r="F248" s="397" t="s">
        <v>893</v>
      </c>
      <c r="G248" s="398" t="s">
        <v>894</v>
      </c>
      <c r="H248" s="399"/>
      <c r="I248" s="404"/>
    </row>
    <row r="249" hidden="1" customHeight="1" spans="1:12">
      <c r="A249" s="394"/>
      <c r="B249" s="402"/>
      <c r="C249" s="396"/>
      <c r="F249" s="397" t="s">
        <v>895</v>
      </c>
      <c r="G249" s="403" t="s">
        <v>896</v>
      </c>
      <c r="H249" s="399"/>
      <c r="I249" s="404"/>
    </row>
    <row r="250" hidden="1" customHeight="1" spans="1:12">
      <c r="A250" s="394"/>
      <c r="B250" s="402"/>
      <c r="C250" s="396"/>
      <c r="F250" s="397" t="s">
        <v>897</v>
      </c>
      <c r="G250" s="403" t="s">
        <v>898</v>
      </c>
      <c r="H250" s="399"/>
      <c r="I250" s="404"/>
    </row>
    <row r="251" hidden="1" customHeight="1" spans="1:12">
      <c r="A251" s="394"/>
      <c r="B251" s="402"/>
      <c r="C251" s="396"/>
      <c r="F251" s="397" t="s">
        <v>899</v>
      </c>
      <c r="G251" s="405" t="s">
        <v>900</v>
      </c>
      <c r="H251" s="399"/>
      <c r="I251" s="404"/>
    </row>
    <row r="252" hidden="1" customHeight="1" spans="1:12">
      <c r="A252" s="394"/>
      <c r="B252" s="402"/>
      <c r="C252" s="396"/>
      <c r="F252" s="397" t="s">
        <v>901</v>
      </c>
      <c r="G252" s="405" t="s">
        <v>902</v>
      </c>
      <c r="H252" s="399"/>
      <c r="I252" s="404"/>
    </row>
    <row r="253" hidden="1" customHeight="1" spans="1:12">
      <c r="A253" s="394"/>
      <c r="B253" s="402"/>
      <c r="C253" s="396"/>
      <c r="F253" s="397" t="s">
        <v>903</v>
      </c>
      <c r="G253" s="405" t="s">
        <v>904</v>
      </c>
      <c r="H253" s="399"/>
      <c r="I253" s="404"/>
    </row>
    <row r="254" hidden="1" customHeight="1" spans="1:12">
      <c r="A254" s="394"/>
      <c r="B254" s="402"/>
      <c r="C254" s="396"/>
      <c r="F254" s="397" t="s">
        <v>905</v>
      </c>
      <c r="G254" s="405" t="s">
        <v>906</v>
      </c>
      <c r="H254" s="399"/>
      <c r="I254" s="404"/>
    </row>
    <row r="255" hidden="1" customHeight="1" spans="1:12">
      <c r="A255" s="394"/>
      <c r="B255" s="402"/>
      <c r="C255" s="396"/>
      <c r="F255" s="397" t="s">
        <v>907</v>
      </c>
      <c r="G255" s="405" t="s">
        <v>908</v>
      </c>
      <c r="H255" s="399"/>
      <c r="I255" s="404"/>
    </row>
    <row r="256" hidden="1" customHeight="1" spans="1:12">
      <c r="A256" s="394"/>
      <c r="B256" s="402"/>
      <c r="C256" s="396"/>
      <c r="F256" s="397" t="s">
        <v>909</v>
      </c>
      <c r="G256" s="405" t="s">
        <v>487</v>
      </c>
      <c r="H256" s="399"/>
      <c r="I256" s="404"/>
    </row>
    <row r="257" hidden="1" customHeight="1" spans="1:9">
      <c r="A257" s="394"/>
      <c r="B257" s="402"/>
      <c r="C257" s="396"/>
      <c r="F257" s="397" t="s">
        <v>910</v>
      </c>
      <c r="G257" s="405" t="s">
        <v>104</v>
      </c>
      <c r="H257" s="399"/>
      <c r="I257" s="404"/>
    </row>
    <row r="258" hidden="1" customHeight="1" spans="1:9">
      <c r="A258" s="394"/>
      <c r="B258" s="402"/>
      <c r="C258" s="396"/>
      <c r="F258" s="397" t="s">
        <v>911</v>
      </c>
      <c r="G258" s="405" t="s">
        <v>124</v>
      </c>
      <c r="H258" s="399"/>
      <c r="I258" s="404"/>
    </row>
    <row r="259" hidden="1" customHeight="1" spans="1:9">
      <c r="A259" s="394"/>
      <c r="B259" s="402"/>
      <c r="C259" s="396"/>
      <c r="F259" s="397" t="s">
        <v>912</v>
      </c>
      <c r="G259" s="403" t="s">
        <v>106</v>
      </c>
      <c r="H259" s="399"/>
      <c r="I259" s="404"/>
    </row>
    <row r="260" hidden="1" customHeight="1" spans="1:9">
      <c r="A260" s="394"/>
      <c r="B260" s="402"/>
      <c r="C260" s="396"/>
      <c r="F260" s="397" t="s">
        <v>913</v>
      </c>
      <c r="G260" s="403" t="s">
        <v>108</v>
      </c>
      <c r="H260" s="399"/>
      <c r="I260" s="404"/>
    </row>
    <row r="261" hidden="1" customHeight="1" spans="1:9">
      <c r="A261" s="394"/>
      <c r="B261" s="402"/>
      <c r="C261" s="396"/>
      <c r="F261" s="397" t="s">
        <v>914</v>
      </c>
      <c r="G261" s="405" t="s">
        <v>915</v>
      </c>
      <c r="H261" s="399"/>
      <c r="I261" s="404"/>
    </row>
    <row r="262" hidden="1" customHeight="1" spans="1:9">
      <c r="A262" s="394"/>
      <c r="B262" s="402"/>
      <c r="C262" s="396"/>
      <c r="F262" s="397" t="s">
        <v>916</v>
      </c>
      <c r="G262" s="398" t="s">
        <v>917</v>
      </c>
      <c r="H262" s="399"/>
      <c r="I262" s="404"/>
    </row>
    <row r="263" hidden="1" customHeight="1" spans="1:9">
      <c r="A263" s="394"/>
      <c r="B263" s="402"/>
      <c r="C263" s="396"/>
      <c r="F263" s="397" t="s">
        <v>918</v>
      </c>
      <c r="G263" s="403" t="s">
        <v>919</v>
      </c>
      <c r="H263" s="399"/>
      <c r="I263" s="404"/>
    </row>
    <row r="264" customHeight="1" spans="1:9">
      <c r="A264" s="407"/>
      <c r="B264" s="408" t="s">
        <v>100</v>
      </c>
      <c r="C264" s="409">
        <f>SUM(C5:C263)</f>
        <v>295920</v>
      </c>
      <c r="F264" s="397" t="s">
        <v>920</v>
      </c>
      <c r="G264" s="403" t="s">
        <v>921</v>
      </c>
      <c r="H264" s="399"/>
      <c r="I264" s="404"/>
    </row>
    <row r="265" customHeight="1" spans="1:9">
      <c r="F265" s="397" t="s">
        <v>922</v>
      </c>
      <c r="G265" s="403" t="s">
        <v>923</v>
      </c>
      <c r="H265" s="399"/>
      <c r="I265" s="404"/>
    </row>
    <row r="266" customHeight="1" spans="1:9">
      <c r="F266" s="397" t="s">
        <v>924</v>
      </c>
      <c r="G266" s="405" t="s">
        <v>925</v>
      </c>
      <c r="H266" s="399"/>
      <c r="I266" s="404"/>
    </row>
    <row r="267" customHeight="1" spans="1:9">
      <c r="F267" s="397" t="s">
        <v>926</v>
      </c>
      <c r="G267" s="405" t="s">
        <v>927</v>
      </c>
      <c r="H267" s="399"/>
      <c r="I267" s="404"/>
    </row>
    <row r="268" customHeight="1" spans="1:9">
      <c r="F268" s="397" t="s">
        <v>209</v>
      </c>
      <c r="G268" s="405" t="s">
        <v>210</v>
      </c>
      <c r="H268" s="399"/>
      <c r="I268" s="404">
        <v>50</v>
      </c>
    </row>
    <row r="269" customHeight="1" spans="1:9">
      <c r="F269" s="397" t="s">
        <v>928</v>
      </c>
      <c r="G269" s="405" t="s">
        <v>929</v>
      </c>
      <c r="H269" s="399"/>
      <c r="I269" s="404"/>
    </row>
    <row r="270" customHeight="1" spans="1:9">
      <c r="F270" s="397" t="s">
        <v>211</v>
      </c>
      <c r="G270" s="403" t="s">
        <v>212</v>
      </c>
      <c r="H270" s="399"/>
      <c r="I270" s="404">
        <v>7</v>
      </c>
    </row>
    <row r="271" customHeight="1" spans="1:9">
      <c r="F271" s="397" t="s">
        <v>213</v>
      </c>
      <c r="G271" s="403" t="s">
        <v>214</v>
      </c>
      <c r="H271" s="399"/>
      <c r="I271" s="404">
        <v>1</v>
      </c>
    </row>
    <row r="272" customHeight="1" spans="1:9">
      <c r="F272" s="397" t="s">
        <v>215</v>
      </c>
      <c r="G272" s="405" t="s">
        <v>216</v>
      </c>
      <c r="H272" s="399"/>
      <c r="I272" s="404"/>
    </row>
    <row r="273" customHeight="1" spans="6:9">
      <c r="F273" s="397" t="s">
        <v>930</v>
      </c>
      <c r="G273" s="405" t="s">
        <v>931</v>
      </c>
      <c r="H273" s="399"/>
      <c r="I273" s="404"/>
    </row>
    <row r="274" customHeight="1" spans="6:9">
      <c r="F274" s="397" t="s">
        <v>217</v>
      </c>
      <c r="G274" s="403" t="s">
        <v>218</v>
      </c>
      <c r="H274" s="399"/>
      <c r="I274" s="404">
        <v>110</v>
      </c>
    </row>
    <row r="275" customHeight="1" spans="6:9">
      <c r="F275" s="397" t="s">
        <v>932</v>
      </c>
      <c r="G275" s="403" t="s">
        <v>933</v>
      </c>
      <c r="H275" s="399"/>
      <c r="I275" s="404"/>
    </row>
    <row r="276" customHeight="1" spans="6:9">
      <c r="F276" s="397" t="s">
        <v>934</v>
      </c>
      <c r="G276" s="403" t="s">
        <v>935</v>
      </c>
      <c r="H276" s="399"/>
      <c r="I276" s="404"/>
    </row>
    <row r="277" customHeight="1" spans="6:9">
      <c r="F277" s="397" t="s">
        <v>936</v>
      </c>
      <c r="G277" s="405" t="s">
        <v>937</v>
      </c>
      <c r="H277" s="399"/>
      <c r="I277" s="404"/>
    </row>
    <row r="278" customHeight="1" spans="6:9">
      <c r="F278" s="397" t="s">
        <v>938</v>
      </c>
      <c r="G278" s="405" t="s">
        <v>104</v>
      </c>
      <c r="H278" s="399">
        <v>5177</v>
      </c>
      <c r="I278" s="404">
        <v>200</v>
      </c>
    </row>
    <row r="279" customHeight="1" spans="6:9">
      <c r="F279" s="397" t="s">
        <v>939</v>
      </c>
      <c r="G279" s="405" t="s">
        <v>124</v>
      </c>
      <c r="H279" s="399">
        <v>122</v>
      </c>
      <c r="I279" s="404"/>
    </row>
    <row r="280" customHeight="1" spans="6:9">
      <c r="F280" s="397" t="s">
        <v>940</v>
      </c>
      <c r="G280" s="398" t="s">
        <v>106</v>
      </c>
      <c r="H280" s="399"/>
      <c r="I280" s="404"/>
    </row>
    <row r="281" customHeight="1" spans="6:9">
      <c r="F281" s="397" t="s">
        <v>941</v>
      </c>
      <c r="G281" s="403" t="s">
        <v>192</v>
      </c>
      <c r="H281" s="399"/>
      <c r="I281" s="404"/>
    </row>
    <row r="282" customHeight="1" spans="6:9">
      <c r="F282" s="397" t="s">
        <v>942</v>
      </c>
      <c r="G282" s="403" t="s">
        <v>943</v>
      </c>
      <c r="H282" s="399"/>
      <c r="I282" s="404"/>
    </row>
    <row r="283" customHeight="1" spans="6:9">
      <c r="F283" s="397" t="s">
        <v>944</v>
      </c>
      <c r="G283" s="405" t="s">
        <v>945</v>
      </c>
      <c r="H283" s="399"/>
      <c r="I283" s="404"/>
    </row>
    <row r="284" customHeight="1" spans="6:9">
      <c r="F284" s="397" t="s">
        <v>946</v>
      </c>
      <c r="G284" s="405" t="s">
        <v>947</v>
      </c>
      <c r="H284" s="399"/>
      <c r="I284" s="404"/>
    </row>
    <row r="285" customHeight="1" spans="6:9">
      <c r="F285" s="397" t="s">
        <v>948</v>
      </c>
      <c r="G285" s="405" t="s">
        <v>949</v>
      </c>
      <c r="H285" s="399"/>
      <c r="I285" s="404"/>
    </row>
    <row r="286" customHeight="1" spans="6:9">
      <c r="F286" s="397" t="s">
        <v>950</v>
      </c>
      <c r="G286" s="405" t="s">
        <v>108</v>
      </c>
      <c r="H286" s="399"/>
      <c r="I286" s="404"/>
    </row>
    <row r="287" customHeight="1" spans="6:9">
      <c r="F287" s="397" t="s">
        <v>951</v>
      </c>
      <c r="G287" s="405" t="s">
        <v>952</v>
      </c>
      <c r="H287" s="399"/>
      <c r="I287" s="404"/>
    </row>
    <row r="288" customHeight="1" spans="6:9">
      <c r="F288" s="397" t="s">
        <v>953</v>
      </c>
      <c r="G288" s="403" t="s">
        <v>104</v>
      </c>
      <c r="H288" s="399"/>
      <c r="I288" s="404"/>
    </row>
    <row r="289" customHeight="1" spans="6:9">
      <c r="F289" s="397" t="s">
        <v>954</v>
      </c>
      <c r="G289" s="403" t="s">
        <v>124</v>
      </c>
      <c r="H289" s="399"/>
      <c r="I289" s="404"/>
    </row>
    <row r="290" customHeight="1" spans="6:9">
      <c r="F290" s="397" t="s">
        <v>955</v>
      </c>
      <c r="G290" s="405" t="s">
        <v>106</v>
      </c>
      <c r="H290" s="399"/>
      <c r="I290" s="404"/>
    </row>
    <row r="291" customHeight="1" spans="6:9">
      <c r="F291" s="397" t="s">
        <v>956</v>
      </c>
      <c r="G291" s="405" t="s">
        <v>957</v>
      </c>
      <c r="H291" s="399"/>
      <c r="I291" s="404"/>
    </row>
    <row r="292" customHeight="1" spans="6:9">
      <c r="F292" s="397" t="s">
        <v>958</v>
      </c>
      <c r="G292" s="405" t="s">
        <v>108</v>
      </c>
      <c r="H292" s="399"/>
      <c r="I292" s="404"/>
    </row>
    <row r="293" customHeight="1" spans="6:9">
      <c r="F293" s="397" t="s">
        <v>959</v>
      </c>
      <c r="G293" s="398" t="s">
        <v>960</v>
      </c>
      <c r="H293" s="399"/>
      <c r="I293" s="404"/>
    </row>
    <row r="294" customHeight="1" spans="6:9">
      <c r="F294" s="397" t="s">
        <v>961</v>
      </c>
      <c r="G294" s="403" t="s">
        <v>104</v>
      </c>
      <c r="H294" s="399"/>
      <c r="I294" s="404"/>
    </row>
    <row r="295" customHeight="1" spans="6:9">
      <c r="F295" s="397" t="s">
        <v>962</v>
      </c>
      <c r="G295" s="403" t="s">
        <v>124</v>
      </c>
      <c r="H295" s="399"/>
      <c r="I295" s="404"/>
    </row>
    <row r="296" customHeight="1" spans="6:9">
      <c r="F296" s="397" t="s">
        <v>963</v>
      </c>
      <c r="G296" s="403" t="s">
        <v>106</v>
      </c>
      <c r="H296" s="399"/>
      <c r="I296" s="404"/>
    </row>
    <row r="297" customHeight="1" spans="6:9">
      <c r="F297" s="397" t="s">
        <v>964</v>
      </c>
      <c r="G297" s="405" t="s">
        <v>965</v>
      </c>
      <c r="H297" s="399"/>
      <c r="I297" s="404"/>
    </row>
    <row r="298" customHeight="1" spans="6:9">
      <c r="F298" s="397" t="s">
        <v>966</v>
      </c>
      <c r="G298" s="405" t="s">
        <v>967</v>
      </c>
      <c r="H298" s="399"/>
      <c r="I298" s="404"/>
    </row>
    <row r="299" customHeight="1" spans="6:9">
      <c r="F299" s="397" t="s">
        <v>219</v>
      </c>
      <c r="G299" s="405" t="s">
        <v>108</v>
      </c>
      <c r="H299" s="399"/>
      <c r="I299" s="404">
        <v>312</v>
      </c>
    </row>
    <row r="300" customHeight="1" spans="6:9">
      <c r="F300" s="397" t="s">
        <v>968</v>
      </c>
      <c r="G300" s="403" t="s">
        <v>969</v>
      </c>
      <c r="H300" s="399"/>
      <c r="I300" s="404"/>
    </row>
    <row r="301" customHeight="1" spans="6:9">
      <c r="F301" s="397" t="s">
        <v>970</v>
      </c>
      <c r="G301" s="403" t="s">
        <v>104</v>
      </c>
      <c r="H301" s="399"/>
      <c r="I301" s="404"/>
    </row>
    <row r="302" customHeight="1" spans="6:9">
      <c r="F302" s="397" t="s">
        <v>971</v>
      </c>
      <c r="G302" s="403" t="s">
        <v>124</v>
      </c>
      <c r="H302" s="399"/>
      <c r="I302" s="404"/>
    </row>
    <row r="303" customHeight="1" spans="6:9">
      <c r="F303" s="397" t="s">
        <v>972</v>
      </c>
      <c r="G303" s="405" t="s">
        <v>106</v>
      </c>
      <c r="H303" s="399"/>
      <c r="I303" s="404"/>
    </row>
    <row r="304" customHeight="1" spans="6:9">
      <c r="F304" s="397" t="s">
        <v>973</v>
      </c>
      <c r="G304" s="405" t="s">
        <v>974</v>
      </c>
      <c r="H304" s="399"/>
      <c r="I304" s="404"/>
    </row>
    <row r="305" customHeight="1" spans="6:9">
      <c r="F305" s="397" t="s">
        <v>975</v>
      </c>
      <c r="G305" s="405" t="s">
        <v>976</v>
      </c>
      <c r="H305" s="399"/>
      <c r="I305" s="404"/>
    </row>
    <row r="306" customHeight="1" spans="6:9">
      <c r="F306" s="397" t="s">
        <v>977</v>
      </c>
      <c r="G306" s="398" t="s">
        <v>978</v>
      </c>
      <c r="H306" s="399"/>
      <c r="I306" s="404"/>
    </row>
    <row r="307" customHeight="1" spans="6:9">
      <c r="F307" s="397" t="s">
        <v>979</v>
      </c>
      <c r="G307" s="403" t="s">
        <v>108</v>
      </c>
      <c r="H307" s="399"/>
      <c r="I307" s="404"/>
    </row>
    <row r="308" customHeight="1" spans="6:9">
      <c r="F308" s="397" t="s">
        <v>980</v>
      </c>
      <c r="G308" s="403" t="s">
        <v>981</v>
      </c>
      <c r="H308" s="399"/>
      <c r="I308" s="404"/>
    </row>
    <row r="309" customHeight="1" spans="6:9">
      <c r="F309" s="397" t="s">
        <v>220</v>
      </c>
      <c r="G309" s="403" t="s">
        <v>104</v>
      </c>
      <c r="H309" s="399">
        <v>426</v>
      </c>
      <c r="I309" s="404">
        <v>143</v>
      </c>
    </row>
    <row r="310" customHeight="1" spans="6:9">
      <c r="F310" s="397" t="s">
        <v>982</v>
      </c>
      <c r="G310" s="405" t="s">
        <v>124</v>
      </c>
      <c r="H310" s="399"/>
      <c r="I310" s="404">
        <v>102</v>
      </c>
    </row>
    <row r="311" customHeight="1" spans="6:9">
      <c r="F311" s="397" t="s">
        <v>983</v>
      </c>
      <c r="G311" s="405" t="s">
        <v>106</v>
      </c>
      <c r="H311" s="399"/>
      <c r="I311" s="404"/>
    </row>
    <row r="312" customHeight="1" spans="6:9">
      <c r="F312" s="397" t="s">
        <v>221</v>
      </c>
      <c r="G312" s="405" t="s">
        <v>222</v>
      </c>
      <c r="H312" s="399">
        <v>14</v>
      </c>
      <c r="I312" s="404">
        <v>14</v>
      </c>
    </row>
    <row r="313" customHeight="1" spans="6:9">
      <c r="F313" s="397" t="s">
        <v>223</v>
      </c>
      <c r="G313" s="403" t="s">
        <v>224</v>
      </c>
      <c r="H313" s="399">
        <v>1</v>
      </c>
      <c r="I313" s="404">
        <v>1</v>
      </c>
    </row>
    <row r="314" customHeight="1" spans="6:9">
      <c r="F314" s="397" t="s">
        <v>984</v>
      </c>
      <c r="G314" s="403" t="s">
        <v>985</v>
      </c>
      <c r="H314" s="399"/>
      <c r="I314" s="404"/>
    </row>
    <row r="315" customHeight="1" spans="6:9">
      <c r="F315" s="397" t="s">
        <v>225</v>
      </c>
      <c r="G315" s="403" t="s">
        <v>226</v>
      </c>
      <c r="H315" s="399">
        <v>23</v>
      </c>
      <c r="I315" s="404">
        <v>5</v>
      </c>
    </row>
    <row r="316" customHeight="1" spans="6:9">
      <c r="F316" s="397" t="s">
        <v>986</v>
      </c>
      <c r="G316" s="403" t="s">
        <v>987</v>
      </c>
      <c r="H316" s="399"/>
      <c r="I316" s="404"/>
    </row>
    <row r="317" customHeight="1" spans="6:9">
      <c r="F317" s="397" t="s">
        <v>227</v>
      </c>
      <c r="G317" s="405" t="s">
        <v>228</v>
      </c>
      <c r="H317" s="399">
        <v>1</v>
      </c>
      <c r="I317" s="404">
        <v>1</v>
      </c>
    </row>
    <row r="318" customHeight="1" spans="6:9">
      <c r="F318" s="397" t="s">
        <v>229</v>
      </c>
      <c r="G318" s="403" t="s">
        <v>230</v>
      </c>
      <c r="H318" s="399">
        <v>1</v>
      </c>
      <c r="I318" s="404">
        <v>1</v>
      </c>
    </row>
    <row r="319" customHeight="1" spans="6:9">
      <c r="F319" s="397" t="s">
        <v>988</v>
      </c>
      <c r="G319" s="403" t="s">
        <v>192</v>
      </c>
      <c r="H319" s="399"/>
      <c r="I319" s="404"/>
    </row>
    <row r="320" customHeight="1" spans="6:9">
      <c r="F320" s="397" t="s">
        <v>989</v>
      </c>
      <c r="G320" s="403" t="s">
        <v>108</v>
      </c>
      <c r="H320" s="399"/>
      <c r="I320" s="404"/>
    </row>
    <row r="321" customHeight="1" spans="6:9">
      <c r="F321" s="397" t="s">
        <v>990</v>
      </c>
      <c r="G321" s="403" t="s">
        <v>991</v>
      </c>
      <c r="H321" s="399"/>
      <c r="I321" s="404"/>
    </row>
    <row r="322" customHeight="1" spans="6:9">
      <c r="F322" s="397" t="s">
        <v>992</v>
      </c>
      <c r="G322" s="398" t="s">
        <v>104</v>
      </c>
      <c r="H322" s="399"/>
      <c r="I322" s="404"/>
    </row>
    <row r="323" customHeight="1" spans="6:9">
      <c r="F323" s="397" t="s">
        <v>993</v>
      </c>
      <c r="G323" s="405" t="s">
        <v>124</v>
      </c>
      <c r="H323" s="399"/>
      <c r="I323" s="404"/>
    </row>
    <row r="324" customHeight="1" spans="6:9">
      <c r="F324" s="397" t="s">
        <v>994</v>
      </c>
      <c r="G324" s="403" t="s">
        <v>106</v>
      </c>
      <c r="H324" s="399"/>
      <c r="I324" s="404"/>
    </row>
    <row r="325" customHeight="1" spans="6:9">
      <c r="F325" s="397" t="s">
        <v>995</v>
      </c>
      <c r="G325" s="403" t="s">
        <v>996</v>
      </c>
      <c r="H325" s="399"/>
      <c r="I325" s="404"/>
    </row>
    <row r="326" customHeight="1" spans="6:9">
      <c r="F326" s="397" t="s">
        <v>997</v>
      </c>
      <c r="G326" s="405" t="s">
        <v>998</v>
      </c>
      <c r="H326" s="399"/>
      <c r="I326" s="404"/>
    </row>
    <row r="327" customHeight="1" spans="6:9">
      <c r="F327" s="397" t="s">
        <v>999</v>
      </c>
      <c r="G327" s="403" t="s">
        <v>1000</v>
      </c>
      <c r="H327" s="399"/>
      <c r="I327" s="404"/>
    </row>
    <row r="328" customHeight="1" spans="6:9">
      <c r="F328" s="397" t="s">
        <v>1001</v>
      </c>
      <c r="G328" s="403" t="s">
        <v>192</v>
      </c>
      <c r="H328" s="399"/>
      <c r="I328" s="404"/>
    </row>
    <row r="329" customHeight="1" spans="6:9">
      <c r="F329" s="397" t="s">
        <v>1002</v>
      </c>
      <c r="G329" s="403" t="s">
        <v>108</v>
      </c>
      <c r="H329" s="399"/>
      <c r="I329" s="404"/>
    </row>
    <row r="330" customHeight="1" spans="6:9">
      <c r="F330" s="397" t="s">
        <v>1003</v>
      </c>
      <c r="G330" s="405" t="s">
        <v>1004</v>
      </c>
      <c r="H330" s="399"/>
      <c r="I330" s="404"/>
    </row>
    <row r="331" customHeight="1" spans="6:9">
      <c r="F331" s="397" t="s">
        <v>1005</v>
      </c>
      <c r="G331" s="405" t="s">
        <v>104</v>
      </c>
      <c r="H331" s="399"/>
      <c r="I331" s="404"/>
    </row>
    <row r="332" customHeight="1" spans="6:9">
      <c r="F332" s="397" t="s">
        <v>1006</v>
      </c>
      <c r="G332" s="405" t="s">
        <v>124</v>
      </c>
      <c r="H332" s="399"/>
      <c r="I332" s="404"/>
    </row>
    <row r="333" customHeight="1" spans="6:9">
      <c r="F333" s="397" t="s">
        <v>1007</v>
      </c>
      <c r="G333" s="403" t="s">
        <v>106</v>
      </c>
      <c r="H333" s="399"/>
      <c r="I333" s="404"/>
    </row>
    <row r="334" customHeight="1" spans="6:9">
      <c r="F334" s="397" t="s">
        <v>1008</v>
      </c>
      <c r="G334" s="403" t="s">
        <v>1009</v>
      </c>
      <c r="H334" s="399"/>
      <c r="I334" s="404"/>
    </row>
    <row r="335" customHeight="1" spans="6:9">
      <c r="F335" s="397" t="s">
        <v>1010</v>
      </c>
      <c r="G335" s="403" t="s">
        <v>1011</v>
      </c>
      <c r="H335" s="399"/>
      <c r="I335" s="404"/>
    </row>
    <row r="336" customHeight="1" spans="6:9">
      <c r="F336" s="397" t="s">
        <v>1012</v>
      </c>
      <c r="G336" s="403" t="s">
        <v>1013</v>
      </c>
      <c r="H336" s="399"/>
      <c r="I336" s="404"/>
    </row>
    <row r="337" customHeight="1" spans="6:9">
      <c r="F337" s="397" t="s">
        <v>1014</v>
      </c>
      <c r="G337" s="405" t="s">
        <v>192</v>
      </c>
      <c r="H337" s="399"/>
      <c r="I337" s="404"/>
    </row>
    <row r="338" customHeight="1" spans="6:9">
      <c r="F338" s="397" t="s">
        <v>1015</v>
      </c>
      <c r="G338" s="405" t="s">
        <v>108</v>
      </c>
      <c r="H338" s="399"/>
      <c r="I338" s="404"/>
    </row>
    <row r="339" customHeight="1" spans="6:9">
      <c r="F339" s="397" t="s">
        <v>1016</v>
      </c>
      <c r="G339" s="398" t="s">
        <v>1017</v>
      </c>
      <c r="H339" s="399"/>
      <c r="I339" s="404"/>
    </row>
    <row r="340" customHeight="1" spans="6:9">
      <c r="F340" s="397" t="s">
        <v>1018</v>
      </c>
      <c r="G340" s="403" t="s">
        <v>104</v>
      </c>
      <c r="H340" s="399"/>
      <c r="I340" s="404"/>
    </row>
    <row r="341" customHeight="1" spans="6:9">
      <c r="F341" s="397" t="s">
        <v>1019</v>
      </c>
      <c r="G341" s="403" t="s">
        <v>124</v>
      </c>
      <c r="H341" s="399"/>
      <c r="I341" s="404"/>
    </row>
    <row r="342" customHeight="1" spans="6:9">
      <c r="F342" s="397" t="s">
        <v>1020</v>
      </c>
      <c r="G342" s="405" t="s">
        <v>106</v>
      </c>
      <c r="H342" s="399"/>
      <c r="I342" s="404"/>
    </row>
    <row r="343" customHeight="1" spans="6:9">
      <c r="F343" s="397" t="s">
        <v>1021</v>
      </c>
      <c r="G343" s="405" t="s">
        <v>1022</v>
      </c>
      <c r="H343" s="399"/>
      <c r="I343" s="404"/>
    </row>
    <row r="344" customHeight="1" spans="6:9">
      <c r="F344" s="397" t="s">
        <v>1023</v>
      </c>
      <c r="G344" s="405" t="s">
        <v>1024</v>
      </c>
      <c r="H344" s="399"/>
      <c r="I344" s="404"/>
    </row>
    <row r="345" customHeight="1" spans="6:9">
      <c r="F345" s="397" t="s">
        <v>1025</v>
      </c>
      <c r="G345" s="403" t="s">
        <v>108</v>
      </c>
      <c r="H345" s="399"/>
      <c r="I345" s="404"/>
    </row>
    <row r="346" customHeight="1" spans="6:9">
      <c r="F346" s="397" t="s">
        <v>1026</v>
      </c>
      <c r="G346" s="403" t="s">
        <v>1027</v>
      </c>
      <c r="H346" s="399"/>
      <c r="I346" s="404"/>
    </row>
    <row r="347" customHeight="1" spans="6:9">
      <c r="F347" s="397" t="s">
        <v>1028</v>
      </c>
      <c r="G347" s="405" t="s">
        <v>104</v>
      </c>
      <c r="H347" s="399"/>
      <c r="I347" s="404"/>
    </row>
    <row r="348" customHeight="1" spans="6:9">
      <c r="F348" s="397" t="s">
        <v>1029</v>
      </c>
      <c r="G348" s="398" t="s">
        <v>124</v>
      </c>
      <c r="H348" s="399"/>
      <c r="I348" s="404"/>
    </row>
    <row r="349" customHeight="1" spans="6:9">
      <c r="F349" s="397" t="s">
        <v>1030</v>
      </c>
      <c r="G349" s="403" t="s">
        <v>192</v>
      </c>
      <c r="H349" s="399"/>
      <c r="I349" s="404"/>
    </row>
    <row r="350" customHeight="1" spans="6:9">
      <c r="F350" s="397" t="s">
        <v>1031</v>
      </c>
      <c r="G350" s="403" t="s">
        <v>1032</v>
      </c>
      <c r="H350" s="399"/>
      <c r="I350" s="404"/>
    </row>
    <row r="351" customHeight="1" spans="6:9">
      <c r="F351" s="397" t="s">
        <v>1033</v>
      </c>
      <c r="G351" s="403" t="s">
        <v>1034</v>
      </c>
      <c r="H351" s="399"/>
      <c r="I351" s="404"/>
    </row>
    <row r="352" customHeight="1" spans="6:9">
      <c r="F352" s="397" t="s">
        <v>231</v>
      </c>
      <c r="G352" s="405" t="s">
        <v>232</v>
      </c>
      <c r="H352" s="399"/>
      <c r="I352" s="404">
        <v>8</v>
      </c>
    </row>
    <row r="353" customHeight="1" spans="6:9">
      <c r="F353" s="397" t="s">
        <v>1035</v>
      </c>
      <c r="G353" s="405" t="s">
        <v>1036</v>
      </c>
      <c r="H353" s="399"/>
      <c r="I353" s="404"/>
    </row>
    <row r="354" customHeight="1" spans="6:9">
      <c r="F354" s="397" t="s">
        <v>233</v>
      </c>
      <c r="G354" s="403" t="s">
        <v>104</v>
      </c>
      <c r="H354" s="399">
        <v>997</v>
      </c>
      <c r="I354" s="404">
        <v>1216</v>
      </c>
    </row>
    <row r="355" customHeight="1" spans="6:9">
      <c r="F355" s="397" t="s">
        <v>1037</v>
      </c>
      <c r="G355" s="403" t="s">
        <v>124</v>
      </c>
      <c r="H355" s="399"/>
      <c r="I355" s="404"/>
    </row>
    <row r="356" customHeight="1" spans="6:9">
      <c r="F356" s="397" t="s">
        <v>1038</v>
      </c>
      <c r="G356" s="403" t="s">
        <v>106</v>
      </c>
      <c r="H356" s="399"/>
      <c r="I356" s="404"/>
    </row>
    <row r="357" customHeight="1" spans="6:9">
      <c r="F357" s="397" t="s">
        <v>234</v>
      </c>
      <c r="G357" s="403" t="s">
        <v>235</v>
      </c>
      <c r="H357" s="399">
        <v>1652</v>
      </c>
      <c r="I357" s="404">
        <v>1366</v>
      </c>
    </row>
    <row r="358" customHeight="1" spans="6:9">
      <c r="F358" s="397" t="s">
        <v>236</v>
      </c>
      <c r="G358" s="405" t="s">
        <v>237</v>
      </c>
      <c r="H358" s="399">
        <v>1694</v>
      </c>
      <c r="I358" s="404">
        <v>1322</v>
      </c>
    </row>
    <row r="359" customHeight="1" spans="6:9">
      <c r="F359" s="397" t="s">
        <v>238</v>
      </c>
      <c r="G359" s="405" t="s">
        <v>239</v>
      </c>
      <c r="H359" s="399">
        <v>48644</v>
      </c>
      <c r="I359" s="404">
        <v>40914</v>
      </c>
    </row>
    <row r="360" customHeight="1" spans="6:9">
      <c r="F360" s="397" t="s">
        <v>240</v>
      </c>
      <c r="G360" s="405" t="s">
        <v>241</v>
      </c>
      <c r="H360" s="399">
        <v>8120</v>
      </c>
      <c r="I360" s="404">
        <v>21880</v>
      </c>
    </row>
    <row r="361" customHeight="1" spans="6:9">
      <c r="F361" s="397" t="s">
        <v>242</v>
      </c>
      <c r="G361" s="398" t="s">
        <v>243</v>
      </c>
      <c r="H361" s="399">
        <v>6359</v>
      </c>
      <c r="I361" s="404">
        <v>6897</v>
      </c>
    </row>
    <row r="362" customHeight="1" spans="6:9">
      <c r="F362" s="397" t="s">
        <v>1039</v>
      </c>
      <c r="G362" s="403" t="s">
        <v>1040</v>
      </c>
      <c r="H362" s="399"/>
      <c r="I362" s="404"/>
    </row>
    <row r="363" customHeight="1" spans="6:9">
      <c r="F363" s="397" t="s">
        <v>244</v>
      </c>
      <c r="G363" s="403" t="s">
        <v>245</v>
      </c>
      <c r="H363" s="399">
        <v>3040</v>
      </c>
      <c r="I363" s="404">
        <v>2990</v>
      </c>
    </row>
    <row r="364" customHeight="1" spans="6:9">
      <c r="F364" s="397" t="s">
        <v>1041</v>
      </c>
      <c r="G364" s="403" t="s">
        <v>1042</v>
      </c>
      <c r="H364" s="399"/>
      <c r="I364" s="404"/>
    </row>
    <row r="365" customHeight="1" spans="6:9">
      <c r="F365" s="397" t="s">
        <v>246</v>
      </c>
      <c r="G365" s="398" t="s">
        <v>247</v>
      </c>
      <c r="H365" s="399">
        <v>3093</v>
      </c>
      <c r="I365" s="404">
        <v>4370</v>
      </c>
    </row>
    <row r="366" customHeight="1" spans="6:9">
      <c r="F366" s="397" t="s">
        <v>1043</v>
      </c>
      <c r="G366" s="405" t="s">
        <v>1044</v>
      </c>
      <c r="H366" s="399"/>
      <c r="I366" s="404"/>
    </row>
    <row r="367" customHeight="1" spans="6:9">
      <c r="F367" s="397" t="s">
        <v>1045</v>
      </c>
      <c r="G367" s="403" t="s">
        <v>1046</v>
      </c>
      <c r="H367" s="399"/>
      <c r="I367" s="404"/>
    </row>
    <row r="368" customHeight="1" spans="6:9">
      <c r="F368" s="397" t="s">
        <v>1047</v>
      </c>
      <c r="G368" s="403" t="s">
        <v>1048</v>
      </c>
      <c r="H368" s="399"/>
      <c r="I368" s="404"/>
    </row>
    <row r="369" customHeight="1" spans="6:9">
      <c r="F369" s="397" t="s">
        <v>1049</v>
      </c>
      <c r="G369" s="405" t="s">
        <v>1050</v>
      </c>
      <c r="H369" s="399"/>
      <c r="I369" s="404"/>
    </row>
    <row r="370" customHeight="1" spans="6:9">
      <c r="F370" s="397" t="s">
        <v>1051</v>
      </c>
      <c r="G370" s="403" t="s">
        <v>1052</v>
      </c>
      <c r="H370" s="399"/>
      <c r="I370" s="404"/>
    </row>
    <row r="371" customHeight="1" spans="6:9">
      <c r="F371" s="397" t="s">
        <v>1053</v>
      </c>
      <c r="G371" s="398" t="s">
        <v>1054</v>
      </c>
      <c r="H371" s="399"/>
      <c r="I371" s="404"/>
    </row>
    <row r="372" customHeight="1" spans="6:9">
      <c r="F372" s="397" t="s">
        <v>1055</v>
      </c>
      <c r="G372" s="403" t="s">
        <v>1056</v>
      </c>
      <c r="H372" s="399"/>
      <c r="I372" s="404"/>
    </row>
    <row r="373" customHeight="1" spans="6:9">
      <c r="F373" s="397" t="s">
        <v>1057</v>
      </c>
      <c r="G373" s="403" t="s">
        <v>1058</v>
      </c>
      <c r="H373" s="399"/>
      <c r="I373" s="404"/>
    </row>
    <row r="374" customHeight="1" spans="6:9">
      <c r="F374" s="397" t="s">
        <v>1059</v>
      </c>
      <c r="G374" s="405" t="s">
        <v>1060</v>
      </c>
      <c r="H374" s="399"/>
      <c r="I374" s="404"/>
    </row>
    <row r="375" customHeight="1" spans="6:9">
      <c r="F375" s="397" t="s">
        <v>1061</v>
      </c>
      <c r="G375" s="405" t="s">
        <v>1062</v>
      </c>
      <c r="H375" s="399"/>
      <c r="I375" s="404"/>
    </row>
    <row r="376" customHeight="1" spans="6:9">
      <c r="F376" s="397" t="s">
        <v>1063</v>
      </c>
      <c r="G376" s="405" t="s">
        <v>1064</v>
      </c>
      <c r="H376" s="399"/>
      <c r="I376" s="404"/>
    </row>
    <row r="377" customHeight="1" spans="6:9">
      <c r="F377" s="397" t="s">
        <v>1065</v>
      </c>
      <c r="G377" s="403" t="s">
        <v>1066</v>
      </c>
      <c r="H377" s="399"/>
      <c r="I377" s="404"/>
    </row>
    <row r="378" customHeight="1" spans="6:9">
      <c r="F378" s="397" t="s">
        <v>1067</v>
      </c>
      <c r="G378" s="403" t="s">
        <v>1068</v>
      </c>
      <c r="H378" s="399"/>
      <c r="I378" s="404"/>
    </row>
    <row r="379" customHeight="1" spans="6:9">
      <c r="F379" s="397" t="s">
        <v>1069</v>
      </c>
      <c r="G379" s="403" t="s">
        <v>1070</v>
      </c>
      <c r="H379" s="399"/>
      <c r="I379" s="404"/>
    </row>
    <row r="380" customHeight="1" spans="6:9">
      <c r="F380" s="397" t="s">
        <v>1071</v>
      </c>
      <c r="G380" s="405" t="s">
        <v>1072</v>
      </c>
      <c r="H380" s="399"/>
      <c r="I380" s="404"/>
    </row>
    <row r="381" customHeight="1" spans="6:9">
      <c r="F381" s="397" t="s">
        <v>1073</v>
      </c>
      <c r="G381" s="405" t="s">
        <v>1074</v>
      </c>
      <c r="H381" s="399"/>
      <c r="I381" s="404"/>
    </row>
    <row r="382" customHeight="1" spans="6:9">
      <c r="F382" s="397" t="s">
        <v>1075</v>
      </c>
      <c r="G382" s="398" t="s">
        <v>1076</v>
      </c>
      <c r="H382" s="399"/>
      <c r="I382" s="404"/>
    </row>
    <row r="383" customHeight="1" spans="6:9">
      <c r="F383" s="397" t="s">
        <v>1077</v>
      </c>
      <c r="G383" s="403" t="s">
        <v>1078</v>
      </c>
      <c r="H383" s="399"/>
      <c r="I383" s="404"/>
    </row>
    <row r="384" customHeight="1" spans="6:9">
      <c r="F384" s="397" t="s">
        <v>248</v>
      </c>
      <c r="G384" s="403" t="s">
        <v>249</v>
      </c>
      <c r="H384" s="399">
        <v>53</v>
      </c>
      <c r="I384" s="404">
        <v>183</v>
      </c>
    </row>
    <row r="385" customHeight="1" spans="6:9">
      <c r="F385" s="397" t="s">
        <v>1079</v>
      </c>
      <c r="G385" s="405" t="s">
        <v>1080</v>
      </c>
      <c r="H385" s="399"/>
      <c r="I385" s="404"/>
    </row>
    <row r="386" customHeight="1" spans="6:9">
      <c r="F386" s="397" t="s">
        <v>1081</v>
      </c>
      <c r="G386" s="405" t="s">
        <v>1082</v>
      </c>
      <c r="H386" s="399"/>
      <c r="I386" s="404"/>
    </row>
    <row r="387" customHeight="1" spans="6:9">
      <c r="F387" s="397" t="s">
        <v>1083</v>
      </c>
      <c r="G387" s="405" t="s">
        <v>1084</v>
      </c>
      <c r="H387" s="399"/>
      <c r="I387" s="404"/>
    </row>
    <row r="388" customHeight="1" spans="6:9">
      <c r="F388" s="397" t="s">
        <v>1085</v>
      </c>
      <c r="G388" s="403" t="s">
        <v>1086</v>
      </c>
      <c r="H388" s="399"/>
      <c r="I388" s="404"/>
    </row>
    <row r="389" customHeight="1" spans="6:9">
      <c r="F389" s="397" t="s">
        <v>1087</v>
      </c>
      <c r="G389" s="405" t="s">
        <v>1088</v>
      </c>
      <c r="H389" s="399"/>
      <c r="I389" s="404"/>
    </row>
    <row r="390" customHeight="1" spans="6:9">
      <c r="F390" s="397" t="s">
        <v>1089</v>
      </c>
      <c r="G390" s="405" t="s">
        <v>1090</v>
      </c>
      <c r="H390" s="399"/>
      <c r="I390" s="404"/>
    </row>
    <row r="391" customHeight="1" spans="6:9">
      <c r="F391" s="397" t="s">
        <v>1091</v>
      </c>
      <c r="G391" s="405" t="s">
        <v>1092</v>
      </c>
      <c r="H391" s="399"/>
      <c r="I391" s="404"/>
    </row>
    <row r="392" customHeight="1" spans="6:9">
      <c r="F392" s="397" t="s">
        <v>1093</v>
      </c>
      <c r="G392" s="405" t="s">
        <v>1094</v>
      </c>
      <c r="H392" s="399"/>
      <c r="I392" s="404"/>
    </row>
    <row r="393" customHeight="1" spans="6:9">
      <c r="F393" s="397" t="s">
        <v>250</v>
      </c>
      <c r="G393" s="403" t="s">
        <v>251</v>
      </c>
      <c r="H393" s="399">
        <v>1185</v>
      </c>
      <c r="I393" s="404">
        <v>1598</v>
      </c>
    </row>
    <row r="394" customHeight="1" spans="6:9">
      <c r="F394" s="397" t="s">
        <v>1095</v>
      </c>
      <c r="G394" s="405" t="s">
        <v>1096</v>
      </c>
      <c r="H394" s="399">
        <v>300</v>
      </c>
      <c r="I394" s="404"/>
    </row>
    <row r="395" customHeight="1" spans="6:9">
      <c r="F395" s="397" t="s">
        <v>252</v>
      </c>
      <c r="G395" s="405" t="s">
        <v>104</v>
      </c>
      <c r="H395" s="399"/>
      <c r="I395" s="404"/>
    </row>
    <row r="396" customHeight="1" spans="6:9">
      <c r="F396" s="397" t="s">
        <v>1097</v>
      </c>
      <c r="G396" s="405" t="s">
        <v>124</v>
      </c>
      <c r="H396" s="399"/>
      <c r="I396" s="404"/>
    </row>
    <row r="397" customHeight="1" spans="6:9">
      <c r="F397" s="397" t="s">
        <v>1098</v>
      </c>
      <c r="G397" s="403" t="s">
        <v>106</v>
      </c>
      <c r="H397" s="399"/>
      <c r="I397" s="404"/>
    </row>
    <row r="398" customHeight="1" spans="6:9">
      <c r="F398" s="397" t="s">
        <v>253</v>
      </c>
      <c r="G398" s="403" t="s">
        <v>254</v>
      </c>
      <c r="H398" s="399">
        <v>94</v>
      </c>
      <c r="I398" s="404"/>
    </row>
    <row r="399" customHeight="1" spans="6:9">
      <c r="F399" s="397" t="s">
        <v>1099</v>
      </c>
      <c r="G399" s="403" t="s">
        <v>1100</v>
      </c>
      <c r="H399" s="399"/>
      <c r="I399" s="404"/>
    </row>
    <row r="400" customHeight="1" spans="6:9">
      <c r="F400" s="397" t="s">
        <v>1101</v>
      </c>
      <c r="G400" s="405" t="s">
        <v>1102</v>
      </c>
      <c r="H400" s="399"/>
      <c r="I400" s="404"/>
    </row>
    <row r="401" customHeight="1" spans="6:9">
      <c r="F401" s="397" t="s">
        <v>1103</v>
      </c>
      <c r="G401" s="405" t="s">
        <v>1104</v>
      </c>
      <c r="H401" s="399"/>
      <c r="I401" s="404"/>
    </row>
    <row r="402" customHeight="1" spans="6:9">
      <c r="F402" s="397" t="s">
        <v>1105</v>
      </c>
      <c r="G402" s="398" t="s">
        <v>1106</v>
      </c>
      <c r="H402" s="399"/>
      <c r="I402" s="404"/>
    </row>
    <row r="403" customHeight="1" spans="6:9">
      <c r="F403" s="397" t="s">
        <v>1107</v>
      </c>
      <c r="G403" s="405" t="s">
        <v>1108</v>
      </c>
      <c r="H403" s="399"/>
      <c r="I403" s="404"/>
    </row>
    <row r="404" customHeight="1" spans="6:9">
      <c r="F404" s="397" t="s">
        <v>1109</v>
      </c>
      <c r="G404" s="405" t="s">
        <v>1110</v>
      </c>
      <c r="H404" s="399"/>
      <c r="I404" s="404"/>
    </row>
    <row r="405" customHeight="1" spans="6:9">
      <c r="F405" s="397" t="s">
        <v>1111</v>
      </c>
      <c r="G405" s="405" t="s">
        <v>1112</v>
      </c>
      <c r="H405" s="399"/>
      <c r="I405" s="404"/>
    </row>
    <row r="406" customHeight="1" spans="6:9">
      <c r="F406" s="397" t="s">
        <v>1113</v>
      </c>
      <c r="G406" s="403" t="s">
        <v>1114</v>
      </c>
      <c r="H406" s="399"/>
      <c r="I406" s="404"/>
    </row>
    <row r="407" customHeight="1" spans="6:9">
      <c r="F407" s="397" t="s">
        <v>1115</v>
      </c>
      <c r="G407" s="405" t="s">
        <v>1100</v>
      </c>
      <c r="H407" s="399"/>
      <c r="I407" s="404"/>
    </row>
    <row r="408" customHeight="1" spans="6:9">
      <c r="F408" s="397" t="s">
        <v>1116</v>
      </c>
      <c r="G408" s="405" t="s">
        <v>1117</v>
      </c>
      <c r="H408" s="399"/>
      <c r="I408" s="404"/>
    </row>
    <row r="409" customHeight="1" spans="6:9">
      <c r="F409" s="397" t="s">
        <v>1118</v>
      </c>
      <c r="G409" s="405" t="s">
        <v>1119</v>
      </c>
      <c r="H409" s="399"/>
      <c r="I409" s="404"/>
    </row>
    <row r="410" customHeight="1" spans="6:9">
      <c r="F410" s="397" t="s">
        <v>1120</v>
      </c>
      <c r="G410" s="398" t="s">
        <v>1121</v>
      </c>
      <c r="H410" s="399"/>
      <c r="I410" s="404"/>
    </row>
    <row r="411" customHeight="1" spans="6:9">
      <c r="F411" s="397" t="s">
        <v>255</v>
      </c>
      <c r="G411" s="398" t="s">
        <v>256</v>
      </c>
      <c r="H411" s="399"/>
      <c r="I411" s="404">
        <v>28</v>
      </c>
    </row>
    <row r="412" customHeight="1" spans="6:9">
      <c r="F412" s="397" t="s">
        <v>1122</v>
      </c>
      <c r="G412" s="398" t="s">
        <v>1100</v>
      </c>
      <c r="H412" s="399"/>
      <c r="I412" s="404"/>
    </row>
    <row r="413" customHeight="1" spans="6:9">
      <c r="F413" s="397" t="s">
        <v>1123</v>
      </c>
      <c r="G413" s="398" t="s">
        <v>1124</v>
      </c>
      <c r="H413" s="399"/>
      <c r="I413" s="404"/>
    </row>
    <row r="414" customHeight="1" spans="6:9">
      <c r="F414" s="397" t="s">
        <v>1125</v>
      </c>
      <c r="G414" s="398" t="s">
        <v>1126</v>
      </c>
      <c r="H414" s="399"/>
      <c r="I414" s="404"/>
    </row>
    <row r="415" customHeight="1" spans="6:9">
      <c r="F415" s="397" t="s">
        <v>257</v>
      </c>
      <c r="G415" s="398" t="s">
        <v>258</v>
      </c>
      <c r="H415" s="399">
        <v>1377</v>
      </c>
      <c r="I415" s="404">
        <v>14</v>
      </c>
    </row>
    <row r="416" customHeight="1" spans="6:9">
      <c r="F416" s="397" t="s">
        <v>1127</v>
      </c>
      <c r="G416" s="398" t="s">
        <v>1100</v>
      </c>
      <c r="H416" s="399"/>
      <c r="I416" s="404"/>
    </row>
    <row r="417" customHeight="1" spans="6:9">
      <c r="F417" s="397" t="s">
        <v>1128</v>
      </c>
      <c r="G417" s="398" t="s">
        <v>1129</v>
      </c>
      <c r="H417" s="399"/>
      <c r="I417" s="404"/>
    </row>
    <row r="418" customHeight="1" spans="6:9">
      <c r="F418" s="397" t="s">
        <v>1130</v>
      </c>
      <c r="G418" s="398" t="s">
        <v>1131</v>
      </c>
      <c r="H418" s="399"/>
      <c r="I418" s="404"/>
    </row>
    <row r="419" customHeight="1" spans="6:9">
      <c r="F419" s="397" t="s">
        <v>1132</v>
      </c>
      <c r="G419" s="398" t="s">
        <v>1133</v>
      </c>
      <c r="H419" s="399"/>
      <c r="I419" s="404"/>
    </row>
    <row r="420" customHeight="1" spans="6:9">
      <c r="F420" s="397" t="s">
        <v>1134</v>
      </c>
      <c r="G420" s="398" t="s">
        <v>1135</v>
      </c>
      <c r="H420" s="399"/>
      <c r="I420" s="404"/>
    </row>
    <row r="421" customHeight="1" spans="6:9">
      <c r="F421" s="397" t="s">
        <v>1136</v>
      </c>
      <c r="G421" s="398" t="s">
        <v>1137</v>
      </c>
      <c r="H421" s="399"/>
      <c r="I421" s="404"/>
    </row>
    <row r="422" customHeight="1" spans="6:9">
      <c r="F422" s="397" t="s">
        <v>1138</v>
      </c>
      <c r="G422" s="398" t="s">
        <v>1139</v>
      </c>
      <c r="H422" s="399"/>
      <c r="I422" s="404"/>
    </row>
    <row r="423" customHeight="1" spans="6:9">
      <c r="F423" s="397" t="s">
        <v>1140</v>
      </c>
      <c r="G423" s="398" t="s">
        <v>1141</v>
      </c>
      <c r="H423" s="399"/>
      <c r="I423" s="404"/>
    </row>
    <row r="424" customHeight="1" spans="6:9">
      <c r="F424" s="397" t="s">
        <v>1142</v>
      </c>
      <c r="G424" s="398" t="s">
        <v>1100</v>
      </c>
      <c r="H424" s="399">
        <v>2</v>
      </c>
      <c r="I424" s="404"/>
    </row>
    <row r="425" customHeight="1" spans="6:9">
      <c r="F425" s="397" t="s">
        <v>1143</v>
      </c>
      <c r="G425" s="398" t="s">
        <v>1144</v>
      </c>
      <c r="H425" s="399">
        <v>3</v>
      </c>
      <c r="I425" s="404">
        <v>25</v>
      </c>
    </row>
    <row r="426" customHeight="1" spans="6:9">
      <c r="F426" s="397" t="s">
        <v>1145</v>
      </c>
      <c r="G426" s="398" t="s">
        <v>1146</v>
      </c>
      <c r="H426" s="399"/>
      <c r="I426" s="404"/>
    </row>
    <row r="427" customHeight="1" spans="6:9">
      <c r="F427" s="397" t="s">
        <v>1147</v>
      </c>
      <c r="G427" s="398" t="s">
        <v>1148</v>
      </c>
      <c r="H427" s="399"/>
      <c r="I427" s="404"/>
    </row>
    <row r="428" customHeight="1" spans="6:9">
      <c r="F428" s="397" t="s">
        <v>1149</v>
      </c>
      <c r="G428" s="398" t="s">
        <v>1150</v>
      </c>
      <c r="H428" s="399"/>
      <c r="I428" s="404"/>
    </row>
    <row r="429" customHeight="1" spans="6:9">
      <c r="F429" s="397" t="s">
        <v>1151</v>
      </c>
      <c r="G429" s="398" t="s">
        <v>1152</v>
      </c>
      <c r="H429" s="399"/>
      <c r="I429" s="404"/>
    </row>
    <row r="430" customHeight="1" spans="6:9">
      <c r="F430" s="397" t="s">
        <v>1153</v>
      </c>
      <c r="G430" s="398" t="s">
        <v>1154</v>
      </c>
      <c r="H430" s="399"/>
      <c r="I430" s="404"/>
    </row>
    <row r="431" customHeight="1" spans="6:9">
      <c r="F431" s="397" t="s">
        <v>1155</v>
      </c>
      <c r="G431" s="398" t="s">
        <v>1156</v>
      </c>
      <c r="H431" s="399"/>
      <c r="I431" s="404"/>
    </row>
    <row r="432" customHeight="1" spans="6:9">
      <c r="F432" s="397" t="s">
        <v>1157</v>
      </c>
      <c r="G432" s="398" t="s">
        <v>1158</v>
      </c>
      <c r="H432" s="399"/>
      <c r="I432" s="404"/>
    </row>
    <row r="433" customHeight="1" spans="6:9">
      <c r="F433" s="397" t="s">
        <v>1159</v>
      </c>
      <c r="G433" s="398" t="s">
        <v>1160</v>
      </c>
      <c r="H433" s="399"/>
      <c r="I433" s="404"/>
    </row>
    <row r="434" customHeight="1" spans="6:9">
      <c r="F434" s="397" t="s">
        <v>1161</v>
      </c>
      <c r="G434" s="398" t="s">
        <v>1162</v>
      </c>
      <c r="H434" s="399"/>
      <c r="I434" s="404"/>
    </row>
    <row r="435" customHeight="1" spans="6:9">
      <c r="F435" s="397" t="s">
        <v>1163</v>
      </c>
      <c r="G435" s="398" t="s">
        <v>1164</v>
      </c>
      <c r="H435" s="399"/>
      <c r="I435" s="404">
        <v>23</v>
      </c>
    </row>
    <row r="436" customHeight="1" spans="6:9">
      <c r="F436" s="397" t="s">
        <v>1165</v>
      </c>
      <c r="G436" s="398" t="s">
        <v>1166</v>
      </c>
      <c r="H436" s="399"/>
      <c r="I436" s="404"/>
    </row>
    <row r="437" customHeight="1" spans="6:9">
      <c r="F437" s="397" t="s">
        <v>1167</v>
      </c>
      <c r="G437" s="398" t="s">
        <v>1168</v>
      </c>
      <c r="H437" s="399"/>
      <c r="I437" s="404"/>
    </row>
    <row r="438" customHeight="1" spans="6:9">
      <c r="F438" s="397" t="s">
        <v>1169</v>
      </c>
      <c r="G438" s="398" t="s">
        <v>1170</v>
      </c>
      <c r="H438" s="399"/>
      <c r="I438" s="404"/>
    </row>
    <row r="439" customHeight="1" spans="6:9">
      <c r="F439" s="397" t="s">
        <v>259</v>
      </c>
      <c r="G439" s="398" t="s">
        <v>260</v>
      </c>
      <c r="H439" s="399">
        <v>7097</v>
      </c>
      <c r="I439" s="404"/>
    </row>
    <row r="440" customHeight="1" spans="6:9">
      <c r="F440" s="397" t="s">
        <v>261</v>
      </c>
      <c r="G440" s="398" t="s">
        <v>104</v>
      </c>
      <c r="H440" s="399">
        <v>660</v>
      </c>
      <c r="I440" s="404">
        <v>1040</v>
      </c>
    </row>
    <row r="441" customHeight="1" spans="6:9">
      <c r="F441" s="397" t="s">
        <v>1171</v>
      </c>
      <c r="G441" s="398" t="s">
        <v>124</v>
      </c>
      <c r="H441" s="399"/>
      <c r="I441" s="404"/>
    </row>
    <row r="442" customHeight="1" spans="6:9">
      <c r="F442" s="397" t="s">
        <v>1172</v>
      </c>
      <c r="G442" s="398" t="s">
        <v>106</v>
      </c>
      <c r="H442" s="399"/>
      <c r="I442" s="404"/>
    </row>
    <row r="443" customHeight="1" spans="6:9">
      <c r="F443" s="397" t="s">
        <v>1173</v>
      </c>
      <c r="G443" s="398" t="s">
        <v>1174</v>
      </c>
      <c r="H443" s="399">
        <v>140</v>
      </c>
      <c r="I443" s="404"/>
    </row>
    <row r="444" customHeight="1" spans="6:9">
      <c r="F444" s="397" t="s">
        <v>1175</v>
      </c>
      <c r="G444" s="398" t="s">
        <v>1176</v>
      </c>
      <c r="H444" s="399">
        <v>427</v>
      </c>
      <c r="I444" s="404"/>
    </row>
    <row r="445" customHeight="1" spans="6:9">
      <c r="F445" s="397" t="s">
        <v>1177</v>
      </c>
      <c r="G445" s="398" t="s">
        <v>1178</v>
      </c>
      <c r="H445" s="399"/>
      <c r="I445" s="404"/>
    </row>
    <row r="446" customHeight="1" spans="6:9">
      <c r="F446" s="397" t="s">
        <v>1179</v>
      </c>
      <c r="G446" s="398" t="s">
        <v>1180</v>
      </c>
      <c r="H446" s="399"/>
      <c r="I446" s="404"/>
    </row>
    <row r="447" customHeight="1" spans="6:9">
      <c r="F447" s="397" t="s">
        <v>262</v>
      </c>
      <c r="G447" s="398" t="s">
        <v>263</v>
      </c>
      <c r="H447" s="399">
        <v>22</v>
      </c>
      <c r="I447" s="404">
        <v>109</v>
      </c>
    </row>
    <row r="448" customHeight="1" spans="6:9">
      <c r="F448" s="397" t="s">
        <v>1181</v>
      </c>
      <c r="G448" s="398" t="s">
        <v>1182</v>
      </c>
      <c r="H448" s="399"/>
      <c r="I448" s="404"/>
    </row>
    <row r="449" customHeight="1" spans="6:9">
      <c r="F449" s="397" t="s">
        <v>1183</v>
      </c>
      <c r="G449" s="398" t="s">
        <v>1184</v>
      </c>
      <c r="H449" s="399"/>
      <c r="I449" s="404"/>
    </row>
    <row r="450" customHeight="1" spans="6:9">
      <c r="F450" s="397" t="s">
        <v>1185</v>
      </c>
      <c r="G450" s="398" t="s">
        <v>1186</v>
      </c>
      <c r="H450" s="399"/>
      <c r="I450" s="404"/>
    </row>
    <row r="451" customHeight="1" spans="6:9">
      <c r="F451" s="397" t="s">
        <v>1187</v>
      </c>
      <c r="G451" s="398" t="s">
        <v>1188</v>
      </c>
      <c r="H451" s="399"/>
      <c r="I451" s="404"/>
    </row>
    <row r="452" customHeight="1" spans="6:9">
      <c r="F452" s="397" t="s">
        <v>1189</v>
      </c>
      <c r="G452" s="398" t="s">
        <v>1190</v>
      </c>
      <c r="H452" s="399"/>
      <c r="I452" s="404"/>
    </row>
    <row r="453" customHeight="1" spans="6:9">
      <c r="F453" s="397" t="s">
        <v>1191</v>
      </c>
      <c r="G453" s="398" t="s">
        <v>1192</v>
      </c>
      <c r="H453" s="399"/>
      <c r="I453" s="404"/>
    </row>
    <row r="454" customHeight="1" spans="6:9">
      <c r="F454" s="397" t="s">
        <v>264</v>
      </c>
      <c r="G454" s="398" t="s">
        <v>265</v>
      </c>
      <c r="H454" s="399">
        <v>766</v>
      </c>
      <c r="I454" s="404">
        <v>430</v>
      </c>
    </row>
    <row r="455" customHeight="1" spans="6:9">
      <c r="F455" s="397" t="s">
        <v>266</v>
      </c>
      <c r="G455" s="398" t="s">
        <v>104</v>
      </c>
      <c r="H455" s="399"/>
      <c r="I455" s="404">
        <v>334</v>
      </c>
    </row>
    <row r="456" customHeight="1" spans="6:9">
      <c r="F456" s="397" t="s">
        <v>1193</v>
      </c>
      <c r="G456" s="398" t="s">
        <v>124</v>
      </c>
      <c r="H456" s="399">
        <v>85</v>
      </c>
      <c r="I456" s="404"/>
    </row>
    <row r="457" customHeight="1" spans="6:9">
      <c r="F457" s="397" t="s">
        <v>1194</v>
      </c>
      <c r="G457" s="398" t="s">
        <v>106</v>
      </c>
      <c r="H457" s="399"/>
      <c r="I457" s="404"/>
    </row>
    <row r="458" customHeight="1" spans="6:9">
      <c r="F458" s="397" t="s">
        <v>267</v>
      </c>
      <c r="G458" s="398" t="s">
        <v>268</v>
      </c>
      <c r="H458" s="399">
        <v>2299</v>
      </c>
      <c r="I458" s="404">
        <v>7913</v>
      </c>
    </row>
    <row r="459" customHeight="1" spans="6:9">
      <c r="F459" s="397" t="s">
        <v>1195</v>
      </c>
      <c r="G459" s="398" t="s">
        <v>1196</v>
      </c>
      <c r="H459" s="399"/>
      <c r="I459" s="404"/>
    </row>
    <row r="460" customHeight="1" spans="6:9">
      <c r="F460" s="397" t="s">
        <v>1197</v>
      </c>
      <c r="G460" s="398" t="s">
        <v>1198</v>
      </c>
      <c r="H460" s="399"/>
      <c r="I460" s="404"/>
    </row>
    <row r="461" customHeight="1" spans="6:9">
      <c r="F461" s="397" t="s">
        <v>1199</v>
      </c>
      <c r="G461" s="398" t="s">
        <v>1200</v>
      </c>
      <c r="H461" s="399"/>
      <c r="I461" s="404"/>
    </row>
    <row r="462" customHeight="1" spans="6:9">
      <c r="F462" s="397" t="s">
        <v>1201</v>
      </c>
      <c r="G462" s="398" t="s">
        <v>104</v>
      </c>
      <c r="H462" s="399"/>
      <c r="I462" s="404"/>
    </row>
    <row r="463" customHeight="1" spans="6:9">
      <c r="F463" s="397" t="s">
        <v>1202</v>
      </c>
      <c r="G463" s="398" t="s">
        <v>124</v>
      </c>
      <c r="H463" s="399"/>
      <c r="I463" s="404"/>
    </row>
    <row r="464" customHeight="1" spans="6:9">
      <c r="F464" s="397" t="s">
        <v>1203</v>
      </c>
      <c r="G464" s="398" t="s">
        <v>106</v>
      </c>
      <c r="H464" s="399"/>
      <c r="I464" s="404"/>
    </row>
    <row r="465" customHeight="1" spans="6:9">
      <c r="F465" s="397" t="s">
        <v>1204</v>
      </c>
      <c r="G465" s="398" t="s">
        <v>1205</v>
      </c>
      <c r="H465" s="399"/>
      <c r="I465" s="404"/>
    </row>
    <row r="466" customHeight="1" spans="6:9">
      <c r="F466" s="397" t="s">
        <v>1206</v>
      </c>
      <c r="G466" s="398" t="s">
        <v>1207</v>
      </c>
      <c r="H466" s="399"/>
      <c r="I466" s="404"/>
    </row>
    <row r="467" customHeight="1" spans="6:9">
      <c r="F467" s="397" t="s">
        <v>1208</v>
      </c>
      <c r="G467" s="398" t="s">
        <v>1209</v>
      </c>
      <c r="H467" s="399"/>
      <c r="I467" s="404"/>
    </row>
    <row r="468" customHeight="1" spans="6:9">
      <c r="F468" s="397" t="s">
        <v>269</v>
      </c>
      <c r="G468" s="398" t="s">
        <v>270</v>
      </c>
      <c r="H468" s="399"/>
      <c r="I468" s="404"/>
    </row>
    <row r="469" customHeight="1" spans="6:9">
      <c r="F469" s="397" t="s">
        <v>1210</v>
      </c>
      <c r="G469" s="398" t="s">
        <v>1211</v>
      </c>
      <c r="H469" s="399"/>
      <c r="I469" s="404"/>
    </row>
    <row r="470" customHeight="1" spans="6:9">
      <c r="F470" s="397" t="s">
        <v>1212</v>
      </c>
      <c r="G470" s="398" t="s">
        <v>1213</v>
      </c>
      <c r="H470" s="399"/>
      <c r="I470" s="404"/>
    </row>
    <row r="471" customHeight="1" spans="6:9">
      <c r="F471" s="397" t="s">
        <v>1214</v>
      </c>
      <c r="G471" s="398" t="s">
        <v>1215</v>
      </c>
      <c r="H471" s="399"/>
      <c r="I471" s="404"/>
    </row>
    <row r="472" customHeight="1" spans="6:9">
      <c r="F472" s="397" t="s">
        <v>1216</v>
      </c>
      <c r="G472" s="398" t="s">
        <v>104</v>
      </c>
      <c r="H472" s="399"/>
      <c r="I472" s="404"/>
    </row>
    <row r="473" customHeight="1" spans="6:9">
      <c r="F473" s="397" t="s">
        <v>1217</v>
      </c>
      <c r="G473" s="398" t="s">
        <v>124</v>
      </c>
      <c r="H473" s="399"/>
      <c r="I473" s="404"/>
    </row>
    <row r="474" customHeight="1" spans="6:9">
      <c r="F474" s="397" t="s">
        <v>1218</v>
      </c>
      <c r="G474" s="398" t="s">
        <v>106</v>
      </c>
      <c r="H474" s="399"/>
      <c r="I474" s="404"/>
    </row>
    <row r="475" customHeight="1" spans="6:9">
      <c r="F475" s="397" t="s">
        <v>1219</v>
      </c>
      <c r="G475" s="398" t="s">
        <v>1220</v>
      </c>
      <c r="H475" s="399"/>
      <c r="I475" s="404"/>
    </row>
    <row r="476" customHeight="1" spans="6:9">
      <c r="F476" s="397" t="s">
        <v>1221</v>
      </c>
      <c r="G476" s="398" t="s">
        <v>1222</v>
      </c>
      <c r="H476" s="399"/>
      <c r="I476" s="404"/>
    </row>
    <row r="477" customHeight="1" spans="6:9">
      <c r="F477" s="397" t="s">
        <v>1223</v>
      </c>
      <c r="G477" s="398" t="s">
        <v>1224</v>
      </c>
      <c r="H477" s="399"/>
      <c r="I477" s="404"/>
    </row>
    <row r="478" customHeight="1" spans="6:9">
      <c r="F478" s="397" t="s">
        <v>1225</v>
      </c>
      <c r="G478" s="398" t="s">
        <v>1226</v>
      </c>
      <c r="H478" s="399"/>
      <c r="I478" s="404"/>
    </row>
    <row r="479" customHeight="1" spans="6:9">
      <c r="F479" s="397" t="s">
        <v>1227</v>
      </c>
      <c r="G479" s="398" t="s">
        <v>1228</v>
      </c>
      <c r="H479" s="399"/>
      <c r="I479" s="404"/>
    </row>
    <row r="480" customHeight="1" spans="6:9">
      <c r="F480" s="397" t="s">
        <v>1229</v>
      </c>
      <c r="G480" s="398" t="s">
        <v>104</v>
      </c>
      <c r="H480" s="399"/>
      <c r="I480" s="404"/>
    </row>
    <row r="481" customHeight="1" spans="6:9">
      <c r="F481" s="397" t="s">
        <v>1230</v>
      </c>
      <c r="G481" s="398" t="s">
        <v>124</v>
      </c>
      <c r="H481" s="399"/>
      <c r="I481" s="404"/>
    </row>
    <row r="482" customHeight="1" spans="6:9">
      <c r="F482" s="397" t="s">
        <v>1231</v>
      </c>
      <c r="G482" s="398" t="s">
        <v>106</v>
      </c>
      <c r="H482" s="399"/>
      <c r="I482" s="404"/>
    </row>
    <row r="483" customHeight="1" spans="6:9">
      <c r="F483" s="397" t="s">
        <v>1232</v>
      </c>
      <c r="G483" s="398" t="s">
        <v>1233</v>
      </c>
      <c r="H483" s="399"/>
      <c r="I483" s="404"/>
    </row>
    <row r="484" customHeight="1" spans="6:9">
      <c r="F484" s="397" t="s">
        <v>1234</v>
      </c>
      <c r="G484" s="398" t="s">
        <v>1235</v>
      </c>
      <c r="H484" s="399"/>
      <c r="I484" s="404"/>
    </row>
    <row r="485" customHeight="1" spans="6:9">
      <c r="F485" s="397" t="s">
        <v>1236</v>
      </c>
      <c r="G485" s="398" t="s">
        <v>1237</v>
      </c>
      <c r="H485" s="399"/>
      <c r="I485" s="404"/>
    </row>
    <row r="486" customHeight="1" spans="6:9">
      <c r="F486" s="397" t="s">
        <v>1238</v>
      </c>
      <c r="G486" s="398" t="s">
        <v>1239</v>
      </c>
      <c r="H486" s="399"/>
      <c r="I486" s="404"/>
    </row>
    <row r="487" customHeight="1" spans="6:9">
      <c r="F487" s="397" t="s">
        <v>1240</v>
      </c>
      <c r="G487" s="398" t="s">
        <v>1241</v>
      </c>
      <c r="H487" s="399"/>
      <c r="I487" s="404">
        <v>8</v>
      </c>
    </row>
    <row r="488" customHeight="1" spans="6:9">
      <c r="F488" s="397" t="s">
        <v>1242</v>
      </c>
      <c r="G488" s="398" t="s">
        <v>1243</v>
      </c>
      <c r="H488" s="399"/>
      <c r="I488" s="404">
        <v>5</v>
      </c>
    </row>
    <row r="489" customHeight="1" spans="6:9">
      <c r="F489" s="397" t="s">
        <v>271</v>
      </c>
      <c r="G489" s="398" t="s">
        <v>104</v>
      </c>
      <c r="H489" s="399">
        <v>1049</v>
      </c>
      <c r="I489" s="404">
        <v>35</v>
      </c>
    </row>
    <row r="490" customHeight="1" spans="6:9">
      <c r="F490" s="397" t="s">
        <v>1244</v>
      </c>
      <c r="G490" s="398" t="s">
        <v>124</v>
      </c>
      <c r="H490" s="399"/>
      <c r="I490" s="404"/>
    </row>
    <row r="491" customHeight="1" spans="6:9">
      <c r="F491" s="397" t="s">
        <v>1245</v>
      </c>
      <c r="G491" s="398" t="s">
        <v>106</v>
      </c>
      <c r="H491" s="399"/>
      <c r="I491" s="404"/>
    </row>
    <row r="492" customHeight="1" spans="6:9">
      <c r="F492" s="397" t="s">
        <v>1246</v>
      </c>
      <c r="G492" s="398" t="s">
        <v>1247</v>
      </c>
      <c r="H492" s="399"/>
      <c r="I492" s="404"/>
    </row>
    <row r="493" customHeight="1" spans="6:9">
      <c r="F493" s="397" t="s">
        <v>272</v>
      </c>
      <c r="G493" s="398" t="s">
        <v>273</v>
      </c>
      <c r="H493" s="399">
        <v>200</v>
      </c>
      <c r="I493" s="404">
        <v>200</v>
      </c>
    </row>
    <row r="494" customHeight="1" spans="6:9">
      <c r="F494" s="397" t="s">
        <v>274</v>
      </c>
      <c r="G494" s="398" t="s">
        <v>275</v>
      </c>
      <c r="H494" s="399">
        <v>630</v>
      </c>
      <c r="I494" s="404">
        <v>339</v>
      </c>
    </row>
    <row r="495" customHeight="1" spans="6:9">
      <c r="F495" s="397" t="s">
        <v>276</v>
      </c>
      <c r="G495" s="398" t="s">
        <v>277</v>
      </c>
      <c r="H495" s="399">
        <v>5019</v>
      </c>
      <c r="I495" s="404">
        <v>3898</v>
      </c>
    </row>
    <row r="496" customHeight="1" spans="6:9">
      <c r="F496" s="397" t="s">
        <v>1248</v>
      </c>
      <c r="G496" s="398" t="s">
        <v>192</v>
      </c>
      <c r="H496" s="399"/>
      <c r="I496" s="404"/>
    </row>
    <row r="497" customHeight="1" spans="6:9">
      <c r="F497" s="397" t="s">
        <v>1249</v>
      </c>
      <c r="G497" s="398" t="s">
        <v>1250</v>
      </c>
      <c r="H497" s="399"/>
      <c r="I497" s="404"/>
    </row>
    <row r="498" customHeight="1" spans="6:9">
      <c r="F498" s="397" t="s">
        <v>1251</v>
      </c>
      <c r="G498" s="398" t="s">
        <v>1252</v>
      </c>
      <c r="H498" s="399">
        <v>1</v>
      </c>
      <c r="I498" s="404"/>
    </row>
    <row r="499" customHeight="1" spans="6:9">
      <c r="F499" s="397" t="s">
        <v>1253</v>
      </c>
      <c r="G499" s="398" t="s">
        <v>1254</v>
      </c>
      <c r="H499" s="399"/>
      <c r="I499" s="404"/>
    </row>
    <row r="500" customHeight="1" spans="6:9">
      <c r="F500" s="397" t="s">
        <v>1255</v>
      </c>
      <c r="G500" s="398" t="s">
        <v>1256</v>
      </c>
      <c r="H500" s="399"/>
      <c r="I500" s="404"/>
    </row>
    <row r="501" customHeight="1" spans="6:9">
      <c r="F501" s="397" t="s">
        <v>1257</v>
      </c>
      <c r="G501" s="398" t="s">
        <v>1258</v>
      </c>
      <c r="H501" s="399"/>
      <c r="I501" s="404"/>
    </row>
    <row r="502" customHeight="1" spans="6:9">
      <c r="F502" s="397" t="s">
        <v>1259</v>
      </c>
      <c r="G502" s="398" t="s">
        <v>1260</v>
      </c>
      <c r="H502" s="399"/>
      <c r="I502" s="404"/>
    </row>
    <row r="503" customHeight="1" spans="6:9">
      <c r="F503" s="397" t="s">
        <v>1261</v>
      </c>
      <c r="G503" s="398" t="s">
        <v>1262</v>
      </c>
      <c r="H503" s="399"/>
      <c r="I503" s="404"/>
    </row>
    <row r="504" customHeight="1" spans="6:9">
      <c r="F504" s="397" t="s">
        <v>278</v>
      </c>
      <c r="G504" s="398" t="s">
        <v>279</v>
      </c>
      <c r="H504" s="399">
        <v>502</v>
      </c>
      <c r="I504" s="404">
        <v>110</v>
      </c>
    </row>
    <row r="505" customHeight="1" spans="6:9">
      <c r="F505" s="397" t="s">
        <v>1263</v>
      </c>
      <c r="G505" s="398" t="s">
        <v>108</v>
      </c>
      <c r="H505" s="399"/>
      <c r="I505" s="404"/>
    </row>
    <row r="506" customHeight="1" spans="6:9">
      <c r="F506" s="397" t="s">
        <v>280</v>
      </c>
      <c r="G506" s="398" t="s">
        <v>281</v>
      </c>
      <c r="H506" s="399">
        <v>653</v>
      </c>
      <c r="I506" s="404">
        <v>205</v>
      </c>
    </row>
    <row r="507" customHeight="1" spans="6:9">
      <c r="F507" s="397" t="s">
        <v>282</v>
      </c>
      <c r="G507" s="398" t="s">
        <v>104</v>
      </c>
      <c r="H507" s="399">
        <v>2523</v>
      </c>
      <c r="I507" s="404">
        <v>19</v>
      </c>
    </row>
    <row r="508" customHeight="1" spans="6:9">
      <c r="F508" s="397" t="s">
        <v>1264</v>
      </c>
      <c r="G508" s="398" t="s">
        <v>124</v>
      </c>
      <c r="H508" s="399"/>
      <c r="I508" s="404"/>
    </row>
    <row r="509" customHeight="1" spans="6:9">
      <c r="F509" s="397" t="s">
        <v>1265</v>
      </c>
      <c r="G509" s="398" t="s">
        <v>106</v>
      </c>
      <c r="H509" s="399"/>
      <c r="I509" s="404"/>
    </row>
    <row r="510" customHeight="1" spans="6:9">
      <c r="F510" s="397" t="s">
        <v>1266</v>
      </c>
      <c r="G510" s="398" t="s">
        <v>1267</v>
      </c>
      <c r="H510" s="399">
        <v>1</v>
      </c>
      <c r="I510" s="404"/>
    </row>
    <row r="511" customHeight="1" spans="6:9">
      <c r="F511" s="397" t="s">
        <v>1268</v>
      </c>
      <c r="G511" s="398" t="s">
        <v>1269</v>
      </c>
      <c r="H511" s="399"/>
      <c r="I511" s="404"/>
    </row>
    <row r="512" customHeight="1" spans="6:9">
      <c r="F512" s="397" t="s">
        <v>283</v>
      </c>
      <c r="G512" s="398" t="s">
        <v>284</v>
      </c>
      <c r="H512" s="399">
        <v>35</v>
      </c>
      <c r="I512" s="404">
        <v>14</v>
      </c>
    </row>
    <row r="513" customHeight="1" spans="6:9">
      <c r="F513" s="397" t="s">
        <v>285</v>
      </c>
      <c r="G513" s="398" t="s">
        <v>286</v>
      </c>
      <c r="H513" s="399">
        <v>1165</v>
      </c>
      <c r="I513" s="404">
        <v>37</v>
      </c>
    </row>
    <row r="514" customHeight="1" spans="6:9">
      <c r="F514" s="397" t="s">
        <v>287</v>
      </c>
      <c r="G514" s="398" t="s">
        <v>288</v>
      </c>
      <c r="H514" s="399">
        <v>5716</v>
      </c>
      <c r="I514" s="404">
        <v>71</v>
      </c>
    </row>
    <row r="515" customHeight="1" spans="6:9">
      <c r="F515" s="397" t="s">
        <v>1270</v>
      </c>
      <c r="G515" s="398" t="s">
        <v>1271</v>
      </c>
      <c r="H515" s="399"/>
      <c r="I515" s="404"/>
    </row>
    <row r="516" customHeight="1" spans="6:9">
      <c r="F516" s="397" t="s">
        <v>289</v>
      </c>
      <c r="G516" s="398" t="s">
        <v>290</v>
      </c>
      <c r="H516" s="399">
        <v>10505</v>
      </c>
      <c r="I516" s="404">
        <v>10438</v>
      </c>
    </row>
    <row r="517" customHeight="1" spans="6:9">
      <c r="F517" s="397" t="s">
        <v>1272</v>
      </c>
      <c r="G517" s="398" t="s">
        <v>1273</v>
      </c>
      <c r="H517" s="399">
        <v>202</v>
      </c>
      <c r="I517" s="404"/>
    </row>
    <row r="518" customHeight="1" spans="6:9">
      <c r="F518" s="397" t="s">
        <v>291</v>
      </c>
      <c r="G518" s="398" t="s">
        <v>292</v>
      </c>
      <c r="H518" s="399">
        <v>8000</v>
      </c>
      <c r="I518" s="404">
        <v>10000</v>
      </c>
    </row>
    <row r="519" customHeight="1" spans="6:9">
      <c r="F519" s="397" t="s">
        <v>293</v>
      </c>
      <c r="G519" s="398" t="s">
        <v>294</v>
      </c>
      <c r="H519" s="399">
        <v>1500</v>
      </c>
      <c r="I519" s="404">
        <v>1500</v>
      </c>
    </row>
    <row r="520" customHeight="1" spans="6:9">
      <c r="F520" s="397" t="s">
        <v>1274</v>
      </c>
      <c r="G520" s="398" t="s">
        <v>1275</v>
      </c>
      <c r="H520" s="399"/>
      <c r="I520" s="404"/>
    </row>
    <row r="521" customHeight="1" spans="6:9">
      <c r="F521" s="397" t="s">
        <v>1276</v>
      </c>
      <c r="G521" s="398" t="s">
        <v>1277</v>
      </c>
      <c r="H521" s="399"/>
      <c r="I521" s="404"/>
    </row>
    <row r="522" customHeight="1" spans="6:9">
      <c r="F522" s="397" t="s">
        <v>1278</v>
      </c>
      <c r="G522" s="398" t="s">
        <v>1279</v>
      </c>
      <c r="H522" s="399"/>
      <c r="I522" s="404"/>
    </row>
    <row r="523" customHeight="1" spans="6:9">
      <c r="F523" s="397" t="s">
        <v>1280</v>
      </c>
      <c r="G523" s="398" t="s">
        <v>1281</v>
      </c>
      <c r="H523" s="399"/>
      <c r="I523" s="404"/>
    </row>
    <row r="524" customHeight="1" spans="6:9">
      <c r="F524" s="397" t="s">
        <v>1282</v>
      </c>
      <c r="G524" s="398" t="s">
        <v>1283</v>
      </c>
      <c r="H524" s="399"/>
      <c r="I524" s="404"/>
    </row>
    <row r="525" customHeight="1" spans="6:9">
      <c r="F525" s="397" t="s">
        <v>1284</v>
      </c>
      <c r="G525" s="398" t="s">
        <v>1285</v>
      </c>
      <c r="H525" s="399"/>
      <c r="I525" s="404"/>
    </row>
    <row r="526" customHeight="1" spans="6:9">
      <c r="F526" s="397" t="s">
        <v>295</v>
      </c>
      <c r="G526" s="398" t="s">
        <v>296</v>
      </c>
      <c r="H526" s="399"/>
      <c r="I526" s="404"/>
    </row>
    <row r="527" customHeight="1" spans="6:9">
      <c r="F527" s="397" t="s">
        <v>1286</v>
      </c>
      <c r="G527" s="398" t="s">
        <v>1287</v>
      </c>
      <c r="H527" s="399"/>
      <c r="I527" s="404"/>
    </row>
    <row r="528" customHeight="1" spans="6:9">
      <c r="F528" s="397" t="s">
        <v>1288</v>
      </c>
      <c r="G528" s="398" t="s">
        <v>1289</v>
      </c>
      <c r="H528" s="399"/>
      <c r="I528" s="404"/>
    </row>
    <row r="529" customHeight="1" spans="6:9">
      <c r="F529" s="397" t="s">
        <v>1290</v>
      </c>
      <c r="G529" s="398" t="s">
        <v>1291</v>
      </c>
      <c r="H529" s="399"/>
      <c r="I529" s="404"/>
    </row>
    <row r="530" customHeight="1" spans="6:9">
      <c r="F530" s="397" t="s">
        <v>297</v>
      </c>
      <c r="G530" s="398" t="s">
        <v>298</v>
      </c>
      <c r="H530" s="399"/>
      <c r="I530" s="404">
        <v>60</v>
      </c>
    </row>
    <row r="531" customHeight="1" spans="6:9">
      <c r="F531" s="397" t="s">
        <v>1292</v>
      </c>
      <c r="G531" s="398" t="s">
        <v>1293</v>
      </c>
      <c r="H531" s="399"/>
      <c r="I531" s="404"/>
    </row>
    <row r="532" customHeight="1" spans="6:9">
      <c r="F532" s="397" t="s">
        <v>299</v>
      </c>
      <c r="G532" s="398" t="s">
        <v>300</v>
      </c>
      <c r="H532" s="399"/>
      <c r="I532" s="404">
        <v>110</v>
      </c>
    </row>
    <row r="533" customHeight="1" spans="6:9">
      <c r="F533" s="397" t="s">
        <v>1294</v>
      </c>
      <c r="G533" s="398" t="s">
        <v>1295</v>
      </c>
      <c r="H533" s="399">
        <v>100</v>
      </c>
      <c r="I533" s="404"/>
    </row>
    <row r="534" customHeight="1" spans="6:9">
      <c r="F534" s="397" t="s">
        <v>301</v>
      </c>
      <c r="G534" s="398" t="s">
        <v>302</v>
      </c>
      <c r="H534" s="399">
        <v>184</v>
      </c>
      <c r="I534" s="404">
        <v>57</v>
      </c>
    </row>
    <row r="535" customHeight="1" spans="6:9">
      <c r="F535" s="397" t="s">
        <v>1296</v>
      </c>
      <c r="G535" s="398" t="s">
        <v>1297</v>
      </c>
      <c r="H535" s="399"/>
      <c r="I535" s="404"/>
    </row>
    <row r="536" customHeight="1" spans="6:9">
      <c r="F536" s="397" t="s">
        <v>303</v>
      </c>
      <c r="G536" s="398" t="s">
        <v>304</v>
      </c>
      <c r="H536" s="399">
        <v>1413</v>
      </c>
      <c r="I536" s="404">
        <v>427</v>
      </c>
    </row>
    <row r="537" customHeight="1" spans="6:9">
      <c r="F537" s="397" t="s">
        <v>305</v>
      </c>
      <c r="G537" s="398" t="s">
        <v>306</v>
      </c>
      <c r="H537" s="399">
        <v>247</v>
      </c>
      <c r="I537" s="404">
        <v>161</v>
      </c>
    </row>
    <row r="538" customHeight="1" spans="6:9">
      <c r="F538" s="397" t="s">
        <v>307</v>
      </c>
      <c r="G538" s="398" t="s">
        <v>308</v>
      </c>
      <c r="H538" s="399">
        <v>15</v>
      </c>
      <c r="I538" s="404">
        <v>15</v>
      </c>
    </row>
    <row r="539" customHeight="1" spans="6:9">
      <c r="F539" s="397" t="s">
        <v>1298</v>
      </c>
      <c r="G539" s="398" t="s">
        <v>1299</v>
      </c>
      <c r="H539" s="399"/>
      <c r="I539" s="404"/>
    </row>
    <row r="540" customHeight="1" spans="6:9">
      <c r="F540" s="397" t="s">
        <v>309</v>
      </c>
      <c r="G540" s="398" t="s">
        <v>310</v>
      </c>
      <c r="H540" s="399">
        <v>2687</v>
      </c>
      <c r="I540" s="404">
        <v>494</v>
      </c>
    </row>
    <row r="541" customHeight="1" spans="6:9">
      <c r="F541" s="397" t="s">
        <v>311</v>
      </c>
      <c r="G541" s="398" t="s">
        <v>312</v>
      </c>
      <c r="H541" s="399">
        <v>163</v>
      </c>
      <c r="I541" s="404">
        <v>164</v>
      </c>
    </row>
    <row r="542" customHeight="1" spans="6:9">
      <c r="F542" s="397" t="s">
        <v>313</v>
      </c>
      <c r="G542" s="398" t="s">
        <v>314</v>
      </c>
      <c r="H542" s="399">
        <v>3</v>
      </c>
      <c r="I542" s="404">
        <v>74</v>
      </c>
    </row>
    <row r="543" customHeight="1" spans="6:9">
      <c r="F543" s="397" t="s">
        <v>315</v>
      </c>
      <c r="G543" s="398" t="s">
        <v>316</v>
      </c>
      <c r="H543" s="399">
        <v>1</v>
      </c>
      <c r="I543" s="404">
        <v>19</v>
      </c>
    </row>
    <row r="544" customHeight="1" spans="6:9">
      <c r="F544" s="397" t="s">
        <v>317</v>
      </c>
      <c r="G544" s="398" t="s">
        <v>318</v>
      </c>
      <c r="H544" s="399"/>
      <c r="I544" s="404">
        <v>4</v>
      </c>
    </row>
    <row r="545" customHeight="1" spans="6:9">
      <c r="F545" s="397" t="s">
        <v>319</v>
      </c>
      <c r="G545" s="398" t="s">
        <v>320</v>
      </c>
      <c r="H545" s="399">
        <v>83</v>
      </c>
      <c r="I545" s="404">
        <v>77</v>
      </c>
    </row>
    <row r="546" customHeight="1" spans="6:9">
      <c r="F546" s="397" t="s">
        <v>767</v>
      </c>
      <c r="G546" s="398" t="s">
        <v>768</v>
      </c>
      <c r="H546" s="399">
        <v>76</v>
      </c>
      <c r="I546" s="404">
        <v>69</v>
      </c>
    </row>
    <row r="547" customHeight="1" spans="6:9">
      <c r="F547" s="397" t="s">
        <v>321</v>
      </c>
      <c r="G547" s="398" t="s">
        <v>322</v>
      </c>
      <c r="H547" s="399">
        <v>171</v>
      </c>
      <c r="I547" s="404">
        <v>172</v>
      </c>
    </row>
    <row r="548" customHeight="1" spans="6:9">
      <c r="F548" s="397" t="s">
        <v>323</v>
      </c>
      <c r="G548" s="398" t="s">
        <v>324</v>
      </c>
      <c r="H548" s="399">
        <v>1952</v>
      </c>
      <c r="I548" s="404">
        <v>2018</v>
      </c>
    </row>
    <row r="549" customHeight="1" spans="6:9">
      <c r="F549" s="397" t="s">
        <v>1300</v>
      </c>
      <c r="G549" s="398" t="s">
        <v>1301</v>
      </c>
      <c r="H549" s="399"/>
      <c r="I549" s="404"/>
    </row>
    <row r="550" customHeight="1" spans="6:9">
      <c r="F550" s="397" t="s">
        <v>325</v>
      </c>
      <c r="G550" s="398" t="s">
        <v>326</v>
      </c>
      <c r="H550" s="399">
        <v>29</v>
      </c>
      <c r="I550" s="404">
        <v>29</v>
      </c>
    </row>
    <row r="551" customHeight="1" spans="6:9">
      <c r="F551" s="397" t="s">
        <v>1302</v>
      </c>
      <c r="G551" s="398" t="s">
        <v>1303</v>
      </c>
      <c r="H551" s="399"/>
      <c r="I551" s="404"/>
    </row>
    <row r="552" customHeight="1" spans="6:9">
      <c r="F552" s="397" t="s">
        <v>327</v>
      </c>
      <c r="G552" s="398" t="s">
        <v>328</v>
      </c>
      <c r="H552" s="399"/>
      <c r="I552" s="404">
        <v>25</v>
      </c>
    </row>
    <row r="553" customHeight="1" spans="6:9">
      <c r="F553" s="397" t="s">
        <v>1304</v>
      </c>
      <c r="G553" s="398" t="s">
        <v>1305</v>
      </c>
      <c r="H553" s="399"/>
      <c r="I553" s="404"/>
    </row>
    <row r="554" customHeight="1" spans="6:9">
      <c r="F554" s="397" t="s">
        <v>329</v>
      </c>
      <c r="G554" s="398" t="s">
        <v>104</v>
      </c>
      <c r="H554" s="399">
        <v>149</v>
      </c>
      <c r="I554" s="404">
        <v>185</v>
      </c>
    </row>
    <row r="555" customHeight="1" spans="6:9">
      <c r="F555" s="397" t="s">
        <v>1306</v>
      </c>
      <c r="G555" s="398" t="s">
        <v>124</v>
      </c>
      <c r="H555" s="399"/>
      <c r="I555" s="404"/>
    </row>
    <row r="556" customHeight="1" spans="6:9">
      <c r="F556" s="397" t="s">
        <v>1307</v>
      </c>
      <c r="G556" s="398" t="s">
        <v>106</v>
      </c>
      <c r="H556" s="399"/>
      <c r="I556" s="404"/>
    </row>
    <row r="557" customHeight="1" spans="6:9">
      <c r="F557" s="397" t="s">
        <v>330</v>
      </c>
      <c r="G557" s="398" t="s">
        <v>331</v>
      </c>
      <c r="H557" s="399">
        <v>182</v>
      </c>
      <c r="I557" s="404">
        <v>183</v>
      </c>
    </row>
    <row r="558" customHeight="1" spans="6:9">
      <c r="F558" s="397" t="s">
        <v>1308</v>
      </c>
      <c r="G558" s="398" t="s">
        <v>1309</v>
      </c>
      <c r="H558" s="399"/>
      <c r="I558" s="404"/>
    </row>
    <row r="559" customHeight="1" spans="6:9">
      <c r="F559" s="397" t="s">
        <v>1310</v>
      </c>
      <c r="G559" s="398" t="s">
        <v>1311</v>
      </c>
      <c r="H559" s="399"/>
      <c r="I559" s="404"/>
    </row>
    <row r="560" customHeight="1" spans="6:9">
      <c r="F560" s="397" t="s">
        <v>332</v>
      </c>
      <c r="G560" s="398" t="s">
        <v>333</v>
      </c>
      <c r="H560" s="399">
        <v>626</v>
      </c>
      <c r="I560" s="404">
        <v>725</v>
      </c>
    </row>
    <row r="561" customHeight="1" spans="6:9">
      <c r="F561" s="397" t="s">
        <v>334</v>
      </c>
      <c r="G561" s="398" t="s">
        <v>335</v>
      </c>
      <c r="H561" s="399">
        <v>101</v>
      </c>
      <c r="I561" s="404">
        <v>75</v>
      </c>
    </row>
    <row r="562" customHeight="1" spans="6:9">
      <c r="F562" s="397" t="s">
        <v>1312</v>
      </c>
      <c r="G562" s="398" t="s">
        <v>104</v>
      </c>
      <c r="H562" s="399"/>
      <c r="I562" s="404"/>
    </row>
    <row r="563" customHeight="1" spans="6:9">
      <c r="F563" s="397" t="s">
        <v>1313</v>
      </c>
      <c r="G563" s="398" t="s">
        <v>124</v>
      </c>
      <c r="H563" s="399"/>
      <c r="I563" s="404"/>
    </row>
    <row r="564" customHeight="1" spans="6:9">
      <c r="F564" s="397" t="s">
        <v>1314</v>
      </c>
      <c r="G564" s="398" t="s">
        <v>106</v>
      </c>
      <c r="H564" s="399"/>
      <c r="I564" s="404"/>
    </row>
    <row r="565" customHeight="1" spans="6:9">
      <c r="F565" s="397" t="s">
        <v>1315</v>
      </c>
      <c r="G565" s="398" t="s">
        <v>108</v>
      </c>
      <c r="H565" s="399"/>
      <c r="I565" s="404"/>
    </row>
    <row r="566" customHeight="1" spans="6:9">
      <c r="F566" s="397" t="s">
        <v>1316</v>
      </c>
      <c r="G566" s="398" t="s">
        <v>1317</v>
      </c>
      <c r="H566" s="399"/>
      <c r="I566" s="404"/>
    </row>
    <row r="567" customHeight="1" spans="6:9">
      <c r="F567" s="397" t="s">
        <v>336</v>
      </c>
      <c r="G567" s="398" t="s">
        <v>337</v>
      </c>
      <c r="H567" s="399">
        <v>1175</v>
      </c>
      <c r="I567" s="404">
        <v>256</v>
      </c>
    </row>
    <row r="568" customHeight="1" spans="6:9">
      <c r="F568" s="397" t="s">
        <v>338</v>
      </c>
      <c r="G568" s="398" t="s">
        <v>339</v>
      </c>
      <c r="H568" s="399">
        <v>501</v>
      </c>
      <c r="I568" s="404">
        <v>1269</v>
      </c>
    </row>
    <row r="569" customHeight="1" spans="6:9">
      <c r="F569" s="397" t="s">
        <v>340</v>
      </c>
      <c r="G569" s="398" t="s">
        <v>341</v>
      </c>
      <c r="H569" s="399">
        <v>99</v>
      </c>
      <c r="I569" s="404">
        <v>69</v>
      </c>
    </row>
    <row r="570" customHeight="1" spans="6:9">
      <c r="F570" s="397" t="s">
        <v>342</v>
      </c>
      <c r="G570" s="398" t="s">
        <v>343</v>
      </c>
      <c r="H570" s="399"/>
      <c r="I570" s="404">
        <v>1</v>
      </c>
    </row>
    <row r="571" customHeight="1" spans="6:9">
      <c r="F571" s="397" t="s">
        <v>1318</v>
      </c>
      <c r="G571" s="398" t="s">
        <v>1319</v>
      </c>
      <c r="H571" s="399"/>
      <c r="I571" s="404"/>
    </row>
    <row r="572" customHeight="1" spans="6:9">
      <c r="F572" s="397" t="s">
        <v>344</v>
      </c>
      <c r="G572" s="398" t="s">
        <v>345</v>
      </c>
      <c r="H572" s="399">
        <v>512</v>
      </c>
      <c r="I572" s="404">
        <v>592</v>
      </c>
    </row>
    <row r="573" customHeight="1" spans="6:9">
      <c r="F573" s="397" t="s">
        <v>1320</v>
      </c>
      <c r="G573" s="398" t="s">
        <v>1321</v>
      </c>
      <c r="H573" s="399"/>
      <c r="I573" s="404"/>
    </row>
    <row r="574" customHeight="1" spans="6:9">
      <c r="F574" s="397" t="s">
        <v>1322</v>
      </c>
      <c r="G574" s="398" t="s">
        <v>1323</v>
      </c>
      <c r="H574" s="399"/>
      <c r="I574" s="404"/>
    </row>
    <row r="575" customHeight="1" spans="6:9">
      <c r="F575" s="397" t="s">
        <v>346</v>
      </c>
      <c r="G575" s="398" t="s">
        <v>347</v>
      </c>
      <c r="H575" s="399"/>
      <c r="I575" s="404">
        <v>1</v>
      </c>
    </row>
    <row r="576" customHeight="1" spans="6:9">
      <c r="F576" s="397" t="s">
        <v>348</v>
      </c>
      <c r="G576" s="398" t="s">
        <v>349</v>
      </c>
      <c r="H576" s="399">
        <v>27</v>
      </c>
      <c r="I576" s="406"/>
    </row>
    <row r="577" customHeight="1" spans="6:9">
      <c r="F577" s="397" t="s">
        <v>1324</v>
      </c>
      <c r="G577" s="398" t="s">
        <v>1325</v>
      </c>
      <c r="H577" s="399"/>
      <c r="I577" s="404"/>
    </row>
    <row r="578" customHeight="1" spans="6:9">
      <c r="F578" s="397" t="s">
        <v>350</v>
      </c>
      <c r="G578" s="398" t="s">
        <v>351</v>
      </c>
      <c r="H578" s="399"/>
      <c r="I578" s="404"/>
    </row>
    <row r="579" customHeight="1" spans="6:9">
      <c r="F579" s="397" t="s">
        <v>1326</v>
      </c>
      <c r="G579" s="398" t="s">
        <v>1327</v>
      </c>
      <c r="H579" s="399"/>
      <c r="I579" s="404"/>
    </row>
    <row r="580" customHeight="1" spans="6:9">
      <c r="F580" s="397" t="s">
        <v>1328</v>
      </c>
      <c r="G580" s="398" t="s">
        <v>1329</v>
      </c>
      <c r="H580" s="399"/>
      <c r="I580" s="404"/>
    </row>
    <row r="581" customHeight="1" spans="6:9">
      <c r="F581" s="397" t="s">
        <v>1330</v>
      </c>
      <c r="G581" s="398" t="s">
        <v>1331</v>
      </c>
      <c r="H581" s="399"/>
      <c r="I581" s="404"/>
    </row>
    <row r="582" customHeight="1" spans="6:9">
      <c r="F582" s="397" t="s">
        <v>1332</v>
      </c>
      <c r="G582" s="398" t="s">
        <v>1333</v>
      </c>
      <c r="H582" s="399"/>
      <c r="I582" s="404"/>
    </row>
    <row r="583" customHeight="1" spans="6:9">
      <c r="F583" s="397" t="s">
        <v>352</v>
      </c>
      <c r="G583" s="398" t="s">
        <v>104</v>
      </c>
      <c r="H583" s="399">
        <v>205</v>
      </c>
      <c r="I583" s="404">
        <v>2</v>
      </c>
    </row>
    <row r="584" customHeight="1" spans="6:9">
      <c r="F584" s="397" t="s">
        <v>1334</v>
      </c>
      <c r="G584" s="398" t="s">
        <v>124</v>
      </c>
      <c r="H584" s="399"/>
      <c r="I584" s="404"/>
    </row>
    <row r="585" customHeight="1" spans="6:9">
      <c r="F585" s="397" t="s">
        <v>1335</v>
      </c>
      <c r="G585" s="398" t="s">
        <v>106</v>
      </c>
      <c r="H585" s="399"/>
      <c r="I585" s="404"/>
    </row>
    <row r="586" customHeight="1" spans="6:9">
      <c r="F586" s="397" t="s">
        <v>353</v>
      </c>
      <c r="G586" s="398" t="s">
        <v>354</v>
      </c>
      <c r="H586" s="399">
        <v>80</v>
      </c>
      <c r="I586" s="404">
        <v>60</v>
      </c>
    </row>
    <row r="587" customHeight="1" spans="6:9">
      <c r="F587" s="397" t="s">
        <v>1336</v>
      </c>
      <c r="G587" s="398" t="s">
        <v>1337</v>
      </c>
      <c r="H587" s="399"/>
      <c r="I587" s="404"/>
    </row>
    <row r="588" customHeight="1" spans="6:9">
      <c r="F588" s="397" t="s">
        <v>1338</v>
      </c>
      <c r="G588" s="398" t="s">
        <v>192</v>
      </c>
      <c r="H588" s="399"/>
      <c r="I588" s="404"/>
    </row>
    <row r="589" customHeight="1" spans="6:9">
      <c r="F589" s="397" t="s">
        <v>1339</v>
      </c>
      <c r="G589" s="398" t="s">
        <v>108</v>
      </c>
      <c r="H589" s="399"/>
      <c r="I589" s="404"/>
    </row>
    <row r="590" customHeight="1" spans="6:9">
      <c r="F590" s="397" t="s">
        <v>355</v>
      </c>
      <c r="G590" s="398" t="s">
        <v>356</v>
      </c>
      <c r="H590" s="399">
        <v>75</v>
      </c>
      <c r="I590" s="404">
        <v>32</v>
      </c>
    </row>
    <row r="591" customHeight="1" spans="6:9">
      <c r="F591" s="397" t="s">
        <v>1340</v>
      </c>
      <c r="G591" s="398" t="s">
        <v>1341</v>
      </c>
      <c r="H591" s="399"/>
      <c r="I591" s="404"/>
    </row>
    <row r="592" customHeight="1" spans="6:9">
      <c r="F592" s="397" t="s">
        <v>1342</v>
      </c>
      <c r="G592" s="398" t="s">
        <v>1343</v>
      </c>
      <c r="H592" s="399">
        <v>2045</v>
      </c>
      <c r="I592" s="404"/>
    </row>
    <row r="593" customHeight="1" spans="6:9">
      <c r="F593" s="397" t="s">
        <v>357</v>
      </c>
      <c r="G593" s="398" t="s">
        <v>358</v>
      </c>
      <c r="H593" s="399">
        <v>389</v>
      </c>
      <c r="I593" s="404">
        <v>4</v>
      </c>
    </row>
    <row r="594" customHeight="1" spans="6:9">
      <c r="F594" s="397" t="s">
        <v>1344</v>
      </c>
      <c r="G594" s="398" t="s">
        <v>104</v>
      </c>
      <c r="H594" s="399">
        <v>22</v>
      </c>
      <c r="I594" s="404">
        <v>13</v>
      </c>
    </row>
    <row r="595" customHeight="1" spans="6:9">
      <c r="F595" s="397" t="s">
        <v>1345</v>
      </c>
      <c r="G595" s="398" t="s">
        <v>124</v>
      </c>
      <c r="H595" s="399"/>
      <c r="I595" s="404"/>
    </row>
    <row r="596" customHeight="1" spans="6:9">
      <c r="F596" s="397" t="s">
        <v>1346</v>
      </c>
      <c r="G596" s="398" t="s">
        <v>106</v>
      </c>
      <c r="H596" s="399"/>
      <c r="I596" s="404"/>
    </row>
    <row r="597" customHeight="1" spans="6:9">
      <c r="F597" s="397" t="s">
        <v>359</v>
      </c>
      <c r="G597" s="398" t="s">
        <v>360</v>
      </c>
      <c r="H597" s="399">
        <v>144</v>
      </c>
      <c r="I597" s="404">
        <v>98</v>
      </c>
    </row>
    <row r="598" customHeight="1" spans="6:9">
      <c r="F598" s="397" t="s">
        <v>1347</v>
      </c>
      <c r="G598" s="398" t="s">
        <v>1348</v>
      </c>
      <c r="H598" s="399">
        <v>410</v>
      </c>
      <c r="I598" s="404">
        <v>100</v>
      </c>
    </row>
    <row r="599" customHeight="1" spans="6:9">
      <c r="F599" s="397" t="s">
        <v>1349</v>
      </c>
      <c r="G599" s="398" t="s">
        <v>1350</v>
      </c>
      <c r="H599" s="399"/>
      <c r="I599" s="404"/>
    </row>
    <row r="600" customHeight="1" spans="6:9">
      <c r="F600" s="397" t="s">
        <v>1351</v>
      </c>
      <c r="G600" s="398" t="s">
        <v>1352</v>
      </c>
      <c r="H600" s="399"/>
      <c r="I600" s="404"/>
    </row>
    <row r="601" customHeight="1" spans="6:9">
      <c r="F601" s="397" t="s">
        <v>1353</v>
      </c>
      <c r="G601" s="398" t="s">
        <v>1354</v>
      </c>
      <c r="H601" s="399"/>
      <c r="I601" s="404"/>
    </row>
    <row r="602" customHeight="1" spans="6:9">
      <c r="F602" s="397" t="s">
        <v>1355</v>
      </c>
      <c r="G602" s="398" t="s">
        <v>1356</v>
      </c>
      <c r="H602" s="399"/>
      <c r="I602" s="404"/>
    </row>
    <row r="603" customHeight="1" spans="6:9">
      <c r="F603" s="397" t="s">
        <v>1357</v>
      </c>
      <c r="G603" s="398" t="s">
        <v>1358</v>
      </c>
      <c r="H603" s="399"/>
      <c r="I603" s="404"/>
    </row>
    <row r="604" customHeight="1" spans="6:9">
      <c r="F604" s="397" t="s">
        <v>1359</v>
      </c>
      <c r="G604" s="398" t="s">
        <v>1360</v>
      </c>
      <c r="H604" s="399"/>
      <c r="I604" s="404"/>
    </row>
    <row r="605" customHeight="1" spans="6:9">
      <c r="F605" s="397" t="s">
        <v>1361</v>
      </c>
      <c r="G605" s="398" t="s">
        <v>1362</v>
      </c>
      <c r="H605" s="399"/>
      <c r="I605" s="404"/>
    </row>
    <row r="606" customHeight="1" spans="6:9">
      <c r="F606" s="397" t="s">
        <v>1363</v>
      </c>
      <c r="G606" s="398" t="s">
        <v>1364</v>
      </c>
      <c r="H606" s="399"/>
      <c r="I606" s="404"/>
    </row>
    <row r="607" customHeight="1" spans="6:9">
      <c r="F607" s="397" t="s">
        <v>1365</v>
      </c>
      <c r="G607" s="398" t="s">
        <v>1366</v>
      </c>
      <c r="H607" s="399"/>
      <c r="I607" s="404"/>
    </row>
    <row r="608" customHeight="1" spans="6:9">
      <c r="F608" s="397" t="s">
        <v>1367</v>
      </c>
      <c r="G608" s="398" t="s">
        <v>1368</v>
      </c>
      <c r="H608" s="399"/>
      <c r="I608" s="404"/>
    </row>
    <row r="609" customHeight="1" spans="6:9">
      <c r="F609" s="397" t="s">
        <v>1369</v>
      </c>
      <c r="G609" s="398" t="s">
        <v>1370</v>
      </c>
      <c r="H609" s="399"/>
      <c r="I609" s="404"/>
    </row>
    <row r="610" customHeight="1" spans="6:9">
      <c r="F610" s="397" t="s">
        <v>1371</v>
      </c>
      <c r="G610" s="398" t="s">
        <v>1372</v>
      </c>
      <c r="H610" s="399"/>
      <c r="I610" s="404"/>
    </row>
    <row r="611" customHeight="1" spans="6:9">
      <c r="F611" s="397" t="s">
        <v>1373</v>
      </c>
      <c r="G611" s="398" t="s">
        <v>1374</v>
      </c>
      <c r="H611" s="399">
        <v>109</v>
      </c>
      <c r="I611" s="404">
        <v>55</v>
      </c>
    </row>
    <row r="612" customHeight="1" spans="6:9">
      <c r="F612" s="397" t="s">
        <v>1375</v>
      </c>
      <c r="G612" s="398" t="s">
        <v>1376</v>
      </c>
      <c r="H612" s="399"/>
      <c r="I612" s="404"/>
    </row>
    <row r="613" customHeight="1" spans="6:9">
      <c r="F613" s="397" t="s">
        <v>1377</v>
      </c>
      <c r="G613" s="398" t="s">
        <v>1378</v>
      </c>
      <c r="H613" s="399"/>
      <c r="I613" s="404"/>
    </row>
    <row r="614" customHeight="1" spans="6:9">
      <c r="F614" s="397" t="s">
        <v>361</v>
      </c>
      <c r="G614" s="398" t="s">
        <v>362</v>
      </c>
      <c r="H614" s="399">
        <v>685</v>
      </c>
      <c r="I614" s="404">
        <v>542</v>
      </c>
    </row>
    <row r="615" customHeight="1" spans="6:9">
      <c r="F615" s="397" t="s">
        <v>363</v>
      </c>
      <c r="G615" s="398" t="s">
        <v>364</v>
      </c>
      <c r="H615" s="399">
        <v>1119</v>
      </c>
      <c r="I615" s="404">
        <v>1458</v>
      </c>
    </row>
    <row r="616" customHeight="1" spans="6:9">
      <c r="F616" s="397" t="s">
        <v>1379</v>
      </c>
      <c r="G616" s="398" t="s">
        <v>1380</v>
      </c>
      <c r="H616" s="399"/>
      <c r="I616" s="404"/>
    </row>
    <row r="617" customHeight="1" spans="6:9">
      <c r="F617" s="397" t="s">
        <v>1381</v>
      </c>
      <c r="G617" s="398" t="s">
        <v>1382</v>
      </c>
      <c r="H617" s="399">
        <v>44</v>
      </c>
      <c r="I617" s="404"/>
    </row>
    <row r="618" customHeight="1" spans="6:9">
      <c r="F618" s="397" t="s">
        <v>1383</v>
      </c>
      <c r="G618" s="398" t="s">
        <v>1384</v>
      </c>
      <c r="H618" s="399"/>
      <c r="I618" s="404"/>
    </row>
    <row r="619" customHeight="1" spans="6:9">
      <c r="F619" s="397" t="s">
        <v>1385</v>
      </c>
      <c r="G619" s="398" t="s">
        <v>1386</v>
      </c>
      <c r="H619" s="399"/>
      <c r="I619" s="404"/>
    </row>
    <row r="620" customHeight="1" spans="6:9">
      <c r="F620" s="397" t="s">
        <v>1387</v>
      </c>
      <c r="G620" s="398" t="s">
        <v>1388</v>
      </c>
      <c r="H620" s="399"/>
      <c r="I620" s="404"/>
    </row>
    <row r="621" customHeight="1" spans="6:9">
      <c r="F621" s="397" t="s">
        <v>1389</v>
      </c>
      <c r="G621" s="398" t="s">
        <v>1390</v>
      </c>
      <c r="H621" s="399"/>
      <c r="I621" s="404"/>
    </row>
    <row r="622" customHeight="1" spans="6:9">
      <c r="F622" s="397" t="s">
        <v>365</v>
      </c>
      <c r="G622" s="398" t="s">
        <v>366</v>
      </c>
      <c r="H622" s="399">
        <v>2045</v>
      </c>
      <c r="I622" s="404">
        <v>3250</v>
      </c>
    </row>
    <row r="623" customHeight="1" spans="6:9">
      <c r="F623" s="397" t="s">
        <v>367</v>
      </c>
      <c r="G623" s="398" t="s">
        <v>368</v>
      </c>
      <c r="H623" s="399">
        <v>914</v>
      </c>
      <c r="I623" s="404">
        <v>493</v>
      </c>
    </row>
    <row r="624" customHeight="1" spans="6:9">
      <c r="F624" s="397" t="s">
        <v>1391</v>
      </c>
      <c r="G624" s="398" t="s">
        <v>1392</v>
      </c>
      <c r="H624" s="399"/>
      <c r="I624" s="404">
        <v>14</v>
      </c>
    </row>
    <row r="625" customHeight="1" spans="6:9">
      <c r="F625" s="397" t="s">
        <v>369</v>
      </c>
      <c r="G625" s="398" t="s">
        <v>370</v>
      </c>
      <c r="H625" s="399">
        <v>65</v>
      </c>
      <c r="I625" s="404">
        <v>328</v>
      </c>
    </row>
    <row r="626" customHeight="1" spans="6:9">
      <c r="F626" s="397" t="s">
        <v>371</v>
      </c>
      <c r="G626" s="398" t="s">
        <v>372</v>
      </c>
      <c r="H626" s="399">
        <v>1201</v>
      </c>
      <c r="I626" s="404"/>
    </row>
    <row r="627" customHeight="1" spans="6:9">
      <c r="F627" s="397" t="s">
        <v>373</v>
      </c>
      <c r="G627" s="398" t="s">
        <v>374</v>
      </c>
      <c r="H627" s="399">
        <v>1523</v>
      </c>
      <c r="I627" s="404">
        <v>2981</v>
      </c>
    </row>
    <row r="628" customHeight="1" spans="6:9">
      <c r="F628" s="397" t="s">
        <v>801</v>
      </c>
      <c r="G628" s="398" t="s">
        <v>802</v>
      </c>
      <c r="H628" s="399"/>
      <c r="I628" s="404">
        <v>292</v>
      </c>
    </row>
    <row r="629" customHeight="1" spans="6:9">
      <c r="F629" s="397" t="s">
        <v>375</v>
      </c>
      <c r="G629" s="398" t="s">
        <v>376</v>
      </c>
      <c r="H629" s="399">
        <v>742</v>
      </c>
      <c r="I629" s="404">
        <v>593</v>
      </c>
    </row>
    <row r="630" customHeight="1" spans="6:9">
      <c r="F630" s="397" t="s">
        <v>377</v>
      </c>
      <c r="G630" s="398" t="s">
        <v>378</v>
      </c>
      <c r="H630" s="399">
        <v>3051</v>
      </c>
      <c r="I630" s="404">
        <v>4170</v>
      </c>
    </row>
    <row r="631" customHeight="1" spans="6:9">
      <c r="F631" s="397" t="s">
        <v>1393</v>
      </c>
      <c r="G631" s="398" t="s">
        <v>1394</v>
      </c>
      <c r="H631" s="399">
        <v>3946</v>
      </c>
      <c r="I631" s="404"/>
    </row>
    <row r="632" customHeight="1" spans="6:9">
      <c r="F632" s="397" t="s">
        <v>379</v>
      </c>
      <c r="G632" s="398" t="s">
        <v>380</v>
      </c>
      <c r="H632" s="399">
        <v>393</v>
      </c>
      <c r="I632" s="404">
        <v>135</v>
      </c>
    </row>
    <row r="633" customHeight="1" spans="6:9">
      <c r="F633" s="397" t="s">
        <v>1395</v>
      </c>
      <c r="G633" s="398" t="s">
        <v>1396</v>
      </c>
      <c r="H633" s="399"/>
      <c r="I633" s="404"/>
    </row>
    <row r="634" customHeight="1" spans="6:9">
      <c r="F634" s="397" t="s">
        <v>381</v>
      </c>
      <c r="G634" s="398" t="s">
        <v>382</v>
      </c>
      <c r="H634" s="399">
        <v>3590</v>
      </c>
      <c r="I634" s="404">
        <v>5586</v>
      </c>
    </row>
    <row r="635" customHeight="1" spans="6:9">
      <c r="F635" s="397" t="s">
        <v>1397</v>
      </c>
      <c r="G635" s="398" t="s">
        <v>1398</v>
      </c>
      <c r="H635" s="399"/>
      <c r="I635" s="404"/>
    </row>
    <row r="636" customHeight="1" spans="6:9">
      <c r="F636" s="397" t="s">
        <v>383</v>
      </c>
      <c r="G636" s="398" t="s">
        <v>384</v>
      </c>
      <c r="H636" s="399">
        <v>300</v>
      </c>
      <c r="I636" s="404">
        <v>300</v>
      </c>
    </row>
    <row r="637" customHeight="1" spans="6:9">
      <c r="F637" s="397" t="s">
        <v>1399</v>
      </c>
      <c r="G637" s="398" t="s">
        <v>1400</v>
      </c>
      <c r="H637" s="399"/>
      <c r="I637" s="404"/>
    </row>
    <row r="638" customHeight="1" spans="6:9">
      <c r="F638" s="397" t="s">
        <v>1401</v>
      </c>
      <c r="G638" s="398" t="s">
        <v>1402</v>
      </c>
      <c r="H638" s="399"/>
      <c r="I638" s="404"/>
    </row>
    <row r="639" customHeight="1" spans="6:9">
      <c r="F639" s="397" t="s">
        <v>385</v>
      </c>
      <c r="G639" s="398" t="s">
        <v>386</v>
      </c>
      <c r="H639" s="399">
        <v>120</v>
      </c>
      <c r="I639" s="404">
        <v>123</v>
      </c>
    </row>
    <row r="640" customHeight="1" spans="6:9">
      <c r="F640" s="397" t="s">
        <v>1403</v>
      </c>
      <c r="G640" s="398" t="s">
        <v>1404</v>
      </c>
      <c r="H640" s="399"/>
      <c r="I640" s="404"/>
    </row>
    <row r="641" customHeight="1" spans="6:9">
      <c r="F641" s="397" t="s">
        <v>387</v>
      </c>
      <c r="G641" s="398" t="s">
        <v>104</v>
      </c>
      <c r="H641" s="399">
        <v>417</v>
      </c>
      <c r="I641" s="404">
        <v>424</v>
      </c>
    </row>
    <row r="642" customHeight="1" spans="6:9">
      <c r="F642" s="397" t="s">
        <v>1405</v>
      </c>
      <c r="G642" s="398" t="s">
        <v>124</v>
      </c>
      <c r="H642" s="399"/>
      <c r="I642" s="404"/>
    </row>
    <row r="643" customHeight="1" spans="6:9">
      <c r="F643" s="397" t="s">
        <v>1406</v>
      </c>
      <c r="G643" s="398" t="s">
        <v>106</v>
      </c>
      <c r="H643" s="399"/>
      <c r="I643" s="404"/>
    </row>
    <row r="644" customHeight="1" spans="6:9">
      <c r="F644" s="549" t="s">
        <v>1407</v>
      </c>
      <c r="G644" s="398" t="s">
        <v>192</v>
      </c>
      <c r="H644" s="399"/>
      <c r="I644" s="404"/>
    </row>
    <row r="645" customHeight="1" spans="6:9">
      <c r="F645" s="549" t="s">
        <v>388</v>
      </c>
      <c r="G645" s="398" t="s">
        <v>389</v>
      </c>
      <c r="H645" s="399"/>
      <c r="I645" s="404">
        <v>3</v>
      </c>
    </row>
    <row r="646" customHeight="1" spans="6:9">
      <c r="F646" s="549" t="s">
        <v>1408</v>
      </c>
      <c r="G646" s="398" t="s">
        <v>1409</v>
      </c>
      <c r="H646" s="399"/>
      <c r="I646" s="404"/>
    </row>
    <row r="647" customHeight="1" spans="6:9">
      <c r="F647" s="549" t="s">
        <v>1410</v>
      </c>
      <c r="G647" s="398" t="s">
        <v>108</v>
      </c>
      <c r="H647" s="399"/>
      <c r="I647" s="404"/>
    </row>
    <row r="648" customHeight="1" spans="6:9">
      <c r="F648" s="549" t="s">
        <v>390</v>
      </c>
      <c r="G648" s="398" t="s">
        <v>391</v>
      </c>
      <c r="H648" s="399"/>
      <c r="I648" s="404">
        <v>17</v>
      </c>
    </row>
    <row r="649" customHeight="1" spans="6:9">
      <c r="F649" s="549" t="s">
        <v>1411</v>
      </c>
      <c r="G649" s="398" t="s">
        <v>104</v>
      </c>
      <c r="H649" s="399"/>
      <c r="I649" s="404"/>
    </row>
    <row r="650" customHeight="1" spans="6:9">
      <c r="F650" s="549" t="s">
        <v>1412</v>
      </c>
      <c r="G650" s="398" t="s">
        <v>124</v>
      </c>
      <c r="H650" s="399"/>
      <c r="I650" s="404"/>
    </row>
    <row r="651" customHeight="1" spans="6:9">
      <c r="F651" s="549" t="s">
        <v>1413</v>
      </c>
      <c r="G651" s="398" t="s">
        <v>106</v>
      </c>
      <c r="H651" s="399"/>
      <c r="I651" s="404"/>
    </row>
    <row r="652" customHeight="1" spans="6:9">
      <c r="F652" s="549" t="s">
        <v>1414</v>
      </c>
      <c r="G652" s="398" t="s">
        <v>1415</v>
      </c>
      <c r="H652" s="399"/>
      <c r="I652" s="404"/>
    </row>
    <row r="653" customHeight="1" spans="6:9">
      <c r="F653" s="397" t="s">
        <v>1416</v>
      </c>
      <c r="G653" s="398" t="s">
        <v>108</v>
      </c>
      <c r="H653" s="399"/>
      <c r="I653" s="404"/>
    </row>
    <row r="654" customHeight="1" spans="6:9">
      <c r="F654" s="397" t="s">
        <v>1417</v>
      </c>
      <c r="G654" s="398" t="s">
        <v>1418</v>
      </c>
      <c r="H654" s="399"/>
      <c r="I654" s="404"/>
    </row>
    <row r="655" customHeight="1" spans="6:9">
      <c r="F655" s="397" t="s">
        <v>1419</v>
      </c>
      <c r="G655" s="398" t="s">
        <v>104</v>
      </c>
      <c r="H655" s="399"/>
      <c r="I655" s="404"/>
    </row>
    <row r="656" customHeight="1" spans="6:9">
      <c r="F656" s="397" t="s">
        <v>1420</v>
      </c>
      <c r="G656" s="398" t="s">
        <v>124</v>
      </c>
      <c r="H656" s="399"/>
      <c r="I656" s="404"/>
    </row>
    <row r="657" customHeight="1" spans="6:9">
      <c r="F657" s="397" t="s">
        <v>1421</v>
      </c>
      <c r="G657" s="398" t="s">
        <v>106</v>
      </c>
      <c r="H657" s="399"/>
      <c r="I657" s="404"/>
    </row>
    <row r="658" customHeight="1" spans="6:9">
      <c r="F658" s="397" t="s">
        <v>1422</v>
      </c>
      <c r="G658" s="398" t="s">
        <v>1423</v>
      </c>
      <c r="H658" s="399"/>
      <c r="I658" s="404"/>
    </row>
    <row r="659" customHeight="1" spans="6:9">
      <c r="F659" s="397" t="s">
        <v>392</v>
      </c>
      <c r="G659" s="398" t="s">
        <v>393</v>
      </c>
      <c r="H659" s="399"/>
      <c r="I659" s="404"/>
    </row>
    <row r="660" customHeight="1" spans="6:9">
      <c r="F660" s="397" t="s">
        <v>1424</v>
      </c>
      <c r="G660" s="398" t="s">
        <v>1425</v>
      </c>
      <c r="H660" s="399"/>
      <c r="I660" s="404"/>
    </row>
    <row r="661" customHeight="1" spans="6:9">
      <c r="F661" s="397" t="s">
        <v>1426</v>
      </c>
      <c r="G661" s="398" t="s">
        <v>1427</v>
      </c>
      <c r="H661" s="399"/>
      <c r="I661" s="404"/>
    </row>
    <row r="662" customHeight="1" spans="6:9">
      <c r="F662" s="397" t="s">
        <v>394</v>
      </c>
      <c r="G662" s="398" t="s">
        <v>104</v>
      </c>
      <c r="H662" s="399">
        <v>2391</v>
      </c>
      <c r="I662" s="404">
        <v>181</v>
      </c>
    </row>
    <row r="663" customHeight="1" spans="6:9">
      <c r="F663" s="397" t="s">
        <v>1428</v>
      </c>
      <c r="G663" s="398" t="s">
        <v>124</v>
      </c>
      <c r="H663" s="399"/>
      <c r="I663" s="404"/>
    </row>
    <row r="664" customHeight="1" spans="6:9">
      <c r="F664" s="397" t="s">
        <v>1429</v>
      </c>
      <c r="G664" s="398" t="s">
        <v>106</v>
      </c>
      <c r="H664" s="399"/>
      <c r="I664" s="404"/>
    </row>
    <row r="665" customHeight="1" spans="6:9">
      <c r="F665" s="397" t="s">
        <v>1430</v>
      </c>
      <c r="G665" s="398" t="s">
        <v>1431</v>
      </c>
      <c r="H665" s="399"/>
      <c r="I665" s="404"/>
    </row>
    <row r="666" customHeight="1" spans="6:9">
      <c r="F666" s="397" t="s">
        <v>1432</v>
      </c>
      <c r="G666" s="398" t="s">
        <v>1433</v>
      </c>
      <c r="H666" s="399"/>
      <c r="I666" s="404"/>
    </row>
    <row r="667" customHeight="1" spans="6:9">
      <c r="F667" s="397" t="s">
        <v>1434</v>
      </c>
      <c r="G667" s="398" t="s">
        <v>1435</v>
      </c>
      <c r="H667" s="399"/>
      <c r="I667" s="404"/>
    </row>
    <row r="668" customHeight="1" spans="6:9">
      <c r="F668" s="397" t="s">
        <v>1436</v>
      </c>
      <c r="G668" s="398" t="s">
        <v>1437</v>
      </c>
      <c r="H668" s="399"/>
      <c r="I668" s="404"/>
    </row>
    <row r="669" customHeight="1" spans="6:9">
      <c r="F669" s="397" t="s">
        <v>1438</v>
      </c>
      <c r="G669" s="398" t="s">
        <v>1439</v>
      </c>
      <c r="H669" s="399"/>
      <c r="I669" s="404"/>
    </row>
    <row r="670" customHeight="1" spans="6:9">
      <c r="F670" s="397" t="s">
        <v>1440</v>
      </c>
      <c r="G670" s="398" t="s">
        <v>1441</v>
      </c>
      <c r="H670" s="399"/>
      <c r="I670" s="404"/>
    </row>
    <row r="671" customHeight="1" spans="6:9">
      <c r="F671" s="397" t="s">
        <v>1442</v>
      </c>
      <c r="G671" s="398" t="s">
        <v>1443</v>
      </c>
      <c r="H671" s="399"/>
      <c r="I671" s="404"/>
    </row>
    <row r="672" customHeight="1" spans="6:9">
      <c r="F672" s="397" t="s">
        <v>1444</v>
      </c>
      <c r="G672" s="398" t="s">
        <v>1445</v>
      </c>
      <c r="H672" s="399"/>
      <c r="I672" s="404"/>
    </row>
    <row r="673" customHeight="1" spans="6:9">
      <c r="F673" s="397" t="s">
        <v>1446</v>
      </c>
      <c r="G673" s="398" t="s">
        <v>1447</v>
      </c>
      <c r="H673" s="399">
        <v>20</v>
      </c>
      <c r="I673" s="404"/>
    </row>
    <row r="674" customHeight="1" spans="6:9">
      <c r="F674" s="397" t="s">
        <v>395</v>
      </c>
      <c r="G674" s="398" t="s">
        <v>396</v>
      </c>
      <c r="H674" s="399">
        <v>6335</v>
      </c>
      <c r="I674" s="404">
        <v>22929</v>
      </c>
    </row>
    <row r="675" customHeight="1" spans="6:9">
      <c r="F675" s="397" t="s">
        <v>397</v>
      </c>
      <c r="G675" s="398" t="s">
        <v>398</v>
      </c>
      <c r="H675" s="399">
        <v>100</v>
      </c>
      <c r="I675" s="404"/>
    </row>
    <row r="676" customHeight="1" spans="6:9">
      <c r="F676" s="397" t="s">
        <v>1448</v>
      </c>
      <c r="G676" s="398" t="s">
        <v>1449</v>
      </c>
      <c r="H676" s="399"/>
      <c r="I676" s="404"/>
    </row>
    <row r="677" customHeight="1" spans="6:9">
      <c r="F677" s="397" t="s">
        <v>1450</v>
      </c>
      <c r="G677" s="398" t="s">
        <v>1451</v>
      </c>
      <c r="H677" s="399"/>
      <c r="I677" s="404"/>
    </row>
    <row r="678" customHeight="1" spans="6:9">
      <c r="F678" s="397" t="s">
        <v>399</v>
      </c>
      <c r="G678" s="398" t="s">
        <v>400</v>
      </c>
      <c r="H678" s="399">
        <v>89</v>
      </c>
      <c r="I678" s="404">
        <v>515</v>
      </c>
    </row>
    <row r="679" customHeight="1" spans="6:9">
      <c r="F679" s="397" t="s">
        <v>1452</v>
      </c>
      <c r="G679" s="398" t="s">
        <v>1453</v>
      </c>
      <c r="H679" s="399"/>
      <c r="I679" s="404"/>
    </row>
    <row r="680" customHeight="1" spans="6:9">
      <c r="F680" s="397" t="s">
        <v>1454</v>
      </c>
      <c r="G680" s="398" t="s">
        <v>1455</v>
      </c>
      <c r="H680" s="399"/>
      <c r="I680" s="404"/>
    </row>
    <row r="681" customHeight="1" spans="6:9">
      <c r="F681" s="397" t="s">
        <v>1456</v>
      </c>
      <c r="G681" s="398" t="s">
        <v>1457</v>
      </c>
      <c r="H681" s="399"/>
      <c r="I681" s="404"/>
    </row>
    <row r="682" customHeight="1" spans="6:9">
      <c r="F682" s="397" t="s">
        <v>401</v>
      </c>
      <c r="G682" s="398" t="s">
        <v>402</v>
      </c>
      <c r="H682" s="399"/>
      <c r="I682" s="404"/>
    </row>
    <row r="683" customHeight="1" spans="6:9">
      <c r="F683" s="397" t="s">
        <v>1458</v>
      </c>
      <c r="G683" s="398" t="s">
        <v>1459</v>
      </c>
      <c r="H683" s="399"/>
      <c r="I683" s="404"/>
    </row>
    <row r="684" customHeight="1" spans="6:9">
      <c r="F684" s="397" t="s">
        <v>403</v>
      </c>
      <c r="G684" s="398" t="s">
        <v>404</v>
      </c>
      <c r="H684" s="399"/>
      <c r="I684" s="404">
        <v>17</v>
      </c>
    </row>
    <row r="685" customHeight="1" spans="6:9">
      <c r="F685" s="397" t="s">
        <v>1460</v>
      </c>
      <c r="G685" s="398" t="s">
        <v>1461</v>
      </c>
      <c r="H685" s="399"/>
      <c r="I685" s="404"/>
    </row>
    <row r="686" customHeight="1" spans="6:9">
      <c r="F686" s="397" t="s">
        <v>1462</v>
      </c>
      <c r="G686" s="398" t="s">
        <v>1463</v>
      </c>
      <c r="H686" s="399"/>
      <c r="I686" s="404"/>
    </row>
    <row r="687" customHeight="1" spans="6:9">
      <c r="F687" s="397" t="s">
        <v>1464</v>
      </c>
      <c r="G687" s="398" t="s">
        <v>1465</v>
      </c>
      <c r="H687" s="399"/>
      <c r="I687" s="404"/>
    </row>
    <row r="688" customHeight="1" spans="6:9">
      <c r="F688" s="397" t="s">
        <v>1466</v>
      </c>
      <c r="G688" s="398" t="s">
        <v>1467</v>
      </c>
      <c r="H688" s="399"/>
      <c r="I688" s="404"/>
    </row>
    <row r="689" customHeight="1" spans="6:9">
      <c r="F689" s="397" t="s">
        <v>1468</v>
      </c>
      <c r="G689" s="398" t="s">
        <v>1469</v>
      </c>
      <c r="H689" s="399"/>
      <c r="I689" s="404"/>
    </row>
    <row r="690" customHeight="1" spans="6:9">
      <c r="F690" s="397" t="s">
        <v>1470</v>
      </c>
      <c r="G690" s="398" t="s">
        <v>1471</v>
      </c>
      <c r="H690" s="399"/>
      <c r="I690" s="404"/>
    </row>
    <row r="691" customHeight="1" spans="6:9">
      <c r="F691" s="397" t="s">
        <v>1472</v>
      </c>
      <c r="G691" s="398" t="s">
        <v>1473</v>
      </c>
      <c r="H691" s="399"/>
      <c r="I691" s="404"/>
    </row>
    <row r="692" customHeight="1" spans="6:9">
      <c r="F692" s="397" t="s">
        <v>1474</v>
      </c>
      <c r="G692" s="398" t="s">
        <v>1475</v>
      </c>
      <c r="H692" s="399"/>
      <c r="I692" s="404"/>
    </row>
    <row r="693" customHeight="1" spans="6:9">
      <c r="F693" s="397" t="s">
        <v>1476</v>
      </c>
      <c r="G693" s="398" t="s">
        <v>1477</v>
      </c>
      <c r="H693" s="399"/>
      <c r="I693" s="404"/>
    </row>
    <row r="694" customHeight="1" spans="6:9">
      <c r="F694" s="397" t="s">
        <v>1478</v>
      </c>
      <c r="G694" s="398" t="s">
        <v>1479</v>
      </c>
      <c r="H694" s="399"/>
      <c r="I694" s="404"/>
    </row>
    <row r="695" customHeight="1" spans="6:9">
      <c r="F695" s="397" t="s">
        <v>1480</v>
      </c>
      <c r="G695" s="398" t="s">
        <v>1481</v>
      </c>
      <c r="H695" s="399"/>
      <c r="I695" s="404"/>
    </row>
    <row r="696" customHeight="1" spans="6:9">
      <c r="F696" s="397" t="s">
        <v>1482</v>
      </c>
      <c r="G696" s="398" t="s">
        <v>1483</v>
      </c>
      <c r="H696" s="399"/>
      <c r="I696" s="404"/>
    </row>
    <row r="697" customHeight="1" spans="6:9">
      <c r="F697" s="397" t="s">
        <v>1484</v>
      </c>
      <c r="G697" s="398" t="s">
        <v>1485</v>
      </c>
      <c r="H697" s="399"/>
      <c r="I697" s="404"/>
    </row>
    <row r="698" customHeight="1" spans="6:9">
      <c r="F698" s="397" t="s">
        <v>1486</v>
      </c>
      <c r="G698" s="398" t="s">
        <v>1487</v>
      </c>
      <c r="H698" s="399"/>
      <c r="I698" s="404"/>
    </row>
    <row r="699" customHeight="1" spans="6:9">
      <c r="F699" s="397" t="s">
        <v>405</v>
      </c>
      <c r="G699" s="398" t="s">
        <v>406</v>
      </c>
      <c r="H699" s="399"/>
      <c r="I699" s="404">
        <v>1269</v>
      </c>
    </row>
    <row r="700" customHeight="1" spans="6:9">
      <c r="F700" s="397" t="s">
        <v>1488</v>
      </c>
      <c r="G700" s="398" t="s">
        <v>1489</v>
      </c>
      <c r="H700" s="399"/>
      <c r="I700" s="404"/>
    </row>
    <row r="701" customHeight="1" spans="6:9">
      <c r="F701" s="397" t="s">
        <v>1490</v>
      </c>
      <c r="G701" s="398" t="s">
        <v>1491</v>
      </c>
      <c r="H701" s="399"/>
      <c r="I701" s="404"/>
    </row>
    <row r="702" customHeight="1" spans="6:9">
      <c r="F702" s="397" t="s">
        <v>1492</v>
      </c>
      <c r="G702" s="398" t="s">
        <v>1493</v>
      </c>
      <c r="H702" s="399"/>
      <c r="I702" s="404"/>
    </row>
    <row r="703" customHeight="1" spans="6:9">
      <c r="F703" s="397" t="s">
        <v>1494</v>
      </c>
      <c r="G703" s="398" t="s">
        <v>1495</v>
      </c>
      <c r="H703" s="399"/>
      <c r="I703" s="404"/>
    </row>
    <row r="704" customHeight="1" spans="6:9">
      <c r="F704" s="397" t="s">
        <v>1496</v>
      </c>
      <c r="G704" s="398" t="s">
        <v>1497</v>
      </c>
      <c r="H704" s="399"/>
      <c r="I704" s="404"/>
    </row>
    <row r="705" customHeight="1" spans="6:9">
      <c r="F705" s="397" t="s">
        <v>1498</v>
      </c>
      <c r="G705" s="398" t="s">
        <v>1499</v>
      </c>
      <c r="H705" s="399"/>
      <c r="I705" s="404"/>
    </row>
    <row r="706" customHeight="1" spans="6:9">
      <c r="F706" s="397" t="s">
        <v>1500</v>
      </c>
      <c r="G706" s="398" t="s">
        <v>1501</v>
      </c>
      <c r="H706" s="399"/>
      <c r="I706" s="404"/>
    </row>
    <row r="707" customHeight="1" spans="6:9">
      <c r="F707" s="397" t="s">
        <v>1502</v>
      </c>
      <c r="G707" s="398" t="s">
        <v>1503</v>
      </c>
      <c r="H707" s="399"/>
      <c r="I707" s="404"/>
    </row>
    <row r="708" customHeight="1" spans="6:9">
      <c r="F708" s="397" t="s">
        <v>1504</v>
      </c>
      <c r="G708" s="398" t="s">
        <v>104</v>
      </c>
      <c r="H708" s="399"/>
      <c r="I708" s="404"/>
    </row>
    <row r="709" customHeight="1" spans="6:9">
      <c r="F709" s="397" t="s">
        <v>1505</v>
      </c>
      <c r="G709" s="398" t="s">
        <v>124</v>
      </c>
      <c r="H709" s="399"/>
      <c r="I709" s="404"/>
    </row>
    <row r="710" customHeight="1" spans="6:9">
      <c r="F710" s="397" t="s">
        <v>1506</v>
      </c>
      <c r="G710" s="398" t="s">
        <v>106</v>
      </c>
      <c r="H710" s="399"/>
      <c r="I710" s="404"/>
    </row>
    <row r="711" customHeight="1" spans="6:9">
      <c r="F711" s="397" t="s">
        <v>1507</v>
      </c>
      <c r="G711" s="398" t="s">
        <v>1508</v>
      </c>
      <c r="H711" s="399"/>
      <c r="I711" s="404"/>
    </row>
    <row r="712" customHeight="1" spans="6:9">
      <c r="F712" s="397" t="s">
        <v>1509</v>
      </c>
      <c r="G712" s="398" t="s">
        <v>1510</v>
      </c>
      <c r="H712" s="399"/>
      <c r="I712" s="404"/>
    </row>
    <row r="713" customHeight="1" spans="6:9">
      <c r="F713" s="397" t="s">
        <v>1511</v>
      </c>
      <c r="G713" s="398" t="s">
        <v>1512</v>
      </c>
      <c r="H713" s="399"/>
      <c r="I713" s="404"/>
    </row>
    <row r="714" customHeight="1" spans="6:9">
      <c r="F714" s="397" t="s">
        <v>1513</v>
      </c>
      <c r="G714" s="398" t="s">
        <v>192</v>
      </c>
      <c r="H714" s="399"/>
      <c r="I714" s="404"/>
    </row>
    <row r="715" customHeight="1" spans="6:9">
      <c r="F715" s="397" t="s">
        <v>1514</v>
      </c>
      <c r="G715" s="398" t="s">
        <v>1515</v>
      </c>
      <c r="H715" s="399"/>
      <c r="I715" s="404"/>
    </row>
    <row r="716" customHeight="1" spans="6:9">
      <c r="F716" s="397" t="s">
        <v>1516</v>
      </c>
      <c r="G716" s="398" t="s">
        <v>108</v>
      </c>
      <c r="H716" s="399"/>
      <c r="I716" s="404"/>
    </row>
    <row r="717" customHeight="1" spans="6:9">
      <c r="F717" s="397" t="s">
        <v>1517</v>
      </c>
      <c r="G717" s="398" t="s">
        <v>1518</v>
      </c>
      <c r="H717" s="399"/>
      <c r="I717" s="404"/>
    </row>
    <row r="718" customHeight="1" spans="6:9">
      <c r="F718" s="397" t="s">
        <v>1519</v>
      </c>
      <c r="G718" s="398" t="s">
        <v>1520</v>
      </c>
      <c r="H718" s="399"/>
      <c r="I718" s="404">
        <v>4500</v>
      </c>
    </row>
    <row r="719" customHeight="1" spans="6:9">
      <c r="F719" s="397" t="s">
        <v>407</v>
      </c>
      <c r="G719" s="398" t="s">
        <v>104</v>
      </c>
      <c r="H719" s="399">
        <v>2634</v>
      </c>
      <c r="I719" s="404">
        <v>1197</v>
      </c>
    </row>
    <row r="720" customHeight="1" spans="6:9">
      <c r="F720" s="397" t="s">
        <v>1521</v>
      </c>
      <c r="G720" s="398" t="s">
        <v>124</v>
      </c>
      <c r="H720" s="399"/>
      <c r="I720" s="404"/>
    </row>
    <row r="721" customHeight="1" spans="6:9">
      <c r="F721" s="397" t="s">
        <v>1522</v>
      </c>
      <c r="G721" s="398" t="s">
        <v>106</v>
      </c>
      <c r="H721" s="399"/>
      <c r="I721" s="404"/>
    </row>
    <row r="722" customHeight="1" spans="6:9">
      <c r="F722" s="397" t="s">
        <v>408</v>
      </c>
      <c r="G722" s="398" t="s">
        <v>409</v>
      </c>
      <c r="H722" s="399"/>
      <c r="I722" s="404">
        <v>1836</v>
      </c>
    </row>
    <row r="723" customHeight="1" spans="6:9">
      <c r="F723" s="397" t="s">
        <v>1523</v>
      </c>
      <c r="G723" s="398" t="s">
        <v>1524</v>
      </c>
      <c r="H723" s="399"/>
      <c r="I723" s="404"/>
    </row>
    <row r="724" customHeight="1" spans="6:9">
      <c r="F724" s="397" t="s">
        <v>1525</v>
      </c>
      <c r="G724" s="398" t="s">
        <v>1526</v>
      </c>
      <c r="H724" s="399"/>
      <c r="I724" s="404"/>
    </row>
    <row r="725" customHeight="1" spans="6:9">
      <c r="F725" s="397" t="s">
        <v>1527</v>
      </c>
      <c r="G725" s="398" t="s">
        <v>1528</v>
      </c>
      <c r="H725" s="399"/>
      <c r="I725" s="404"/>
    </row>
    <row r="726" customHeight="1" spans="6:9">
      <c r="F726" s="397" t="s">
        <v>1529</v>
      </c>
      <c r="G726" s="398" t="s">
        <v>1530</v>
      </c>
      <c r="H726" s="399"/>
      <c r="I726" s="404"/>
    </row>
    <row r="727" customHeight="1" spans="6:9">
      <c r="F727" s="397" t="s">
        <v>1531</v>
      </c>
      <c r="G727" s="398" t="s">
        <v>1532</v>
      </c>
      <c r="H727" s="399"/>
      <c r="I727" s="404"/>
    </row>
    <row r="728" customHeight="1" spans="6:9">
      <c r="F728" s="397" t="s">
        <v>1533</v>
      </c>
      <c r="G728" s="398" t="s">
        <v>1534</v>
      </c>
      <c r="H728" s="399"/>
      <c r="I728" s="404"/>
    </row>
    <row r="729" customHeight="1" spans="6:9">
      <c r="F729" s="397" t="s">
        <v>1535</v>
      </c>
      <c r="G729" s="398" t="s">
        <v>1536</v>
      </c>
      <c r="H729" s="399"/>
      <c r="I729" s="404"/>
    </row>
    <row r="730" customHeight="1" spans="6:9">
      <c r="F730" s="397" t="s">
        <v>1537</v>
      </c>
      <c r="G730" s="398" t="s">
        <v>1538</v>
      </c>
      <c r="H730" s="399">
        <v>557</v>
      </c>
      <c r="I730" s="404"/>
    </row>
    <row r="731" customHeight="1" spans="6:9">
      <c r="F731" s="397" t="s">
        <v>410</v>
      </c>
      <c r="G731" s="398" t="s">
        <v>411</v>
      </c>
      <c r="H731" s="399">
        <v>6463</v>
      </c>
      <c r="I731" s="404">
        <v>2080</v>
      </c>
    </row>
    <row r="732" customHeight="1" spans="6:9">
      <c r="F732" s="397" t="s">
        <v>412</v>
      </c>
      <c r="G732" s="398" t="s">
        <v>413</v>
      </c>
      <c r="H732" s="399">
        <v>6589</v>
      </c>
      <c r="I732" s="404">
        <v>2757</v>
      </c>
    </row>
    <row r="733" customHeight="1" spans="6:9">
      <c r="F733" s="397" t="s">
        <v>1539</v>
      </c>
      <c r="G733" s="398" t="s">
        <v>1540</v>
      </c>
      <c r="H733" s="399"/>
      <c r="I733" s="404"/>
    </row>
    <row r="734" customHeight="1" spans="6:9">
      <c r="F734" s="397" t="s">
        <v>414</v>
      </c>
      <c r="G734" s="398" t="s">
        <v>415</v>
      </c>
      <c r="H734" s="399"/>
      <c r="I734" s="404"/>
    </row>
    <row r="735" customHeight="1" spans="6:9">
      <c r="F735" s="397" t="s">
        <v>1541</v>
      </c>
      <c r="G735" s="398" t="s">
        <v>1542</v>
      </c>
      <c r="H735" s="399"/>
      <c r="I735" s="404"/>
    </row>
    <row r="736" customHeight="1" spans="6:9">
      <c r="F736" s="397" t="s">
        <v>416</v>
      </c>
      <c r="G736" s="398" t="s">
        <v>417</v>
      </c>
      <c r="H736" s="399">
        <v>2718</v>
      </c>
      <c r="I736" s="404">
        <v>1013</v>
      </c>
    </row>
    <row r="737" customHeight="1" spans="6:9">
      <c r="F737" s="397" t="s">
        <v>418</v>
      </c>
      <c r="G737" s="398" t="s">
        <v>419</v>
      </c>
      <c r="H737" s="399">
        <v>5</v>
      </c>
      <c r="I737" s="404">
        <v>83</v>
      </c>
    </row>
    <row r="738" customHeight="1" spans="6:9">
      <c r="F738" s="397" t="s">
        <v>420</v>
      </c>
      <c r="G738" s="398" t="s">
        <v>421</v>
      </c>
      <c r="H738" s="399">
        <v>38</v>
      </c>
      <c r="I738" s="404">
        <v>23</v>
      </c>
    </row>
    <row r="739" customHeight="1" spans="6:9">
      <c r="F739" s="397" t="s">
        <v>1543</v>
      </c>
      <c r="G739" s="398" t="s">
        <v>1544</v>
      </c>
      <c r="H739" s="399"/>
      <c r="I739" s="404"/>
    </row>
    <row r="740" customHeight="1" spans="6:9">
      <c r="F740" s="397" t="s">
        <v>1545</v>
      </c>
      <c r="G740" s="398" t="s">
        <v>1546</v>
      </c>
      <c r="H740" s="399"/>
      <c r="I740" s="404"/>
    </row>
    <row r="741" customHeight="1" spans="6:9">
      <c r="F741" s="397" t="s">
        <v>1547</v>
      </c>
      <c r="G741" s="398" t="s">
        <v>1548</v>
      </c>
      <c r="H741" s="399"/>
      <c r="I741" s="404"/>
    </row>
    <row r="742" customHeight="1" spans="6:9">
      <c r="F742" s="397" t="s">
        <v>1549</v>
      </c>
      <c r="G742" s="398" t="s">
        <v>1550</v>
      </c>
      <c r="H742" s="399"/>
      <c r="I742" s="404"/>
    </row>
    <row r="743" customHeight="1" spans="6:9">
      <c r="F743" s="397" t="s">
        <v>422</v>
      </c>
      <c r="G743" s="398" t="s">
        <v>423</v>
      </c>
      <c r="H743" s="399"/>
      <c r="I743" s="404">
        <v>71</v>
      </c>
    </row>
    <row r="744" customHeight="1" spans="6:9">
      <c r="F744" s="397" t="s">
        <v>1551</v>
      </c>
      <c r="G744" s="398" t="s">
        <v>1552</v>
      </c>
      <c r="H744" s="399"/>
      <c r="I744" s="404"/>
    </row>
    <row r="745" customHeight="1" spans="6:9">
      <c r="F745" s="397" t="s">
        <v>1553</v>
      </c>
      <c r="G745" s="398" t="s">
        <v>1554</v>
      </c>
      <c r="H745" s="399"/>
      <c r="I745" s="404"/>
    </row>
    <row r="746" customHeight="1" spans="6:9">
      <c r="F746" s="397" t="s">
        <v>424</v>
      </c>
      <c r="G746" s="398" t="s">
        <v>425</v>
      </c>
      <c r="H746" s="399"/>
      <c r="I746" s="404">
        <v>391</v>
      </c>
    </row>
    <row r="747" customHeight="1" spans="6:9">
      <c r="F747" s="397" t="s">
        <v>426</v>
      </c>
      <c r="G747" s="398" t="s">
        <v>427</v>
      </c>
      <c r="H747" s="399"/>
      <c r="I747" s="404">
        <v>150</v>
      </c>
    </row>
    <row r="748" customHeight="1" spans="6:9">
      <c r="F748" s="397" t="s">
        <v>1555</v>
      </c>
      <c r="G748" s="398" t="s">
        <v>1556</v>
      </c>
      <c r="H748" s="399"/>
      <c r="I748" s="404"/>
    </row>
    <row r="749" customHeight="1" spans="6:9">
      <c r="F749" s="397" t="s">
        <v>1557</v>
      </c>
      <c r="G749" s="398" t="s">
        <v>1558</v>
      </c>
      <c r="H749" s="399">
        <v>8</v>
      </c>
      <c r="I749" s="404">
        <v>20</v>
      </c>
    </row>
    <row r="750" customHeight="1" spans="6:9">
      <c r="F750" s="397" t="s">
        <v>428</v>
      </c>
      <c r="G750" s="398" t="s">
        <v>429</v>
      </c>
      <c r="H750" s="399"/>
      <c r="I750" s="404"/>
    </row>
    <row r="751" customHeight="1" spans="6:9">
      <c r="F751" s="397" t="s">
        <v>1559</v>
      </c>
      <c r="G751" s="398" t="s">
        <v>1560</v>
      </c>
      <c r="H751" s="399"/>
      <c r="I751" s="404"/>
    </row>
    <row r="752" customHeight="1" spans="6:9">
      <c r="F752" s="397" t="s">
        <v>430</v>
      </c>
      <c r="G752" s="398" t="s">
        <v>431</v>
      </c>
      <c r="H752" s="399"/>
      <c r="I752" s="404">
        <v>224</v>
      </c>
    </row>
    <row r="753" customHeight="1" spans="6:9">
      <c r="F753" s="397" t="s">
        <v>1561</v>
      </c>
      <c r="G753" s="398" t="s">
        <v>1562</v>
      </c>
      <c r="H753" s="399"/>
      <c r="I753" s="404"/>
    </row>
    <row r="754" customHeight="1" spans="6:9">
      <c r="F754" s="397" t="s">
        <v>432</v>
      </c>
      <c r="G754" s="398" t="s">
        <v>433</v>
      </c>
      <c r="H754" s="399">
        <v>2630</v>
      </c>
      <c r="I754" s="404">
        <v>1407</v>
      </c>
    </row>
    <row r="755" customHeight="1" spans="6:9">
      <c r="F755" s="397" t="s">
        <v>434</v>
      </c>
      <c r="G755" s="398" t="s">
        <v>435</v>
      </c>
      <c r="H755" s="399">
        <v>4100</v>
      </c>
      <c r="I755" s="404">
        <v>128</v>
      </c>
    </row>
    <row r="756" customHeight="1" spans="6:9">
      <c r="F756" s="397" t="s">
        <v>1563</v>
      </c>
      <c r="G756" s="398" t="s">
        <v>104</v>
      </c>
      <c r="H756" s="399">
        <v>487</v>
      </c>
      <c r="I756" s="404"/>
    </row>
    <row r="757" customHeight="1" spans="6:9">
      <c r="F757" s="397" t="s">
        <v>1564</v>
      </c>
      <c r="G757" s="398" t="s">
        <v>124</v>
      </c>
      <c r="H757" s="399"/>
      <c r="I757" s="404"/>
    </row>
    <row r="758" customHeight="1" spans="6:9">
      <c r="F758" s="397" t="s">
        <v>1565</v>
      </c>
      <c r="G758" s="398" t="s">
        <v>106</v>
      </c>
      <c r="H758" s="399"/>
      <c r="I758" s="404"/>
    </row>
    <row r="759" customHeight="1" spans="6:9">
      <c r="F759" s="397" t="s">
        <v>1566</v>
      </c>
      <c r="G759" s="398" t="s">
        <v>1567</v>
      </c>
      <c r="H759" s="399"/>
      <c r="I759" s="404"/>
    </row>
    <row r="760" customHeight="1" spans="6:9">
      <c r="F760" s="397" t="s">
        <v>436</v>
      </c>
      <c r="G760" s="398" t="s">
        <v>437</v>
      </c>
      <c r="H760" s="399"/>
      <c r="I760" s="404">
        <v>144</v>
      </c>
    </row>
    <row r="761" customHeight="1" spans="6:9">
      <c r="F761" s="397" t="s">
        <v>1568</v>
      </c>
      <c r="G761" s="398" t="s">
        <v>1569</v>
      </c>
      <c r="H761" s="399"/>
      <c r="I761" s="404"/>
    </row>
    <row r="762" customHeight="1" spans="6:9">
      <c r="F762" s="397" t="s">
        <v>1570</v>
      </c>
      <c r="G762" s="398" t="s">
        <v>1571</v>
      </c>
      <c r="H762" s="399"/>
      <c r="I762" s="404"/>
    </row>
    <row r="763" customHeight="1" spans="6:9">
      <c r="F763" s="397" t="s">
        <v>1572</v>
      </c>
      <c r="G763" s="398" t="s">
        <v>1573</v>
      </c>
      <c r="H763" s="399"/>
      <c r="I763" s="404"/>
    </row>
    <row r="764" customHeight="1" spans="6:9">
      <c r="F764" s="397" t="s">
        <v>1574</v>
      </c>
      <c r="G764" s="398" t="s">
        <v>1575</v>
      </c>
      <c r="H764" s="399"/>
      <c r="I764" s="404"/>
    </row>
    <row r="765" customHeight="1" spans="6:9">
      <c r="F765" s="397" t="s">
        <v>438</v>
      </c>
      <c r="G765" s="398" t="s">
        <v>439</v>
      </c>
      <c r="H765" s="399">
        <v>37</v>
      </c>
      <c r="I765" s="404">
        <v>192</v>
      </c>
    </row>
    <row r="766" customHeight="1" spans="6:9">
      <c r="F766" s="397" t="s">
        <v>1576</v>
      </c>
      <c r="G766" s="398" t="s">
        <v>1577</v>
      </c>
      <c r="H766" s="399"/>
      <c r="I766" s="404"/>
    </row>
    <row r="767" customHeight="1" spans="6:9">
      <c r="F767" s="397" t="s">
        <v>1578</v>
      </c>
      <c r="G767" s="398" t="s">
        <v>1579</v>
      </c>
      <c r="H767" s="399"/>
      <c r="I767" s="404"/>
    </row>
    <row r="768" customHeight="1" spans="6:9">
      <c r="F768" s="397" t="s">
        <v>1580</v>
      </c>
      <c r="G768" s="398" t="s">
        <v>1581</v>
      </c>
      <c r="H768" s="399"/>
      <c r="I768" s="404"/>
    </row>
    <row r="769" customHeight="1" spans="6:9">
      <c r="F769" s="397" t="s">
        <v>440</v>
      </c>
      <c r="G769" s="398" t="s">
        <v>441</v>
      </c>
      <c r="H769" s="399"/>
      <c r="I769" s="404"/>
    </row>
    <row r="770" customHeight="1" spans="6:9">
      <c r="F770" s="397" t="s">
        <v>1582</v>
      </c>
      <c r="G770" s="398" t="s">
        <v>1583</v>
      </c>
      <c r="H770" s="399"/>
      <c r="I770" s="404"/>
    </row>
    <row r="771" customHeight="1" spans="6:9">
      <c r="F771" s="397" t="s">
        <v>1584</v>
      </c>
      <c r="G771" s="398" t="s">
        <v>1585</v>
      </c>
      <c r="H771" s="399"/>
      <c r="I771" s="404"/>
    </row>
    <row r="772" customHeight="1" spans="6:9">
      <c r="F772" s="397" t="s">
        <v>1586</v>
      </c>
      <c r="G772" s="398" t="s">
        <v>1587</v>
      </c>
      <c r="H772" s="399"/>
      <c r="I772" s="404"/>
    </row>
    <row r="773" customHeight="1" spans="6:9">
      <c r="F773" s="397" t="s">
        <v>1588</v>
      </c>
      <c r="G773" s="398" t="s">
        <v>1589</v>
      </c>
      <c r="H773" s="399"/>
      <c r="I773" s="404">
        <v>85</v>
      </c>
    </row>
    <row r="774" customHeight="1" spans="6:9">
      <c r="F774" s="397" t="s">
        <v>1590</v>
      </c>
      <c r="G774" s="398" t="s">
        <v>1591</v>
      </c>
      <c r="H774" s="399"/>
      <c r="I774" s="404"/>
    </row>
    <row r="775" customHeight="1" spans="6:9">
      <c r="F775" s="397" t="s">
        <v>1592</v>
      </c>
      <c r="G775" s="398" t="s">
        <v>1548</v>
      </c>
      <c r="H775" s="399"/>
      <c r="I775" s="404"/>
    </row>
    <row r="776" customHeight="1" spans="6:9">
      <c r="F776" s="397" t="s">
        <v>1593</v>
      </c>
      <c r="G776" s="398" t="s">
        <v>1594</v>
      </c>
      <c r="H776" s="399"/>
      <c r="I776" s="404"/>
    </row>
    <row r="777" customHeight="1" spans="6:9">
      <c r="F777" s="397" t="s">
        <v>1595</v>
      </c>
      <c r="G777" s="398" t="s">
        <v>1596</v>
      </c>
      <c r="H777" s="399">
        <v>1798</v>
      </c>
      <c r="I777" s="404">
        <v>15</v>
      </c>
    </row>
    <row r="778" customHeight="1" spans="6:9">
      <c r="F778" s="397" t="s">
        <v>442</v>
      </c>
      <c r="G778" s="398" t="s">
        <v>104</v>
      </c>
      <c r="H778" s="399">
        <v>1894</v>
      </c>
      <c r="I778" s="404">
        <v>1718</v>
      </c>
    </row>
    <row r="779" customHeight="1" spans="6:9">
      <c r="F779" s="397" t="s">
        <v>1597</v>
      </c>
      <c r="G779" s="398" t="s">
        <v>124</v>
      </c>
      <c r="H779" s="399"/>
      <c r="I779" s="404"/>
    </row>
    <row r="780" customHeight="1" spans="6:9">
      <c r="F780" s="397" t="s">
        <v>443</v>
      </c>
      <c r="G780" s="398" t="s">
        <v>106</v>
      </c>
      <c r="H780" s="399">
        <v>20</v>
      </c>
      <c r="I780" s="404">
        <v>21</v>
      </c>
    </row>
    <row r="781" customHeight="1" spans="6:9">
      <c r="F781" s="397" t="s">
        <v>1598</v>
      </c>
      <c r="G781" s="398" t="s">
        <v>1599</v>
      </c>
      <c r="H781" s="399">
        <v>4</v>
      </c>
      <c r="I781" s="404">
        <v>1</v>
      </c>
    </row>
    <row r="782" customHeight="1" spans="6:9">
      <c r="F782" s="397" t="s">
        <v>444</v>
      </c>
      <c r="G782" s="398" t="s">
        <v>445</v>
      </c>
      <c r="H782" s="399"/>
      <c r="I782" s="404">
        <v>1636</v>
      </c>
    </row>
    <row r="783" customHeight="1" spans="6:9">
      <c r="F783" s="397" t="s">
        <v>446</v>
      </c>
      <c r="G783" s="398" t="s">
        <v>447</v>
      </c>
      <c r="H783" s="399">
        <v>63</v>
      </c>
      <c r="I783" s="404">
        <v>157</v>
      </c>
    </row>
    <row r="784" customHeight="1" spans="6:9">
      <c r="F784" s="397" t="s">
        <v>1600</v>
      </c>
      <c r="G784" s="398" t="s">
        <v>1601</v>
      </c>
      <c r="H784" s="399"/>
      <c r="I784" s="404"/>
    </row>
    <row r="785" customHeight="1" spans="6:9">
      <c r="F785" s="397" t="s">
        <v>1602</v>
      </c>
      <c r="G785" s="398" t="s">
        <v>1603</v>
      </c>
      <c r="H785" s="399"/>
      <c r="I785" s="404"/>
    </row>
    <row r="786" customHeight="1" spans="6:9">
      <c r="F786" s="397" t="s">
        <v>1604</v>
      </c>
      <c r="G786" s="398" t="s">
        <v>1605</v>
      </c>
      <c r="H786" s="399"/>
      <c r="I786" s="404"/>
    </row>
    <row r="787" customHeight="1" spans="6:9">
      <c r="F787" s="397" t="s">
        <v>448</v>
      </c>
      <c r="G787" s="398" t="s">
        <v>449</v>
      </c>
      <c r="H787" s="399">
        <v>2</v>
      </c>
      <c r="I787" s="404">
        <v>137</v>
      </c>
    </row>
    <row r="788" customHeight="1" spans="6:9">
      <c r="F788" s="397" t="s">
        <v>1606</v>
      </c>
      <c r="G788" s="398" t="s">
        <v>1607</v>
      </c>
      <c r="H788" s="399"/>
      <c r="I788" s="404"/>
    </row>
    <row r="789" customHeight="1" spans="6:9">
      <c r="F789" s="397" t="s">
        <v>1608</v>
      </c>
      <c r="G789" s="398" t="s">
        <v>1609</v>
      </c>
      <c r="H789" s="399"/>
      <c r="I789" s="404"/>
    </row>
    <row r="790" customHeight="1" spans="6:9">
      <c r="F790" s="397" t="s">
        <v>1610</v>
      </c>
      <c r="G790" s="398" t="s">
        <v>1611</v>
      </c>
      <c r="H790" s="399"/>
      <c r="I790" s="404"/>
    </row>
    <row r="791" customHeight="1" spans="6:9">
      <c r="F791" s="397" t="s">
        <v>450</v>
      </c>
      <c r="G791" s="398" t="s">
        <v>451</v>
      </c>
      <c r="H791" s="399">
        <v>2</v>
      </c>
      <c r="I791" s="404">
        <v>31</v>
      </c>
    </row>
    <row r="792" customHeight="1" spans="6:9">
      <c r="F792" s="397" t="s">
        <v>1612</v>
      </c>
      <c r="G792" s="398" t="s">
        <v>1613</v>
      </c>
      <c r="H792" s="399"/>
      <c r="I792" s="404">
        <v>30</v>
      </c>
    </row>
    <row r="793" customHeight="1" spans="6:9">
      <c r="F793" s="397" t="s">
        <v>452</v>
      </c>
      <c r="G793" s="398" t="s">
        <v>453</v>
      </c>
      <c r="H793" s="399"/>
      <c r="I793" s="404">
        <v>81</v>
      </c>
    </row>
    <row r="794" customHeight="1" spans="6:9">
      <c r="F794" s="397" t="s">
        <v>1614</v>
      </c>
      <c r="G794" s="398" t="s">
        <v>1615</v>
      </c>
      <c r="H794" s="399"/>
      <c r="I794" s="404"/>
    </row>
    <row r="795" customHeight="1" spans="6:9">
      <c r="F795" s="397" t="s">
        <v>1616</v>
      </c>
      <c r="G795" s="398" t="s">
        <v>1617</v>
      </c>
      <c r="H795" s="399"/>
      <c r="I795" s="404"/>
    </row>
    <row r="796" customHeight="1" spans="6:9">
      <c r="F796" s="397" t="s">
        <v>1618</v>
      </c>
      <c r="G796" s="398" t="s">
        <v>1619</v>
      </c>
      <c r="H796" s="399"/>
      <c r="I796" s="404"/>
    </row>
    <row r="797" customHeight="1" spans="6:9">
      <c r="F797" s="397" t="s">
        <v>1620</v>
      </c>
      <c r="G797" s="398" t="s">
        <v>1621</v>
      </c>
      <c r="H797" s="399"/>
      <c r="I797" s="404"/>
    </row>
    <row r="798" customHeight="1" spans="6:9">
      <c r="F798" s="397" t="s">
        <v>1622</v>
      </c>
      <c r="G798" s="398" t="s">
        <v>1623</v>
      </c>
      <c r="H798" s="399"/>
      <c r="I798" s="404"/>
    </row>
    <row r="799" customHeight="1" spans="6:9">
      <c r="F799" s="397" t="s">
        <v>1624</v>
      </c>
      <c r="G799" s="398" t="s">
        <v>1583</v>
      </c>
      <c r="H799" s="399"/>
      <c r="I799" s="404"/>
    </row>
    <row r="800" customHeight="1" spans="6:9">
      <c r="F800" s="397" t="s">
        <v>1625</v>
      </c>
      <c r="G800" s="398" t="s">
        <v>1626</v>
      </c>
      <c r="H800" s="399"/>
      <c r="I800" s="404"/>
    </row>
    <row r="801" customHeight="1" spans="6:9">
      <c r="F801" s="397" t="s">
        <v>454</v>
      </c>
      <c r="G801" s="398" t="s">
        <v>455</v>
      </c>
      <c r="H801" s="399"/>
      <c r="I801" s="404">
        <v>210</v>
      </c>
    </row>
    <row r="802" customHeight="1" spans="6:9">
      <c r="F802" s="397" t="s">
        <v>456</v>
      </c>
      <c r="G802" s="398" t="s">
        <v>457</v>
      </c>
      <c r="H802" s="399"/>
      <c r="I802" s="404">
        <v>1210</v>
      </c>
    </row>
    <row r="803" customHeight="1" spans="6:9">
      <c r="F803" s="397" t="s">
        <v>1627</v>
      </c>
      <c r="G803" s="398" t="s">
        <v>1628</v>
      </c>
      <c r="H803" s="399"/>
      <c r="I803" s="404"/>
    </row>
    <row r="804" customHeight="1" spans="6:9">
      <c r="F804" s="397" t="s">
        <v>458</v>
      </c>
      <c r="G804" s="398" t="s">
        <v>459</v>
      </c>
      <c r="H804" s="399">
        <v>90</v>
      </c>
      <c r="I804" s="404">
        <v>388</v>
      </c>
    </row>
    <row r="805" customHeight="1" spans="6:9">
      <c r="F805" s="397" t="s">
        <v>1629</v>
      </c>
      <c r="G805" s="398" t="s">
        <v>1630</v>
      </c>
      <c r="H805" s="399"/>
      <c r="I805" s="404">
        <v>288</v>
      </c>
    </row>
    <row r="806" customHeight="1" spans="6:9">
      <c r="F806" s="397" t="s">
        <v>1631</v>
      </c>
      <c r="G806" s="398" t="s">
        <v>1632</v>
      </c>
      <c r="H806" s="399"/>
      <c r="I806" s="404"/>
    </row>
    <row r="807" customHeight="1" spans="6:9">
      <c r="F807" s="397" t="s">
        <v>1633</v>
      </c>
      <c r="G807" s="398" t="s">
        <v>1634</v>
      </c>
      <c r="H807" s="399"/>
      <c r="I807" s="404"/>
    </row>
    <row r="808" customHeight="1" spans="6:9">
      <c r="F808" s="397" t="s">
        <v>1635</v>
      </c>
      <c r="G808" s="398" t="s">
        <v>1636</v>
      </c>
      <c r="H808" s="399"/>
      <c r="I808" s="404"/>
    </row>
    <row r="809" customHeight="1" spans="6:9">
      <c r="F809" s="397" t="s">
        <v>1637</v>
      </c>
      <c r="G809" s="398" t="s">
        <v>1638</v>
      </c>
      <c r="H809" s="399"/>
      <c r="I809" s="404"/>
    </row>
    <row r="810" customHeight="1" spans="6:9">
      <c r="F810" s="397" t="s">
        <v>460</v>
      </c>
      <c r="G810" s="398" t="s">
        <v>461</v>
      </c>
      <c r="H810" s="399">
        <v>4767</v>
      </c>
      <c r="I810" s="404">
        <v>5027</v>
      </c>
    </row>
    <row r="811" customHeight="1" spans="6:9">
      <c r="F811" s="397" t="s">
        <v>462</v>
      </c>
      <c r="G811" s="398" t="s">
        <v>463</v>
      </c>
      <c r="H811" s="399">
        <v>450</v>
      </c>
      <c r="I811" s="404">
        <v>801</v>
      </c>
    </row>
    <row r="812" customHeight="1" spans="6:9">
      <c r="F812" s="397" t="s">
        <v>464</v>
      </c>
      <c r="G812" s="398" t="s">
        <v>465</v>
      </c>
      <c r="H812" s="399">
        <v>8663</v>
      </c>
      <c r="I812" s="404">
        <v>5211</v>
      </c>
    </row>
    <row r="813" customHeight="1" spans="6:9">
      <c r="F813" s="397" t="s">
        <v>1639</v>
      </c>
      <c r="G813" s="398" t="s">
        <v>1640</v>
      </c>
      <c r="H813" s="399">
        <v>196</v>
      </c>
      <c r="I813" s="404"/>
    </row>
    <row r="814" customHeight="1" spans="6:9">
      <c r="F814" s="397" t="s">
        <v>1641</v>
      </c>
      <c r="G814" s="398" t="s">
        <v>1642</v>
      </c>
      <c r="H814" s="399"/>
      <c r="I814" s="404"/>
    </row>
    <row r="815" customHeight="1" spans="6:9">
      <c r="F815" s="397" t="s">
        <v>1643</v>
      </c>
      <c r="G815" s="398" t="s">
        <v>1644</v>
      </c>
      <c r="H815" s="399"/>
      <c r="I815" s="404"/>
    </row>
    <row r="816" customHeight="1" spans="6:9">
      <c r="F816" s="397" t="s">
        <v>1645</v>
      </c>
      <c r="G816" s="398" t="s">
        <v>1646</v>
      </c>
      <c r="H816" s="399"/>
      <c r="I816" s="404"/>
    </row>
    <row r="817" customHeight="1" spans="6:9">
      <c r="F817" s="397" t="s">
        <v>466</v>
      </c>
      <c r="G817" s="398" t="s">
        <v>467</v>
      </c>
      <c r="H817" s="399">
        <v>2</v>
      </c>
      <c r="I817" s="404">
        <v>114</v>
      </c>
    </row>
    <row r="818" customHeight="1" spans="6:9">
      <c r="F818" s="397" t="s">
        <v>1647</v>
      </c>
      <c r="G818" s="398" t="s">
        <v>1648</v>
      </c>
      <c r="H818" s="399"/>
      <c r="I818" s="404"/>
    </row>
    <row r="819" customHeight="1" spans="6:9">
      <c r="F819" s="397" t="s">
        <v>1649</v>
      </c>
      <c r="G819" s="398" t="s">
        <v>1650</v>
      </c>
      <c r="H819" s="399"/>
      <c r="I819" s="404"/>
    </row>
    <row r="820" customHeight="1" spans="6:9">
      <c r="F820" s="397" t="s">
        <v>1651</v>
      </c>
      <c r="G820" s="398" t="s">
        <v>1652</v>
      </c>
      <c r="H820" s="399"/>
      <c r="I820" s="404"/>
    </row>
    <row r="821" customHeight="1" spans="6:9">
      <c r="F821" s="397" t="s">
        <v>1653</v>
      </c>
      <c r="G821" s="398" t="s">
        <v>1654</v>
      </c>
      <c r="H821" s="399"/>
      <c r="I821" s="404"/>
    </row>
    <row r="822" customHeight="1" spans="6:9">
      <c r="F822" s="397" t="s">
        <v>1655</v>
      </c>
      <c r="G822" s="398" t="s">
        <v>1656</v>
      </c>
      <c r="H822" s="399"/>
      <c r="I822" s="404"/>
    </row>
    <row r="823" customHeight="1" spans="6:9">
      <c r="F823" s="397" t="s">
        <v>1657</v>
      </c>
      <c r="G823" s="398" t="s">
        <v>1658</v>
      </c>
      <c r="H823" s="399"/>
      <c r="I823" s="404"/>
    </row>
    <row r="824" customHeight="1" spans="6:9">
      <c r="F824" s="397" t="s">
        <v>468</v>
      </c>
      <c r="G824" s="398" t="s">
        <v>469</v>
      </c>
      <c r="H824" s="399">
        <v>55</v>
      </c>
      <c r="I824" s="404">
        <v>309</v>
      </c>
    </row>
    <row r="825" customHeight="1" spans="6:9">
      <c r="F825" s="397" t="s">
        <v>470</v>
      </c>
      <c r="G825" s="398" t="s">
        <v>104</v>
      </c>
      <c r="H825" s="399">
        <v>3567</v>
      </c>
      <c r="I825" s="404">
        <v>2072</v>
      </c>
    </row>
    <row r="826" customHeight="1" spans="6:9">
      <c r="F826" s="397" t="s">
        <v>1659</v>
      </c>
      <c r="G826" s="398" t="s">
        <v>124</v>
      </c>
      <c r="H826" s="399"/>
      <c r="I826" s="404"/>
    </row>
    <row r="827" customHeight="1" spans="6:9">
      <c r="F827" s="397" t="s">
        <v>1660</v>
      </c>
      <c r="G827" s="398" t="s">
        <v>106</v>
      </c>
      <c r="H827" s="399"/>
      <c r="I827" s="404"/>
    </row>
    <row r="828" customHeight="1" spans="6:9">
      <c r="F828" s="397" t="s">
        <v>471</v>
      </c>
      <c r="G828" s="398" t="s">
        <v>472</v>
      </c>
      <c r="H828" s="399">
        <v>3569</v>
      </c>
      <c r="I828" s="404">
        <v>6988</v>
      </c>
    </row>
    <row r="829" customHeight="1" spans="6:9">
      <c r="F829" s="397" t="s">
        <v>473</v>
      </c>
      <c r="G829" s="398" t="s">
        <v>474</v>
      </c>
      <c r="H829" s="399">
        <v>2227</v>
      </c>
      <c r="I829" s="404">
        <v>2597</v>
      </c>
    </row>
    <row r="830" customHeight="1" spans="6:9">
      <c r="F830" s="397" t="s">
        <v>1661</v>
      </c>
      <c r="G830" s="398" t="s">
        <v>1662</v>
      </c>
      <c r="H830" s="399"/>
      <c r="I830" s="404"/>
    </row>
    <row r="831" customHeight="1" spans="6:9">
      <c r="F831" s="397" t="s">
        <v>1663</v>
      </c>
      <c r="G831" s="398" t="s">
        <v>1664</v>
      </c>
      <c r="H831" s="399"/>
      <c r="I831" s="404"/>
    </row>
    <row r="832" customHeight="1" spans="6:9">
      <c r="F832" s="397" t="s">
        <v>475</v>
      </c>
      <c r="G832" s="398" t="s">
        <v>476</v>
      </c>
      <c r="H832" s="399">
        <v>339</v>
      </c>
      <c r="I832" s="404">
        <v>604</v>
      </c>
    </row>
    <row r="833" customHeight="1" spans="6:9">
      <c r="F833" s="397" t="s">
        <v>1665</v>
      </c>
      <c r="G833" s="398" t="s">
        <v>1666</v>
      </c>
      <c r="H833" s="399"/>
      <c r="I833" s="404"/>
    </row>
    <row r="834" customHeight="1" spans="6:9">
      <c r="F834" s="397" t="s">
        <v>1667</v>
      </c>
      <c r="G834" s="398" t="s">
        <v>1668</v>
      </c>
      <c r="H834" s="399"/>
      <c r="I834" s="404"/>
    </row>
    <row r="835" customHeight="1" spans="6:9">
      <c r="F835" s="397" t="s">
        <v>1669</v>
      </c>
      <c r="G835" s="398" t="s">
        <v>1670</v>
      </c>
      <c r="H835" s="399"/>
      <c r="I835" s="404"/>
    </row>
    <row r="836" customHeight="1" spans="6:9">
      <c r="F836" s="397" t="s">
        <v>1671</v>
      </c>
      <c r="G836" s="398" t="s">
        <v>1672</v>
      </c>
      <c r="H836" s="399"/>
      <c r="I836" s="404"/>
    </row>
    <row r="837" customHeight="1" spans="6:9">
      <c r="F837" s="397" t="s">
        <v>1673</v>
      </c>
      <c r="G837" s="398" t="s">
        <v>1674</v>
      </c>
      <c r="H837" s="399"/>
      <c r="I837" s="404"/>
    </row>
    <row r="838" customHeight="1" spans="6:9">
      <c r="F838" s="397" t="s">
        <v>1675</v>
      </c>
      <c r="G838" s="398" t="s">
        <v>1676</v>
      </c>
      <c r="H838" s="399"/>
      <c r="I838" s="404"/>
    </row>
    <row r="839" customHeight="1" spans="6:9">
      <c r="F839" s="397" t="s">
        <v>1677</v>
      </c>
      <c r="G839" s="398" t="s">
        <v>1678</v>
      </c>
      <c r="H839" s="399"/>
      <c r="I839" s="404"/>
    </row>
    <row r="840" customHeight="1" spans="6:9">
      <c r="F840" s="397" t="s">
        <v>1679</v>
      </c>
      <c r="G840" s="398" t="s">
        <v>1680</v>
      </c>
      <c r="H840" s="399"/>
      <c r="I840" s="404"/>
    </row>
    <row r="841" customHeight="1" spans="6:9">
      <c r="F841" s="397" t="s">
        <v>1681</v>
      </c>
      <c r="G841" s="398" t="s">
        <v>1682</v>
      </c>
      <c r="H841" s="399"/>
      <c r="I841" s="404"/>
    </row>
    <row r="842" customHeight="1" spans="6:9">
      <c r="F842" s="397" t="s">
        <v>1683</v>
      </c>
      <c r="G842" s="398" t="s">
        <v>1684</v>
      </c>
      <c r="H842" s="399"/>
      <c r="I842" s="404"/>
    </row>
    <row r="843" customHeight="1" spans="6:9">
      <c r="F843" s="397" t="s">
        <v>1685</v>
      </c>
      <c r="G843" s="398" t="s">
        <v>1686</v>
      </c>
      <c r="H843" s="399"/>
      <c r="I843" s="404"/>
    </row>
    <row r="844" customHeight="1" spans="6:9">
      <c r="F844" s="397" t="s">
        <v>477</v>
      </c>
      <c r="G844" s="398" t="s">
        <v>478</v>
      </c>
      <c r="H844" s="399">
        <v>1390</v>
      </c>
      <c r="I844" s="404">
        <v>8</v>
      </c>
    </row>
    <row r="845" customHeight="1" spans="6:9">
      <c r="F845" s="397" t="s">
        <v>1687</v>
      </c>
      <c r="G845" s="398" t="s">
        <v>104</v>
      </c>
      <c r="H845" s="399"/>
      <c r="I845" s="404"/>
    </row>
    <row r="846" customHeight="1" spans="6:9">
      <c r="F846" s="397" t="s">
        <v>1688</v>
      </c>
      <c r="G846" s="398" t="s">
        <v>124</v>
      </c>
      <c r="H846" s="399"/>
      <c r="I846" s="404"/>
    </row>
    <row r="847" customHeight="1" spans="6:9">
      <c r="F847" s="397" t="s">
        <v>1689</v>
      </c>
      <c r="G847" s="398" t="s">
        <v>106</v>
      </c>
      <c r="H847" s="399"/>
      <c r="I847" s="404"/>
    </row>
    <row r="848" customHeight="1" spans="6:9">
      <c r="F848" s="397" t="s">
        <v>1690</v>
      </c>
      <c r="G848" s="398" t="s">
        <v>1691</v>
      </c>
      <c r="H848" s="399"/>
      <c r="I848" s="404"/>
    </row>
    <row r="849" customHeight="1" spans="6:9">
      <c r="F849" s="397" t="s">
        <v>1692</v>
      </c>
      <c r="G849" s="398" t="s">
        <v>1693</v>
      </c>
      <c r="H849" s="399"/>
      <c r="I849" s="404"/>
    </row>
    <row r="850" customHeight="1" spans="6:9">
      <c r="F850" s="397" t="s">
        <v>1694</v>
      </c>
      <c r="G850" s="398" t="s">
        <v>1695</v>
      </c>
      <c r="H850" s="399"/>
      <c r="I850" s="404"/>
    </row>
    <row r="851" customHeight="1" spans="6:9">
      <c r="F851" s="397" t="s">
        <v>1696</v>
      </c>
      <c r="G851" s="398" t="s">
        <v>1697</v>
      </c>
      <c r="H851" s="399"/>
      <c r="I851" s="404"/>
    </row>
    <row r="852" customHeight="1" spans="6:9">
      <c r="F852" s="397" t="s">
        <v>1698</v>
      </c>
      <c r="G852" s="398" t="s">
        <v>1699</v>
      </c>
      <c r="H852" s="399"/>
      <c r="I852" s="404"/>
    </row>
    <row r="853" customHeight="1" spans="6:9">
      <c r="F853" s="397" t="s">
        <v>1700</v>
      </c>
      <c r="G853" s="398" t="s">
        <v>1701</v>
      </c>
      <c r="H853" s="399"/>
      <c r="I853" s="404"/>
    </row>
    <row r="854" customHeight="1" spans="6:9">
      <c r="F854" s="397" t="s">
        <v>1702</v>
      </c>
      <c r="G854" s="398" t="s">
        <v>104</v>
      </c>
      <c r="H854" s="399"/>
      <c r="I854" s="404"/>
    </row>
    <row r="855" customHeight="1" spans="6:9">
      <c r="F855" s="397" t="s">
        <v>1703</v>
      </c>
      <c r="G855" s="398" t="s">
        <v>124</v>
      </c>
      <c r="H855" s="399"/>
      <c r="I855" s="404"/>
    </row>
    <row r="856" customHeight="1" spans="6:9">
      <c r="F856" s="397" t="s">
        <v>1704</v>
      </c>
      <c r="G856" s="398" t="s">
        <v>106</v>
      </c>
      <c r="H856" s="399"/>
      <c r="I856" s="404"/>
    </row>
    <row r="857" customHeight="1" spans="6:9">
      <c r="F857" s="397" t="s">
        <v>1705</v>
      </c>
      <c r="G857" s="398" t="s">
        <v>1706</v>
      </c>
      <c r="H857" s="399"/>
      <c r="I857" s="404"/>
    </row>
    <row r="858" customHeight="1" spans="6:9">
      <c r="F858" s="397" t="s">
        <v>1707</v>
      </c>
      <c r="G858" s="398" t="s">
        <v>1708</v>
      </c>
      <c r="H858" s="399"/>
      <c r="I858" s="404"/>
    </row>
    <row r="859" customHeight="1" spans="6:9">
      <c r="F859" s="397" t="s">
        <v>1709</v>
      </c>
      <c r="G859" s="398" t="s">
        <v>1710</v>
      </c>
      <c r="H859" s="399"/>
      <c r="I859" s="404"/>
    </row>
    <row r="860" customHeight="1" spans="6:9">
      <c r="F860" s="397" t="s">
        <v>1711</v>
      </c>
      <c r="G860" s="398" t="s">
        <v>1712</v>
      </c>
      <c r="H860" s="399"/>
      <c r="I860" s="404"/>
    </row>
    <row r="861" customHeight="1" spans="6:9">
      <c r="F861" s="397" t="s">
        <v>1713</v>
      </c>
      <c r="G861" s="398" t="s">
        <v>1714</v>
      </c>
      <c r="H861" s="399"/>
      <c r="I861" s="404"/>
    </row>
    <row r="862" customHeight="1" spans="6:9">
      <c r="F862" s="397" t="s">
        <v>1715</v>
      </c>
      <c r="G862" s="398" t="s">
        <v>1716</v>
      </c>
      <c r="H862" s="399"/>
      <c r="I862" s="404"/>
    </row>
    <row r="863" customHeight="1" spans="6:9">
      <c r="F863" s="397" t="s">
        <v>1717</v>
      </c>
      <c r="G863" s="398" t="s">
        <v>104</v>
      </c>
      <c r="H863" s="399"/>
      <c r="I863" s="404"/>
    </row>
    <row r="864" customHeight="1" spans="6:9">
      <c r="F864" s="397" t="s">
        <v>1718</v>
      </c>
      <c r="G864" s="398" t="s">
        <v>124</v>
      </c>
      <c r="H864" s="399"/>
      <c r="I864" s="404"/>
    </row>
    <row r="865" customHeight="1" spans="6:9">
      <c r="F865" s="397" t="s">
        <v>1719</v>
      </c>
      <c r="G865" s="398" t="s">
        <v>106</v>
      </c>
      <c r="H865" s="399"/>
      <c r="I865" s="404"/>
    </row>
    <row r="866" customHeight="1" spans="6:9">
      <c r="F866" s="397" t="s">
        <v>1720</v>
      </c>
      <c r="G866" s="398" t="s">
        <v>1699</v>
      </c>
      <c r="H866" s="399"/>
      <c r="I866" s="404"/>
    </row>
    <row r="867" customHeight="1" spans="6:9">
      <c r="F867" s="397" t="s">
        <v>1721</v>
      </c>
      <c r="G867" s="398" t="s">
        <v>1722</v>
      </c>
      <c r="H867" s="399"/>
      <c r="I867" s="404"/>
    </row>
    <row r="868" customHeight="1" spans="6:9">
      <c r="F868" s="397" t="s">
        <v>1723</v>
      </c>
      <c r="G868" s="398" t="s">
        <v>1724</v>
      </c>
      <c r="H868" s="399"/>
      <c r="I868" s="404"/>
    </row>
    <row r="869" customHeight="1" spans="6:9">
      <c r="F869" s="397" t="s">
        <v>1725</v>
      </c>
      <c r="G869" s="398" t="s">
        <v>1726</v>
      </c>
      <c r="H869" s="399"/>
      <c r="I869" s="404"/>
    </row>
    <row r="870" customHeight="1" spans="6:9">
      <c r="F870" s="397" t="s">
        <v>479</v>
      </c>
      <c r="G870" s="398" t="s">
        <v>480</v>
      </c>
      <c r="H870" s="399"/>
      <c r="I870" s="404"/>
    </row>
    <row r="871" customHeight="1" spans="6:9">
      <c r="F871" s="397" t="s">
        <v>1727</v>
      </c>
      <c r="G871" s="398" t="s">
        <v>104</v>
      </c>
      <c r="H871" s="399">
        <v>1</v>
      </c>
      <c r="I871" s="404"/>
    </row>
    <row r="872" customHeight="1" spans="6:9">
      <c r="F872" s="397" t="s">
        <v>1728</v>
      </c>
      <c r="G872" s="398" t="s">
        <v>124</v>
      </c>
      <c r="H872" s="399"/>
      <c r="I872" s="404"/>
    </row>
    <row r="873" customHeight="1" spans="6:9">
      <c r="F873" s="397" t="s">
        <v>1729</v>
      </c>
      <c r="G873" s="398" t="s">
        <v>106</v>
      </c>
      <c r="H873" s="399"/>
      <c r="I873" s="404"/>
    </row>
    <row r="874" customHeight="1" spans="6:9">
      <c r="F874" s="397" t="s">
        <v>1730</v>
      </c>
      <c r="G874" s="398" t="s">
        <v>1731</v>
      </c>
      <c r="H874" s="399"/>
      <c r="I874" s="404"/>
    </row>
    <row r="875" customHeight="1" spans="6:9">
      <c r="F875" s="397" t="s">
        <v>1732</v>
      </c>
      <c r="G875" s="398" t="s">
        <v>1733</v>
      </c>
      <c r="H875" s="399"/>
      <c r="I875" s="404"/>
    </row>
    <row r="876" customHeight="1" spans="6:9">
      <c r="F876" s="397" t="s">
        <v>1734</v>
      </c>
      <c r="G876" s="398" t="s">
        <v>1735</v>
      </c>
      <c r="H876" s="399"/>
      <c r="I876" s="404"/>
    </row>
    <row r="877" customHeight="1" spans="6:9">
      <c r="F877" s="397" t="s">
        <v>1736</v>
      </c>
      <c r="G877" s="398" t="s">
        <v>1737</v>
      </c>
      <c r="H877" s="399"/>
      <c r="I877" s="404"/>
    </row>
    <row r="878" customHeight="1" spans="6:9">
      <c r="F878" s="397" t="s">
        <v>1738</v>
      </c>
      <c r="G878" s="398" t="s">
        <v>1739</v>
      </c>
      <c r="H878" s="399"/>
      <c r="I878" s="404"/>
    </row>
    <row r="879" customHeight="1" spans="6:9">
      <c r="F879" s="397" t="s">
        <v>1740</v>
      </c>
      <c r="G879" s="398" t="s">
        <v>1741</v>
      </c>
      <c r="H879" s="399"/>
      <c r="I879" s="404"/>
    </row>
    <row r="880" customHeight="1" spans="6:9">
      <c r="F880" s="397" t="s">
        <v>1742</v>
      </c>
      <c r="G880" s="398" t="s">
        <v>104</v>
      </c>
      <c r="H880" s="399"/>
      <c r="I880" s="404"/>
    </row>
    <row r="881" customHeight="1" spans="6:9">
      <c r="F881" s="397" t="s">
        <v>1743</v>
      </c>
      <c r="G881" s="398" t="s">
        <v>124</v>
      </c>
      <c r="H881" s="399"/>
      <c r="I881" s="404"/>
    </row>
    <row r="882" customHeight="1" spans="6:9">
      <c r="F882" s="397" t="s">
        <v>1744</v>
      </c>
      <c r="G882" s="398" t="s">
        <v>106</v>
      </c>
      <c r="H882" s="399"/>
      <c r="I882" s="404"/>
    </row>
    <row r="883" customHeight="1" spans="6:9">
      <c r="F883" s="397" t="s">
        <v>1745</v>
      </c>
      <c r="G883" s="398" t="s">
        <v>1746</v>
      </c>
      <c r="H883" s="399"/>
      <c r="I883" s="404"/>
    </row>
    <row r="884" customHeight="1" spans="6:9">
      <c r="F884" s="397" t="s">
        <v>1747</v>
      </c>
      <c r="G884" s="398" t="s">
        <v>1748</v>
      </c>
      <c r="H884" s="399"/>
      <c r="I884" s="404"/>
    </row>
    <row r="885" customHeight="1" spans="6:9">
      <c r="F885" s="397" t="s">
        <v>1749</v>
      </c>
      <c r="G885" s="398" t="s">
        <v>1750</v>
      </c>
      <c r="H885" s="399"/>
      <c r="I885" s="404"/>
    </row>
    <row r="886" customHeight="1" spans="6:9">
      <c r="F886" s="397" t="s">
        <v>1751</v>
      </c>
      <c r="G886" s="398" t="s">
        <v>1752</v>
      </c>
      <c r="H886" s="399"/>
      <c r="I886" s="404"/>
    </row>
    <row r="887" customHeight="1" spans="6:9">
      <c r="F887" s="397" t="s">
        <v>1753</v>
      </c>
      <c r="G887" s="398" t="s">
        <v>1754</v>
      </c>
      <c r="H887" s="399"/>
      <c r="I887" s="404"/>
    </row>
    <row r="888" customHeight="1" spans="6:9">
      <c r="F888" s="397" t="s">
        <v>1755</v>
      </c>
      <c r="G888" s="398" t="s">
        <v>1756</v>
      </c>
      <c r="H888" s="399"/>
      <c r="I888" s="404"/>
    </row>
    <row r="889" customHeight="1" spans="6:9">
      <c r="F889" s="397" t="s">
        <v>1757</v>
      </c>
      <c r="G889" s="398" t="s">
        <v>1758</v>
      </c>
      <c r="H889" s="399"/>
      <c r="I889" s="404"/>
    </row>
    <row r="890" customHeight="1" spans="6:9">
      <c r="F890" s="397" t="s">
        <v>1759</v>
      </c>
      <c r="G890" s="398" t="s">
        <v>1760</v>
      </c>
      <c r="H890" s="399"/>
      <c r="I890" s="404"/>
    </row>
    <row r="891" customHeight="1" spans="6:9">
      <c r="F891" s="397" t="s">
        <v>1761</v>
      </c>
      <c r="G891" s="398" t="s">
        <v>1762</v>
      </c>
      <c r="H891" s="399"/>
      <c r="I891" s="404"/>
    </row>
    <row r="892" customHeight="1" spans="6:9">
      <c r="F892" s="397" t="s">
        <v>1763</v>
      </c>
      <c r="G892" s="398" t="s">
        <v>1764</v>
      </c>
      <c r="H892" s="399"/>
      <c r="I892" s="404"/>
    </row>
    <row r="893" customHeight="1" spans="6:9">
      <c r="F893" s="397" t="s">
        <v>1765</v>
      </c>
      <c r="G893" s="398" t="s">
        <v>1766</v>
      </c>
      <c r="H893" s="399"/>
      <c r="I893" s="404"/>
    </row>
    <row r="894" customHeight="1" spans="6:9">
      <c r="F894" s="397" t="s">
        <v>1767</v>
      </c>
      <c r="G894" s="398" t="s">
        <v>1768</v>
      </c>
      <c r="H894" s="399"/>
      <c r="I894" s="404"/>
    </row>
    <row r="895" customHeight="1" spans="6:9">
      <c r="F895" s="397" t="s">
        <v>1769</v>
      </c>
      <c r="G895" s="398" t="s">
        <v>104</v>
      </c>
      <c r="H895" s="399"/>
      <c r="I895" s="404"/>
    </row>
    <row r="896" customHeight="1" spans="6:9">
      <c r="F896" s="397" t="s">
        <v>1770</v>
      </c>
      <c r="G896" s="398" t="s">
        <v>124</v>
      </c>
      <c r="H896" s="399"/>
      <c r="I896" s="404"/>
    </row>
    <row r="897" customHeight="1" spans="6:9">
      <c r="F897" s="397" t="s">
        <v>1771</v>
      </c>
      <c r="G897" s="398" t="s">
        <v>106</v>
      </c>
      <c r="H897" s="399"/>
      <c r="I897" s="404"/>
    </row>
    <row r="898" customHeight="1" spans="6:9">
      <c r="F898" s="397" t="s">
        <v>1772</v>
      </c>
      <c r="G898" s="398" t="s">
        <v>1773</v>
      </c>
      <c r="H898" s="399"/>
      <c r="I898" s="404"/>
    </row>
    <row r="899" customHeight="1" spans="6:9">
      <c r="F899" s="397" t="s">
        <v>481</v>
      </c>
      <c r="G899" s="398" t="s">
        <v>104</v>
      </c>
      <c r="H899" s="399"/>
      <c r="I899" s="404"/>
    </row>
    <row r="900" customHeight="1" spans="6:9">
      <c r="F900" s="397" t="s">
        <v>1774</v>
      </c>
      <c r="G900" s="398" t="s">
        <v>124</v>
      </c>
      <c r="H900" s="399"/>
      <c r="I900" s="404"/>
    </row>
    <row r="901" customHeight="1" spans="6:9">
      <c r="F901" s="397" t="s">
        <v>1775</v>
      </c>
      <c r="G901" s="398" t="s">
        <v>106</v>
      </c>
      <c r="H901" s="399"/>
      <c r="I901" s="404"/>
    </row>
    <row r="902" customHeight="1" spans="6:9">
      <c r="F902" s="397" t="s">
        <v>1776</v>
      </c>
      <c r="G902" s="398" t="s">
        <v>1777</v>
      </c>
      <c r="H902" s="399"/>
      <c r="I902" s="404"/>
    </row>
    <row r="903" customHeight="1" spans="6:9">
      <c r="F903" s="397" t="s">
        <v>1778</v>
      </c>
      <c r="G903" s="398" t="s">
        <v>1779</v>
      </c>
      <c r="H903" s="399"/>
      <c r="I903" s="404"/>
    </row>
    <row r="904" customHeight="1" spans="6:9">
      <c r="F904" s="397" t="s">
        <v>1780</v>
      </c>
      <c r="G904" s="398" t="s">
        <v>1781</v>
      </c>
      <c r="H904" s="399"/>
      <c r="I904" s="404"/>
    </row>
    <row r="905" customHeight="1" spans="6:9">
      <c r="F905" s="397" t="s">
        <v>1782</v>
      </c>
      <c r="G905" s="398" t="s">
        <v>1783</v>
      </c>
      <c r="H905" s="399"/>
      <c r="I905" s="404"/>
    </row>
    <row r="906" customHeight="1" spans="6:9">
      <c r="F906" s="397" t="s">
        <v>1784</v>
      </c>
      <c r="G906" s="398" t="s">
        <v>1785</v>
      </c>
      <c r="H906" s="399"/>
      <c r="I906" s="404"/>
    </row>
    <row r="907" customHeight="1" spans="6:9">
      <c r="F907" s="397" t="s">
        <v>1786</v>
      </c>
      <c r="G907" s="398" t="s">
        <v>108</v>
      </c>
      <c r="H907" s="399"/>
      <c r="I907" s="404"/>
    </row>
    <row r="908" customHeight="1" spans="6:9">
      <c r="F908" s="397" t="s">
        <v>1787</v>
      </c>
      <c r="G908" s="398" t="s">
        <v>1788</v>
      </c>
      <c r="H908" s="399"/>
      <c r="I908" s="404"/>
    </row>
    <row r="909" customHeight="1" spans="6:9">
      <c r="F909" s="397" t="s">
        <v>1789</v>
      </c>
      <c r="G909" s="398" t="s">
        <v>104</v>
      </c>
      <c r="H909" s="399"/>
      <c r="I909" s="404"/>
    </row>
    <row r="910" customHeight="1" spans="6:9">
      <c r="F910" s="397" t="s">
        <v>1790</v>
      </c>
      <c r="G910" s="398" t="s">
        <v>124</v>
      </c>
      <c r="H910" s="399"/>
      <c r="I910" s="404"/>
    </row>
    <row r="911" customHeight="1" spans="6:9">
      <c r="F911" s="397" t="s">
        <v>1791</v>
      </c>
      <c r="G911" s="398" t="s">
        <v>106</v>
      </c>
      <c r="H911" s="399"/>
      <c r="I911" s="404"/>
    </row>
    <row r="912" customHeight="1" spans="6:9">
      <c r="F912" s="397" t="s">
        <v>1792</v>
      </c>
      <c r="G912" s="398" t="s">
        <v>1793</v>
      </c>
      <c r="H912" s="399"/>
      <c r="I912" s="404"/>
    </row>
    <row r="913" customHeight="1" spans="6:9">
      <c r="F913" s="397" t="s">
        <v>1794</v>
      </c>
      <c r="G913" s="398" t="s">
        <v>1795</v>
      </c>
      <c r="H913" s="399"/>
      <c r="I913" s="404"/>
    </row>
    <row r="914" customHeight="1" spans="6:9">
      <c r="F914" s="397" t="s">
        <v>482</v>
      </c>
      <c r="G914" s="398" t="s">
        <v>104</v>
      </c>
      <c r="H914" s="399">
        <v>342</v>
      </c>
      <c r="I914" s="404">
        <v>10</v>
      </c>
    </row>
    <row r="915" customHeight="1" spans="6:9">
      <c r="F915" s="397" t="s">
        <v>1796</v>
      </c>
      <c r="G915" s="398" t="s">
        <v>124</v>
      </c>
      <c r="H915" s="399"/>
      <c r="I915" s="404"/>
    </row>
    <row r="916" customHeight="1" spans="6:9">
      <c r="F916" s="397" t="s">
        <v>1797</v>
      </c>
      <c r="G916" s="398" t="s">
        <v>106</v>
      </c>
      <c r="H916" s="399"/>
      <c r="I916" s="404"/>
    </row>
    <row r="917" customHeight="1" spans="6:9">
      <c r="F917" s="397" t="s">
        <v>1798</v>
      </c>
      <c r="G917" s="398" t="s">
        <v>1799</v>
      </c>
      <c r="H917" s="399"/>
      <c r="I917" s="404"/>
    </row>
    <row r="918" customHeight="1" spans="6:9">
      <c r="F918" s="397" t="s">
        <v>1800</v>
      </c>
      <c r="G918" s="398" t="s">
        <v>1801</v>
      </c>
      <c r="H918" s="399">
        <v>94</v>
      </c>
      <c r="I918" s="404">
        <v>42</v>
      </c>
    </row>
    <row r="919" customHeight="1" spans="6:9">
      <c r="F919" s="397" t="s">
        <v>1802</v>
      </c>
      <c r="G919" s="398" t="s">
        <v>1803</v>
      </c>
      <c r="H919" s="399"/>
      <c r="I919" s="404"/>
    </row>
    <row r="920" customHeight="1" spans="6:9">
      <c r="F920" s="397" t="s">
        <v>1804</v>
      </c>
      <c r="G920" s="398" t="s">
        <v>1805</v>
      </c>
      <c r="H920" s="399"/>
      <c r="I920" s="404"/>
    </row>
    <row r="921" customHeight="1" spans="6:9">
      <c r="F921" s="397" t="s">
        <v>1806</v>
      </c>
      <c r="G921" s="398" t="s">
        <v>1807</v>
      </c>
      <c r="H921" s="399"/>
      <c r="I921" s="404"/>
    </row>
    <row r="922" customHeight="1" spans="6:9">
      <c r="F922" s="397" t="s">
        <v>1808</v>
      </c>
      <c r="G922" s="398" t="s">
        <v>1809</v>
      </c>
      <c r="H922" s="399"/>
      <c r="I922" s="404"/>
    </row>
    <row r="923" customHeight="1" spans="6:9">
      <c r="F923" s="397" t="s">
        <v>1810</v>
      </c>
      <c r="G923" s="398" t="s">
        <v>1811</v>
      </c>
      <c r="H923" s="399"/>
      <c r="I923" s="404"/>
    </row>
    <row r="924" customHeight="1" spans="6:9">
      <c r="F924" s="397" t="s">
        <v>1812</v>
      </c>
      <c r="G924" s="398" t="s">
        <v>1813</v>
      </c>
      <c r="H924" s="399"/>
      <c r="I924" s="404"/>
    </row>
    <row r="925" customHeight="1" spans="6:9">
      <c r="F925" s="397" t="s">
        <v>1814</v>
      </c>
      <c r="G925" s="398" t="s">
        <v>1815</v>
      </c>
      <c r="H925" s="399"/>
      <c r="I925" s="404"/>
    </row>
    <row r="926" customHeight="1" spans="6:9">
      <c r="F926" s="397" t="s">
        <v>1816</v>
      </c>
      <c r="G926" s="398" t="s">
        <v>104</v>
      </c>
      <c r="H926" s="399"/>
      <c r="I926" s="404"/>
    </row>
    <row r="927" customHeight="1" spans="6:9">
      <c r="F927" s="397" t="s">
        <v>1817</v>
      </c>
      <c r="G927" s="398" t="s">
        <v>124</v>
      </c>
      <c r="H927" s="399"/>
      <c r="I927" s="404"/>
    </row>
    <row r="928" customHeight="1" spans="6:9">
      <c r="F928" s="397" t="s">
        <v>1818</v>
      </c>
      <c r="G928" s="398" t="s">
        <v>106</v>
      </c>
      <c r="H928" s="399"/>
      <c r="I928" s="404"/>
    </row>
    <row r="929" customHeight="1" spans="6:9">
      <c r="F929" s="397" t="s">
        <v>1819</v>
      </c>
      <c r="G929" s="398" t="s">
        <v>1820</v>
      </c>
      <c r="H929" s="399"/>
      <c r="I929" s="404"/>
    </row>
    <row r="930" customHeight="1" spans="6:9">
      <c r="F930" s="397" t="s">
        <v>1821</v>
      </c>
      <c r="G930" s="398" t="s">
        <v>1822</v>
      </c>
      <c r="H930" s="399"/>
      <c r="I930" s="404"/>
    </row>
    <row r="931" customHeight="1" spans="6:9">
      <c r="F931" s="397" t="s">
        <v>1823</v>
      </c>
      <c r="G931" s="398" t="s">
        <v>1824</v>
      </c>
      <c r="H931" s="399"/>
      <c r="I931" s="404"/>
    </row>
    <row r="932" customHeight="1" spans="6:9">
      <c r="F932" s="397" t="s">
        <v>1825</v>
      </c>
      <c r="G932" s="398" t="s">
        <v>1826</v>
      </c>
      <c r="H932" s="399"/>
      <c r="I932" s="404"/>
    </row>
    <row r="933" customHeight="1" spans="6:9">
      <c r="F933" s="397" t="s">
        <v>1827</v>
      </c>
      <c r="G933" s="398" t="s">
        <v>108</v>
      </c>
      <c r="H933" s="399"/>
      <c r="I933" s="404"/>
    </row>
    <row r="934" customHeight="1" spans="6:9">
      <c r="F934" s="397" t="s">
        <v>1828</v>
      </c>
      <c r="G934" s="398" t="s">
        <v>1829</v>
      </c>
      <c r="H934" s="399">
        <v>1758</v>
      </c>
      <c r="I934" s="404"/>
    </row>
    <row r="935" customHeight="1" spans="6:9">
      <c r="F935" s="397" t="s">
        <v>1830</v>
      </c>
      <c r="G935" s="398" t="s">
        <v>104</v>
      </c>
      <c r="H935" s="399"/>
      <c r="I935" s="404"/>
    </row>
    <row r="936" customHeight="1" spans="6:9">
      <c r="F936" s="397" t="s">
        <v>1831</v>
      </c>
      <c r="G936" s="398" t="s">
        <v>124</v>
      </c>
      <c r="H936" s="399"/>
      <c r="I936" s="404"/>
    </row>
    <row r="937" customHeight="1" spans="6:9">
      <c r="F937" s="397" t="s">
        <v>1832</v>
      </c>
      <c r="G937" s="398" t="s">
        <v>106</v>
      </c>
      <c r="H937" s="399"/>
      <c r="I937" s="404"/>
    </row>
    <row r="938" customHeight="1" spans="6:9">
      <c r="F938" s="397" t="s">
        <v>1833</v>
      </c>
      <c r="G938" s="398" t="s">
        <v>1834</v>
      </c>
      <c r="H938" s="399"/>
      <c r="I938" s="404"/>
    </row>
    <row r="939" customHeight="1" spans="6:9">
      <c r="F939" s="397" t="s">
        <v>1835</v>
      </c>
      <c r="G939" s="398" t="s">
        <v>1836</v>
      </c>
      <c r="H939" s="399"/>
      <c r="I939" s="404"/>
    </row>
    <row r="940" customHeight="1" spans="6:9">
      <c r="F940" s="397" t="s">
        <v>1837</v>
      </c>
      <c r="G940" s="398" t="s">
        <v>1838</v>
      </c>
      <c r="H940" s="399"/>
      <c r="I940" s="404"/>
    </row>
    <row r="941" customHeight="1" spans="6:9">
      <c r="F941" s="397" t="s">
        <v>483</v>
      </c>
      <c r="G941" s="398" t="s">
        <v>484</v>
      </c>
      <c r="H941" s="399"/>
      <c r="I941" s="404">
        <v>388</v>
      </c>
    </row>
    <row r="942" customHeight="1" spans="6:9">
      <c r="F942" s="397" t="s">
        <v>485</v>
      </c>
      <c r="G942" s="398" t="s">
        <v>104</v>
      </c>
      <c r="H942" s="399">
        <v>336</v>
      </c>
      <c r="I942" s="404">
        <v>6</v>
      </c>
    </row>
    <row r="943" customHeight="1" spans="6:9">
      <c r="F943" s="397" t="s">
        <v>1839</v>
      </c>
      <c r="G943" s="398" t="s">
        <v>124</v>
      </c>
      <c r="H943" s="399"/>
      <c r="I943" s="404"/>
    </row>
    <row r="944" customHeight="1" spans="6:9">
      <c r="F944" s="397" t="s">
        <v>1840</v>
      </c>
      <c r="G944" s="398" t="s">
        <v>106</v>
      </c>
      <c r="H944" s="399"/>
      <c r="I944" s="404"/>
    </row>
    <row r="945" customHeight="1" spans="6:9">
      <c r="F945" s="397" t="s">
        <v>1841</v>
      </c>
      <c r="G945" s="398" t="s">
        <v>1842</v>
      </c>
      <c r="H945" s="399"/>
      <c r="I945" s="404"/>
    </row>
    <row r="946" customHeight="1" spans="6:9">
      <c r="F946" s="397" t="s">
        <v>1843</v>
      </c>
      <c r="G946" s="398" t="s">
        <v>108</v>
      </c>
      <c r="H946" s="399"/>
      <c r="I946" s="404"/>
    </row>
    <row r="947" customHeight="1" spans="6:9">
      <c r="F947" s="397" t="s">
        <v>1844</v>
      </c>
      <c r="G947" s="398" t="s">
        <v>1845</v>
      </c>
      <c r="H947" s="399">
        <v>10</v>
      </c>
      <c r="I947" s="404">
        <v>10</v>
      </c>
    </row>
    <row r="948" customHeight="1" spans="6:9">
      <c r="F948" s="397" t="s">
        <v>1846</v>
      </c>
      <c r="G948" s="398" t="s">
        <v>1847</v>
      </c>
      <c r="H948" s="399"/>
      <c r="I948" s="404"/>
    </row>
    <row r="949" customHeight="1" spans="6:9">
      <c r="F949" s="397" t="s">
        <v>1848</v>
      </c>
      <c r="G949" s="398" t="s">
        <v>1849</v>
      </c>
      <c r="H949" s="399"/>
      <c r="I949" s="404"/>
    </row>
    <row r="950" customHeight="1" spans="6:9">
      <c r="F950" s="397" t="s">
        <v>1850</v>
      </c>
      <c r="G950" s="398" t="s">
        <v>1851</v>
      </c>
      <c r="H950" s="399"/>
      <c r="I950" s="404"/>
    </row>
    <row r="951" customHeight="1" spans="6:9">
      <c r="F951" s="397" t="s">
        <v>1852</v>
      </c>
      <c r="G951" s="398" t="s">
        <v>1853</v>
      </c>
      <c r="H951" s="399"/>
      <c r="I951" s="404"/>
    </row>
    <row r="952" customHeight="1" spans="6:9">
      <c r="F952" s="397" t="s">
        <v>1854</v>
      </c>
      <c r="G952" s="398" t="s">
        <v>1855</v>
      </c>
      <c r="H952" s="399"/>
      <c r="I952" s="404"/>
    </row>
    <row r="953" customHeight="1" spans="6:9">
      <c r="F953" s="397" t="s">
        <v>1856</v>
      </c>
      <c r="G953" s="398" t="s">
        <v>1857</v>
      </c>
      <c r="H953" s="399"/>
      <c r="I953" s="404"/>
    </row>
    <row r="954" customHeight="1" spans="6:9">
      <c r="F954" s="397" t="s">
        <v>1858</v>
      </c>
      <c r="G954" s="398" t="s">
        <v>1859</v>
      </c>
      <c r="H954" s="399"/>
      <c r="I954" s="404"/>
    </row>
    <row r="955" customHeight="1" spans="6:9">
      <c r="F955" s="397" t="s">
        <v>1860</v>
      </c>
      <c r="G955" s="398" t="s">
        <v>1861</v>
      </c>
      <c r="H955" s="399"/>
      <c r="I955" s="404"/>
    </row>
    <row r="956" customHeight="1" spans="6:9">
      <c r="F956" s="397" t="s">
        <v>1862</v>
      </c>
      <c r="G956" s="398" t="s">
        <v>1863</v>
      </c>
      <c r="H956" s="399"/>
      <c r="I956" s="404"/>
    </row>
    <row r="957" customHeight="1" spans="6:9">
      <c r="F957" s="397" t="s">
        <v>1864</v>
      </c>
      <c r="G957" s="398" t="s">
        <v>1865</v>
      </c>
      <c r="H957" s="399"/>
      <c r="I957" s="404"/>
    </row>
    <row r="958" customHeight="1" spans="6:9">
      <c r="F958" s="397" t="s">
        <v>1866</v>
      </c>
      <c r="G958" s="398" t="s">
        <v>1867</v>
      </c>
      <c r="H958" s="399"/>
      <c r="I958" s="404"/>
    </row>
    <row r="959" customHeight="1" spans="6:9">
      <c r="F959" s="397" t="s">
        <v>1868</v>
      </c>
      <c r="G959" s="398" t="s">
        <v>1869</v>
      </c>
      <c r="H959" s="399"/>
      <c r="I959" s="404"/>
    </row>
    <row r="960" customHeight="1" spans="6:9">
      <c r="F960" s="397" t="s">
        <v>1870</v>
      </c>
      <c r="G960" s="398" t="s">
        <v>1871</v>
      </c>
      <c r="H960" s="399"/>
      <c r="I960" s="404"/>
    </row>
    <row r="961" customHeight="1" spans="6:9">
      <c r="F961" s="397" t="s">
        <v>1872</v>
      </c>
      <c r="G961" s="398" t="s">
        <v>1873</v>
      </c>
      <c r="H961" s="399"/>
      <c r="I961" s="404"/>
    </row>
    <row r="962" customHeight="1" spans="6:9">
      <c r="F962" s="397" t="s">
        <v>1874</v>
      </c>
      <c r="G962" s="398" t="s">
        <v>1875</v>
      </c>
      <c r="H962" s="399"/>
      <c r="I962" s="404"/>
    </row>
    <row r="963" customHeight="1" spans="6:9">
      <c r="F963" s="397" t="s">
        <v>1876</v>
      </c>
      <c r="G963" s="398" t="s">
        <v>1877</v>
      </c>
      <c r="H963" s="399"/>
      <c r="I963" s="404"/>
    </row>
    <row r="964" customHeight="1" spans="6:9">
      <c r="F964" s="397" t="s">
        <v>1878</v>
      </c>
      <c r="G964" s="398" t="s">
        <v>1879</v>
      </c>
      <c r="H964" s="399"/>
      <c r="I964" s="404"/>
    </row>
    <row r="965" customHeight="1" spans="6:9">
      <c r="F965" s="397" t="s">
        <v>1880</v>
      </c>
      <c r="G965" s="398" t="s">
        <v>1881</v>
      </c>
      <c r="H965" s="399">
        <v>258</v>
      </c>
      <c r="I965" s="404">
        <v>258</v>
      </c>
    </row>
    <row r="966" customHeight="1" spans="6:9">
      <c r="F966" s="397" t="s">
        <v>1882</v>
      </c>
      <c r="G966" s="398" t="s">
        <v>1883</v>
      </c>
      <c r="H966" s="399"/>
      <c r="I966" s="404"/>
    </row>
    <row r="967" customHeight="1" spans="6:9">
      <c r="F967" s="397" t="s">
        <v>1884</v>
      </c>
      <c r="G967" s="398" t="s">
        <v>1885</v>
      </c>
      <c r="H967" s="399"/>
      <c r="I967" s="404"/>
    </row>
    <row r="968" customHeight="1" spans="6:9">
      <c r="F968" s="397" t="s">
        <v>1886</v>
      </c>
      <c r="G968" s="398" t="s">
        <v>1887</v>
      </c>
      <c r="H968" s="399"/>
      <c r="I968" s="404"/>
    </row>
    <row r="969" customHeight="1" spans="6:9">
      <c r="F969" s="397" t="s">
        <v>1888</v>
      </c>
      <c r="G969" s="398" t="s">
        <v>1889</v>
      </c>
      <c r="H969" s="399"/>
      <c r="I969" s="404"/>
    </row>
    <row r="970" customHeight="1" spans="6:9">
      <c r="F970" s="397" t="s">
        <v>1890</v>
      </c>
      <c r="G970" s="398" t="s">
        <v>1891</v>
      </c>
      <c r="H970" s="399"/>
      <c r="I970" s="404"/>
    </row>
    <row r="971" customHeight="1" spans="6:9">
      <c r="F971" s="397" t="s">
        <v>1892</v>
      </c>
      <c r="G971" s="398" t="s">
        <v>1893</v>
      </c>
      <c r="H971" s="399"/>
      <c r="I971" s="404"/>
    </row>
    <row r="972" customHeight="1" spans="6:9">
      <c r="F972" s="397" t="s">
        <v>1894</v>
      </c>
      <c r="G972" s="398" t="s">
        <v>1895</v>
      </c>
      <c r="H972" s="399"/>
      <c r="I972" s="404"/>
    </row>
    <row r="973" customHeight="1" spans="6:9">
      <c r="F973" s="397" t="s">
        <v>486</v>
      </c>
      <c r="G973" s="398" t="s">
        <v>487</v>
      </c>
      <c r="H973" s="399"/>
      <c r="I973" s="404"/>
    </row>
    <row r="974" customHeight="1" spans="6:9">
      <c r="F974" s="397" t="s">
        <v>488</v>
      </c>
      <c r="G974" s="398" t="s">
        <v>104</v>
      </c>
      <c r="H974" s="399">
        <v>1901</v>
      </c>
      <c r="I974" s="404">
        <v>13</v>
      </c>
    </row>
    <row r="975" customHeight="1" spans="6:9">
      <c r="F975" s="397" t="s">
        <v>1896</v>
      </c>
      <c r="G975" s="398" t="s">
        <v>124</v>
      </c>
      <c r="H975" s="399"/>
      <c r="I975" s="404"/>
    </row>
    <row r="976" customHeight="1" spans="6:9">
      <c r="F976" s="397" t="s">
        <v>1897</v>
      </c>
      <c r="G976" s="398" t="s">
        <v>106</v>
      </c>
      <c r="H976" s="399"/>
      <c r="I976" s="404"/>
    </row>
    <row r="977" customHeight="1" spans="6:9">
      <c r="F977" s="397" t="s">
        <v>1898</v>
      </c>
      <c r="G977" s="398" t="s">
        <v>1899</v>
      </c>
      <c r="H977" s="399">
        <v>22</v>
      </c>
      <c r="I977" s="404">
        <v>2</v>
      </c>
    </row>
    <row r="978" customHeight="1" spans="6:9">
      <c r="F978" s="397" t="s">
        <v>1900</v>
      </c>
      <c r="G978" s="398" t="s">
        <v>1901</v>
      </c>
      <c r="H978" s="399"/>
      <c r="I978" s="404">
        <v>4111</v>
      </c>
    </row>
    <row r="979" customHeight="1" spans="6:9">
      <c r="F979" s="397" t="s">
        <v>1902</v>
      </c>
      <c r="G979" s="398" t="s">
        <v>1903</v>
      </c>
      <c r="H979" s="399"/>
      <c r="I979" s="404"/>
    </row>
    <row r="980" customHeight="1" spans="6:9">
      <c r="F980" s="397" t="s">
        <v>1904</v>
      </c>
      <c r="G980" s="398" t="s">
        <v>1905</v>
      </c>
      <c r="H980" s="399"/>
      <c r="I980" s="404"/>
    </row>
    <row r="981" customHeight="1" spans="6:9">
      <c r="F981" s="397" t="s">
        <v>1906</v>
      </c>
      <c r="G981" s="398" t="s">
        <v>1907</v>
      </c>
      <c r="H981" s="399">
        <v>800</v>
      </c>
      <c r="I981" s="404"/>
    </row>
    <row r="982" customHeight="1" spans="6:9">
      <c r="F982" s="397" t="s">
        <v>1908</v>
      </c>
      <c r="G982" s="398" t="s">
        <v>1909</v>
      </c>
      <c r="H982" s="399"/>
      <c r="I982" s="404"/>
    </row>
    <row r="983" customHeight="1" spans="6:9">
      <c r="F983" s="397" t="s">
        <v>1910</v>
      </c>
      <c r="G983" s="398" t="s">
        <v>1911</v>
      </c>
      <c r="H983" s="399"/>
      <c r="I983" s="404"/>
    </row>
    <row r="984" customHeight="1" spans="6:9">
      <c r="F984" s="397" t="s">
        <v>489</v>
      </c>
      <c r="G984" s="398" t="s">
        <v>490</v>
      </c>
      <c r="H984" s="399">
        <v>1707</v>
      </c>
      <c r="I984" s="404">
        <v>1820</v>
      </c>
    </row>
    <row r="985" customHeight="1" spans="6:9">
      <c r="F985" s="397" t="s">
        <v>1912</v>
      </c>
      <c r="G985" s="398" t="s">
        <v>1913</v>
      </c>
      <c r="H985" s="399"/>
      <c r="I985" s="404"/>
    </row>
    <row r="986" customHeight="1" spans="6:9">
      <c r="F986" s="397" t="s">
        <v>1914</v>
      </c>
      <c r="G986" s="398" t="s">
        <v>1915</v>
      </c>
      <c r="H986" s="399"/>
      <c r="I986" s="404"/>
    </row>
    <row r="987" customHeight="1" spans="6:9">
      <c r="F987" s="397" t="s">
        <v>1916</v>
      </c>
      <c r="G987" s="398" t="s">
        <v>1917</v>
      </c>
      <c r="H987" s="399"/>
      <c r="I987" s="404"/>
    </row>
    <row r="988" customHeight="1" spans="6:9">
      <c r="F988" s="397" t="s">
        <v>1918</v>
      </c>
      <c r="G988" s="398" t="s">
        <v>1919</v>
      </c>
      <c r="H988" s="399"/>
      <c r="I988" s="404"/>
    </row>
    <row r="989" customHeight="1" spans="6:9">
      <c r="F989" s="397" t="s">
        <v>1920</v>
      </c>
      <c r="G989" s="398" t="s">
        <v>1921</v>
      </c>
      <c r="H989" s="399"/>
      <c r="I989" s="404"/>
    </row>
    <row r="990" customHeight="1" spans="6:9">
      <c r="F990" s="397" t="s">
        <v>1922</v>
      </c>
      <c r="G990" s="398" t="s">
        <v>1923</v>
      </c>
      <c r="H990" s="399"/>
      <c r="I990" s="404"/>
    </row>
    <row r="991" customHeight="1" spans="6:9">
      <c r="F991" s="397" t="s">
        <v>1924</v>
      </c>
      <c r="G991" s="398" t="s">
        <v>1925</v>
      </c>
      <c r="H991" s="399"/>
      <c r="I991" s="404"/>
    </row>
    <row r="992" customHeight="1" spans="6:9">
      <c r="F992" s="397" t="s">
        <v>1926</v>
      </c>
      <c r="G992" s="398" t="s">
        <v>1927</v>
      </c>
      <c r="H992" s="399"/>
      <c r="I992" s="404"/>
    </row>
    <row r="993" customHeight="1" spans="6:9">
      <c r="F993" s="397" t="s">
        <v>1928</v>
      </c>
      <c r="G993" s="398" t="s">
        <v>1929</v>
      </c>
      <c r="H993" s="399"/>
      <c r="I993" s="404"/>
    </row>
    <row r="994" customHeight="1" spans="6:9">
      <c r="F994" s="397" t="s">
        <v>1930</v>
      </c>
      <c r="G994" s="398" t="s">
        <v>1931</v>
      </c>
      <c r="H994" s="399"/>
      <c r="I994" s="404"/>
    </row>
    <row r="995" customHeight="1" spans="6:9">
      <c r="F995" s="397" t="s">
        <v>1932</v>
      </c>
      <c r="G995" s="398" t="s">
        <v>1933</v>
      </c>
      <c r="H995" s="399"/>
      <c r="I995" s="404"/>
    </row>
    <row r="996" customHeight="1" spans="6:9">
      <c r="F996" s="397" t="s">
        <v>1934</v>
      </c>
      <c r="G996" s="398" t="s">
        <v>1935</v>
      </c>
      <c r="H996" s="399"/>
      <c r="I996" s="404"/>
    </row>
    <row r="997" customHeight="1" spans="6:9">
      <c r="F997" s="397" t="s">
        <v>1936</v>
      </c>
      <c r="G997" s="398" t="s">
        <v>1937</v>
      </c>
      <c r="H997" s="399"/>
      <c r="I997" s="404"/>
    </row>
    <row r="998" customHeight="1" spans="6:9">
      <c r="F998" s="397" t="s">
        <v>1938</v>
      </c>
      <c r="G998" s="398" t="s">
        <v>108</v>
      </c>
      <c r="H998" s="399">
        <v>445</v>
      </c>
      <c r="I998" s="404"/>
    </row>
    <row r="999" customHeight="1" spans="6:9">
      <c r="F999" s="397" t="s">
        <v>1939</v>
      </c>
      <c r="G999" s="398" t="s">
        <v>1940</v>
      </c>
      <c r="H999" s="399"/>
      <c r="I999" s="404"/>
    </row>
    <row r="1000" customHeight="1" spans="6:9">
      <c r="F1000" s="397" t="s">
        <v>1941</v>
      </c>
      <c r="G1000" s="398" t="s">
        <v>104</v>
      </c>
      <c r="H1000" s="399"/>
      <c r="I1000" s="404"/>
    </row>
    <row r="1001" customHeight="1" spans="6:9">
      <c r="F1001" s="397" t="s">
        <v>1942</v>
      </c>
      <c r="G1001" s="398" t="s">
        <v>124</v>
      </c>
      <c r="H1001" s="399"/>
      <c r="I1001" s="404"/>
    </row>
    <row r="1002" customHeight="1" spans="6:9">
      <c r="F1002" s="397" t="s">
        <v>1943</v>
      </c>
      <c r="G1002" s="398" t="s">
        <v>106</v>
      </c>
      <c r="H1002" s="399"/>
      <c r="I1002" s="404"/>
    </row>
    <row r="1003" customHeight="1" spans="6:9">
      <c r="F1003" s="397" t="s">
        <v>1944</v>
      </c>
      <c r="G1003" s="398" t="s">
        <v>1945</v>
      </c>
      <c r="H1003" s="399"/>
      <c r="I1003" s="404"/>
    </row>
    <row r="1004" customHeight="1" spans="6:9">
      <c r="F1004" s="397" t="s">
        <v>1946</v>
      </c>
      <c r="G1004" s="398" t="s">
        <v>1947</v>
      </c>
      <c r="H1004" s="399"/>
      <c r="I1004" s="404"/>
    </row>
    <row r="1005" customHeight="1" spans="6:9">
      <c r="F1005" s="397" t="s">
        <v>1948</v>
      </c>
      <c r="G1005" s="398" t="s">
        <v>1949</v>
      </c>
      <c r="H1005" s="399"/>
      <c r="I1005" s="404"/>
    </row>
    <row r="1006" customHeight="1" spans="6:9">
      <c r="F1006" s="397" t="s">
        <v>1950</v>
      </c>
      <c r="G1006" s="398" t="s">
        <v>1951</v>
      </c>
      <c r="H1006" s="399"/>
      <c r="I1006" s="404"/>
    </row>
    <row r="1007" customHeight="1" spans="6:9">
      <c r="F1007" s="397" t="s">
        <v>1952</v>
      </c>
      <c r="G1007" s="398" t="s">
        <v>1953</v>
      </c>
      <c r="H1007" s="399"/>
      <c r="I1007" s="404"/>
    </row>
    <row r="1008" customHeight="1" spans="6:9">
      <c r="F1008" s="397" t="s">
        <v>1954</v>
      </c>
      <c r="G1008" s="398" t="s">
        <v>1955</v>
      </c>
      <c r="H1008" s="399"/>
      <c r="I1008" s="404"/>
    </row>
    <row r="1009" customHeight="1" spans="6:9">
      <c r="F1009" s="397" t="s">
        <v>1956</v>
      </c>
      <c r="G1009" s="398" t="s">
        <v>1957</v>
      </c>
      <c r="H1009" s="399"/>
      <c r="I1009" s="404"/>
    </row>
    <row r="1010" customHeight="1" spans="6:9">
      <c r="F1010" s="397" t="s">
        <v>1958</v>
      </c>
      <c r="G1010" s="398" t="s">
        <v>1959</v>
      </c>
      <c r="H1010" s="399"/>
      <c r="I1010" s="404"/>
    </row>
    <row r="1011" customHeight="1" spans="6:9">
      <c r="F1011" s="397" t="s">
        <v>1960</v>
      </c>
      <c r="G1011" s="398" t="s">
        <v>1961</v>
      </c>
      <c r="H1011" s="399"/>
      <c r="I1011" s="404"/>
    </row>
    <row r="1012" customHeight="1" spans="6:9">
      <c r="F1012" s="397" t="s">
        <v>1962</v>
      </c>
      <c r="G1012" s="398" t="s">
        <v>1963</v>
      </c>
      <c r="H1012" s="399"/>
      <c r="I1012" s="404"/>
    </row>
    <row r="1013" customHeight="1" spans="6:9">
      <c r="F1013" s="397" t="s">
        <v>1964</v>
      </c>
      <c r="G1013" s="398" t="s">
        <v>1965</v>
      </c>
      <c r="H1013" s="399"/>
      <c r="I1013" s="404"/>
    </row>
    <row r="1014" customHeight="1" spans="6:9">
      <c r="F1014" s="397" t="s">
        <v>1966</v>
      </c>
      <c r="G1014" s="398" t="s">
        <v>1967</v>
      </c>
      <c r="H1014" s="399"/>
      <c r="I1014" s="404"/>
    </row>
    <row r="1015" customHeight="1" spans="6:9">
      <c r="F1015" s="397" t="s">
        <v>1968</v>
      </c>
      <c r="G1015" s="398" t="s">
        <v>1969</v>
      </c>
      <c r="H1015" s="399"/>
      <c r="I1015" s="404"/>
    </row>
    <row r="1016" customHeight="1" spans="6:9">
      <c r="F1016" s="397" t="s">
        <v>1970</v>
      </c>
      <c r="G1016" s="398" t="s">
        <v>1971</v>
      </c>
      <c r="H1016" s="399">
        <v>978</v>
      </c>
      <c r="I1016" s="404">
        <v>2076</v>
      </c>
    </row>
    <row r="1017" customHeight="1" spans="6:9">
      <c r="F1017" s="397" t="s">
        <v>1972</v>
      </c>
      <c r="G1017" s="398" t="s">
        <v>1973</v>
      </c>
      <c r="H1017" s="399"/>
      <c r="I1017" s="404"/>
    </row>
    <row r="1018" customHeight="1" spans="6:9">
      <c r="F1018" s="397" t="s">
        <v>491</v>
      </c>
      <c r="G1018" s="398" t="s">
        <v>492</v>
      </c>
      <c r="H1018" s="399">
        <v>51</v>
      </c>
      <c r="I1018" s="404">
        <v>113</v>
      </c>
    </row>
    <row r="1019" customHeight="1" spans="6:9">
      <c r="F1019" s="397" t="s">
        <v>493</v>
      </c>
      <c r="G1019" s="398" t="s">
        <v>494</v>
      </c>
      <c r="H1019" s="399">
        <v>50</v>
      </c>
      <c r="I1019" s="404">
        <v>80</v>
      </c>
    </row>
    <row r="1020" customHeight="1" spans="6:9">
      <c r="F1020" s="397" t="s">
        <v>1974</v>
      </c>
      <c r="G1020" s="398" t="s">
        <v>1975</v>
      </c>
      <c r="H1020" s="399"/>
      <c r="I1020" s="404"/>
    </row>
    <row r="1021" customHeight="1" spans="6:9">
      <c r="F1021" s="397" t="s">
        <v>1976</v>
      </c>
      <c r="G1021" s="398" t="s">
        <v>1977</v>
      </c>
      <c r="H1021" s="399"/>
      <c r="I1021" s="404"/>
    </row>
    <row r="1022" customHeight="1" spans="6:9">
      <c r="F1022" s="397" t="s">
        <v>1978</v>
      </c>
      <c r="G1022" s="398" t="s">
        <v>1979</v>
      </c>
      <c r="H1022" s="399"/>
      <c r="I1022" s="404">
        <v>38</v>
      </c>
    </row>
    <row r="1023" customHeight="1" spans="6:9">
      <c r="F1023" s="397" t="s">
        <v>495</v>
      </c>
      <c r="G1023" s="398" t="s">
        <v>496</v>
      </c>
      <c r="H1023" s="399">
        <v>11287</v>
      </c>
      <c r="I1023" s="404">
        <v>11219</v>
      </c>
    </row>
    <row r="1024" customHeight="1" spans="6:9">
      <c r="F1024" s="397" t="s">
        <v>1980</v>
      </c>
      <c r="G1024" s="398" t="s">
        <v>1981</v>
      </c>
      <c r="H1024" s="399"/>
      <c r="I1024" s="404"/>
    </row>
    <row r="1025" customHeight="1" spans="6:9">
      <c r="F1025" s="397" t="s">
        <v>1982</v>
      </c>
      <c r="G1025" s="398" t="s">
        <v>1983</v>
      </c>
      <c r="H1025" s="399"/>
      <c r="I1025" s="404"/>
    </row>
    <row r="1026" customHeight="1" spans="6:9">
      <c r="F1026" s="397" t="s">
        <v>1984</v>
      </c>
      <c r="G1026" s="398" t="s">
        <v>1985</v>
      </c>
      <c r="H1026" s="399"/>
      <c r="I1026" s="404"/>
    </row>
    <row r="1027" customHeight="1" spans="6:9">
      <c r="F1027" s="397" t="s">
        <v>1986</v>
      </c>
      <c r="G1027" s="398" t="s">
        <v>1987</v>
      </c>
      <c r="H1027" s="399"/>
      <c r="I1027" s="404"/>
    </row>
    <row r="1028" customHeight="1" spans="6:9">
      <c r="F1028" s="397" t="s">
        <v>1988</v>
      </c>
      <c r="G1028" s="398" t="s">
        <v>1989</v>
      </c>
      <c r="H1028" s="399"/>
      <c r="I1028" s="404"/>
    </row>
    <row r="1029" customHeight="1" spans="6:9">
      <c r="F1029" s="397" t="s">
        <v>1990</v>
      </c>
      <c r="G1029" s="398" t="s">
        <v>104</v>
      </c>
      <c r="H1029" s="399">
        <v>260</v>
      </c>
      <c r="I1029" s="404"/>
    </row>
    <row r="1030" customHeight="1" spans="6:9">
      <c r="F1030" s="397" t="s">
        <v>1991</v>
      </c>
      <c r="G1030" s="398" t="s">
        <v>124</v>
      </c>
      <c r="H1030" s="399"/>
      <c r="I1030" s="404"/>
    </row>
    <row r="1031" customHeight="1" spans="6:9">
      <c r="F1031" s="397" t="s">
        <v>1992</v>
      </c>
      <c r="G1031" s="398" t="s">
        <v>106</v>
      </c>
      <c r="H1031" s="399"/>
      <c r="I1031" s="404"/>
    </row>
    <row r="1032" customHeight="1" spans="6:9">
      <c r="F1032" s="397" t="s">
        <v>1993</v>
      </c>
      <c r="G1032" s="398" t="s">
        <v>1994</v>
      </c>
      <c r="H1032" s="399"/>
      <c r="I1032" s="404"/>
    </row>
    <row r="1033" customHeight="1" spans="6:9">
      <c r="F1033" s="397" t="s">
        <v>1995</v>
      </c>
      <c r="G1033" s="398" t="s">
        <v>1996</v>
      </c>
      <c r="H1033" s="399"/>
      <c r="I1033" s="404"/>
    </row>
    <row r="1034" customHeight="1" spans="6:9">
      <c r="F1034" s="397" t="s">
        <v>1997</v>
      </c>
      <c r="G1034" s="398" t="s">
        <v>1998</v>
      </c>
      <c r="H1034" s="399"/>
      <c r="I1034" s="404"/>
    </row>
    <row r="1035" customHeight="1" spans="6:9">
      <c r="F1035" s="397" t="s">
        <v>1999</v>
      </c>
      <c r="G1035" s="398" t="s">
        <v>2000</v>
      </c>
      <c r="H1035" s="399"/>
      <c r="I1035" s="404"/>
    </row>
    <row r="1036" customHeight="1" spans="6:9">
      <c r="F1036" s="397" t="s">
        <v>2001</v>
      </c>
      <c r="G1036" s="398" t="s">
        <v>2002</v>
      </c>
      <c r="H1036" s="399"/>
      <c r="I1036" s="404"/>
    </row>
    <row r="1037" customHeight="1" spans="6:9">
      <c r="F1037" s="397" t="s">
        <v>2003</v>
      </c>
      <c r="G1037" s="398" t="s">
        <v>2004</v>
      </c>
      <c r="H1037" s="399"/>
      <c r="I1037" s="404"/>
    </row>
    <row r="1038" customHeight="1" spans="6:9">
      <c r="F1038" s="397" t="s">
        <v>2005</v>
      </c>
      <c r="G1038" s="398" t="s">
        <v>2006</v>
      </c>
      <c r="H1038" s="399"/>
      <c r="I1038" s="404"/>
    </row>
    <row r="1039" customHeight="1" spans="6:9">
      <c r="F1039" s="397" t="s">
        <v>2007</v>
      </c>
      <c r="G1039" s="398" t="s">
        <v>2008</v>
      </c>
      <c r="H1039" s="399"/>
      <c r="I1039" s="404"/>
    </row>
    <row r="1040" customHeight="1" spans="6:9">
      <c r="F1040" s="397" t="s">
        <v>2009</v>
      </c>
      <c r="G1040" s="398" t="s">
        <v>2010</v>
      </c>
      <c r="H1040" s="399"/>
      <c r="I1040" s="404"/>
    </row>
    <row r="1041" customHeight="1" spans="6:9">
      <c r="F1041" s="397" t="s">
        <v>2011</v>
      </c>
      <c r="G1041" s="398" t="s">
        <v>2012</v>
      </c>
      <c r="H1041" s="399"/>
      <c r="I1041" s="404"/>
    </row>
    <row r="1042" customHeight="1" spans="6:9">
      <c r="F1042" s="397" t="s">
        <v>2013</v>
      </c>
      <c r="G1042" s="398" t="s">
        <v>2014</v>
      </c>
      <c r="H1042" s="399"/>
      <c r="I1042" s="404"/>
    </row>
    <row r="1043" customHeight="1" spans="6:9">
      <c r="F1043" s="397" t="s">
        <v>2015</v>
      </c>
      <c r="G1043" s="398" t="s">
        <v>2016</v>
      </c>
      <c r="H1043" s="399"/>
      <c r="I1043" s="404"/>
    </row>
    <row r="1044" customHeight="1" spans="6:9">
      <c r="F1044" s="397" t="s">
        <v>2017</v>
      </c>
      <c r="G1044" s="398" t="s">
        <v>108</v>
      </c>
      <c r="H1044" s="399"/>
      <c r="I1044" s="404"/>
    </row>
    <row r="1045" customHeight="1" spans="6:9">
      <c r="F1045" s="397" t="s">
        <v>497</v>
      </c>
      <c r="G1045" s="398" t="s">
        <v>498</v>
      </c>
      <c r="H1045" s="399"/>
      <c r="I1045" s="404">
        <v>346</v>
      </c>
    </row>
    <row r="1046" customHeight="1" spans="6:9">
      <c r="F1046" s="397" t="s">
        <v>2018</v>
      </c>
      <c r="G1046" s="398" t="s">
        <v>2019</v>
      </c>
      <c r="H1046" s="399"/>
      <c r="I1046" s="404"/>
    </row>
    <row r="1047" customHeight="1" spans="6:9">
      <c r="F1047" s="397" t="s">
        <v>2020</v>
      </c>
      <c r="G1047" s="398" t="s">
        <v>2021</v>
      </c>
      <c r="H1047" s="399"/>
      <c r="I1047" s="404"/>
    </row>
    <row r="1048" customHeight="1" spans="6:9">
      <c r="F1048" s="397" t="s">
        <v>2022</v>
      </c>
      <c r="G1048" s="398" t="s">
        <v>2023</v>
      </c>
      <c r="H1048" s="399"/>
      <c r="I1048" s="404"/>
    </row>
    <row r="1049" customHeight="1" spans="6:9">
      <c r="F1049" s="397" t="s">
        <v>2024</v>
      </c>
      <c r="G1049" s="398" t="s">
        <v>2025</v>
      </c>
      <c r="H1049" s="399"/>
      <c r="I1049" s="404"/>
    </row>
    <row r="1050" customHeight="1" spans="6:9">
      <c r="F1050" s="397" t="s">
        <v>2026</v>
      </c>
      <c r="G1050" s="398" t="s">
        <v>2027</v>
      </c>
      <c r="H1050" s="399"/>
      <c r="I1050" s="404"/>
    </row>
    <row r="1051" customHeight="1" spans="6:9">
      <c r="F1051" s="397" t="s">
        <v>2028</v>
      </c>
      <c r="G1051" s="398" t="s">
        <v>2029</v>
      </c>
      <c r="H1051" s="399"/>
      <c r="I1051" s="404"/>
    </row>
    <row r="1052" customHeight="1" spans="6:9">
      <c r="F1052" s="397" t="s">
        <v>2030</v>
      </c>
      <c r="G1052" s="398" t="s">
        <v>2031</v>
      </c>
      <c r="H1052" s="399"/>
      <c r="I1052" s="404"/>
    </row>
    <row r="1053" customHeight="1" spans="6:9">
      <c r="F1053" s="397" t="s">
        <v>2032</v>
      </c>
      <c r="G1053" s="398" t="s">
        <v>2033</v>
      </c>
      <c r="H1053" s="399"/>
      <c r="I1053" s="404"/>
    </row>
    <row r="1054" customHeight="1" spans="6:9">
      <c r="F1054" s="397" t="s">
        <v>2034</v>
      </c>
      <c r="G1054" s="398" t="s">
        <v>2035</v>
      </c>
      <c r="H1054" s="399"/>
      <c r="I1054" s="404"/>
    </row>
    <row r="1055" customHeight="1" spans="6:9">
      <c r="F1055" s="397" t="s">
        <v>2036</v>
      </c>
      <c r="G1055" s="398" t="s">
        <v>2037</v>
      </c>
      <c r="H1055" s="399"/>
      <c r="I1055" s="404"/>
    </row>
    <row r="1056" customHeight="1" spans="6:9">
      <c r="F1056" s="397" t="s">
        <v>2038</v>
      </c>
      <c r="G1056" s="398" t="s">
        <v>2039</v>
      </c>
      <c r="H1056" s="399"/>
      <c r="I1056" s="404"/>
    </row>
    <row r="1057" customHeight="1" spans="6:9">
      <c r="F1057" s="397" t="s">
        <v>2040</v>
      </c>
      <c r="G1057" s="398" t="s">
        <v>2041</v>
      </c>
      <c r="H1057" s="399"/>
      <c r="I1057" s="404"/>
    </row>
    <row r="1058" customHeight="1" spans="6:9">
      <c r="F1058" s="397" t="s">
        <v>2042</v>
      </c>
      <c r="G1058" s="398" t="s">
        <v>2043</v>
      </c>
      <c r="H1058" s="399"/>
      <c r="I1058" s="404"/>
    </row>
    <row r="1059" customHeight="1" spans="6:9">
      <c r="F1059" s="397" t="s">
        <v>2044</v>
      </c>
      <c r="G1059" s="398" t="s">
        <v>2045</v>
      </c>
      <c r="H1059" s="399"/>
      <c r="I1059" s="404"/>
    </row>
    <row r="1060" customHeight="1" spans="6:9">
      <c r="F1060" s="397" t="s">
        <v>2046</v>
      </c>
      <c r="G1060" s="398" t="s">
        <v>2047</v>
      </c>
      <c r="H1060" s="399"/>
      <c r="I1060" s="404"/>
    </row>
    <row r="1061" customHeight="1" spans="6:9">
      <c r="F1061" s="397" t="s">
        <v>2048</v>
      </c>
      <c r="G1061" s="398" t="s">
        <v>2049</v>
      </c>
      <c r="H1061" s="399"/>
      <c r="I1061" s="404"/>
    </row>
    <row r="1062" customHeight="1" spans="6:9">
      <c r="F1062" s="397" t="s">
        <v>2050</v>
      </c>
      <c r="G1062" s="398" t="s">
        <v>2051</v>
      </c>
      <c r="H1062" s="399"/>
      <c r="I1062" s="404"/>
    </row>
    <row r="1063" customHeight="1" spans="6:9">
      <c r="F1063" s="397" t="s">
        <v>2052</v>
      </c>
      <c r="G1063" s="398" t="s">
        <v>2053</v>
      </c>
      <c r="H1063" s="399"/>
      <c r="I1063" s="404"/>
    </row>
    <row r="1064" customHeight="1" spans="6:9">
      <c r="F1064" s="397" t="s">
        <v>2054</v>
      </c>
      <c r="G1064" s="398" t="s">
        <v>2055</v>
      </c>
      <c r="H1064" s="399"/>
      <c r="I1064" s="404"/>
    </row>
    <row r="1065" customHeight="1" spans="6:9">
      <c r="F1065" s="397" t="s">
        <v>2056</v>
      </c>
      <c r="G1065" s="398" t="s">
        <v>2057</v>
      </c>
      <c r="H1065" s="399"/>
      <c r="I1065" s="404"/>
    </row>
    <row r="1066" customHeight="1" spans="6:9">
      <c r="F1066" s="397" t="s">
        <v>2058</v>
      </c>
      <c r="G1066" s="398" t="s">
        <v>2059</v>
      </c>
      <c r="H1066" s="399"/>
      <c r="I1066" s="404"/>
    </row>
    <row r="1067" customHeight="1" spans="6:9">
      <c r="F1067" s="397" t="s">
        <v>2060</v>
      </c>
      <c r="G1067" s="398" t="s">
        <v>2061</v>
      </c>
      <c r="H1067" s="399"/>
      <c r="I1067" s="404"/>
    </row>
    <row r="1068" customHeight="1" spans="6:9">
      <c r="F1068" s="397" t="s">
        <v>2062</v>
      </c>
      <c r="G1068" s="398" t="s">
        <v>2063</v>
      </c>
      <c r="H1068" s="399"/>
      <c r="I1068" s="404"/>
    </row>
    <row r="1069" customHeight="1" spans="6:9">
      <c r="F1069" s="397" t="s">
        <v>499</v>
      </c>
      <c r="G1069" s="398" t="s">
        <v>104</v>
      </c>
      <c r="H1069" s="399">
        <v>761</v>
      </c>
      <c r="I1069" s="404">
        <v>43</v>
      </c>
    </row>
    <row r="1070" customHeight="1" spans="6:9">
      <c r="F1070" s="397" t="s">
        <v>2064</v>
      </c>
      <c r="G1070" s="398" t="s">
        <v>124</v>
      </c>
      <c r="H1070" s="399"/>
      <c r="I1070" s="404"/>
    </row>
    <row r="1071" customHeight="1" spans="6:9">
      <c r="F1071" s="397" t="s">
        <v>2065</v>
      </c>
      <c r="G1071" s="398" t="s">
        <v>106</v>
      </c>
      <c r="H1071" s="399"/>
      <c r="I1071" s="404"/>
    </row>
    <row r="1072" customHeight="1" spans="6:9">
      <c r="F1072" s="397" t="s">
        <v>2066</v>
      </c>
      <c r="G1072" s="398" t="s">
        <v>2067</v>
      </c>
      <c r="H1072" s="399">
        <v>20</v>
      </c>
      <c r="I1072" s="404"/>
    </row>
    <row r="1073" customHeight="1" spans="6:9">
      <c r="F1073" s="397" t="s">
        <v>2068</v>
      </c>
      <c r="G1073" s="398" t="s">
        <v>2069</v>
      </c>
      <c r="H1073" s="399"/>
      <c r="I1073" s="404"/>
    </row>
    <row r="1074" customHeight="1" spans="6:9">
      <c r="F1074" s="397" t="s">
        <v>2070</v>
      </c>
      <c r="G1074" s="398" t="s">
        <v>2071</v>
      </c>
      <c r="H1074" s="399"/>
      <c r="I1074" s="404"/>
    </row>
    <row r="1075" customHeight="1" spans="6:9">
      <c r="F1075" s="397" t="s">
        <v>500</v>
      </c>
      <c r="G1075" s="398" t="s">
        <v>501</v>
      </c>
      <c r="H1075" s="399">
        <v>20</v>
      </c>
      <c r="I1075" s="404">
        <v>417</v>
      </c>
    </row>
    <row r="1076" customHeight="1" spans="6:9">
      <c r="F1076" s="397" t="s">
        <v>2072</v>
      </c>
      <c r="G1076" s="398" t="s">
        <v>2073</v>
      </c>
      <c r="H1076" s="399"/>
      <c r="I1076" s="404"/>
    </row>
    <row r="1077" customHeight="1" spans="6:9">
      <c r="F1077" s="397" t="s">
        <v>2074</v>
      </c>
      <c r="G1077" s="398" t="s">
        <v>108</v>
      </c>
      <c r="H1077" s="399"/>
      <c r="I1077" s="404"/>
    </row>
    <row r="1078" customHeight="1" spans="6:9">
      <c r="F1078" s="397" t="s">
        <v>2075</v>
      </c>
      <c r="G1078" s="398" t="s">
        <v>2076</v>
      </c>
      <c r="H1078" s="399">
        <v>1</v>
      </c>
      <c r="I1078" s="404"/>
    </row>
    <row r="1079" customHeight="1" spans="6:9">
      <c r="F1079" s="397" t="s">
        <v>502</v>
      </c>
      <c r="G1079" s="398" t="s">
        <v>104</v>
      </c>
      <c r="H1079" s="399">
        <v>300</v>
      </c>
      <c r="I1079" s="404">
        <v>536</v>
      </c>
    </row>
    <row r="1080" customHeight="1" spans="6:9">
      <c r="F1080" s="397" t="s">
        <v>2077</v>
      </c>
      <c r="G1080" s="398" t="s">
        <v>124</v>
      </c>
      <c r="H1080" s="399"/>
      <c r="I1080" s="404">
        <v>4</v>
      </c>
    </row>
    <row r="1081" customHeight="1" spans="6:9">
      <c r="F1081" s="397" t="s">
        <v>2078</v>
      </c>
      <c r="G1081" s="398" t="s">
        <v>106</v>
      </c>
      <c r="H1081" s="399"/>
      <c r="I1081" s="404"/>
    </row>
    <row r="1082" customHeight="1" spans="6:9">
      <c r="F1082" s="397" t="s">
        <v>2079</v>
      </c>
      <c r="G1082" s="398" t="s">
        <v>2080</v>
      </c>
      <c r="H1082" s="399"/>
      <c r="I1082" s="404"/>
    </row>
    <row r="1083" customHeight="1" spans="6:9">
      <c r="F1083" s="397" t="s">
        <v>503</v>
      </c>
      <c r="G1083" s="398" t="s">
        <v>108</v>
      </c>
      <c r="H1083" s="399"/>
      <c r="I1083" s="404">
        <v>260</v>
      </c>
    </row>
    <row r="1084" customHeight="1" spans="6:9">
      <c r="F1084" s="397" t="s">
        <v>2081</v>
      </c>
      <c r="G1084" s="398" t="s">
        <v>2082</v>
      </c>
      <c r="H1084" s="399">
        <v>25</v>
      </c>
      <c r="I1084" s="404"/>
    </row>
    <row r="1085" customHeight="1" spans="6:9">
      <c r="F1085" s="397" t="s">
        <v>2083</v>
      </c>
      <c r="G1085" s="398" t="s">
        <v>104</v>
      </c>
      <c r="H1085" s="399"/>
      <c r="I1085" s="404"/>
    </row>
    <row r="1086" customHeight="1" spans="6:9">
      <c r="F1086" s="397" t="s">
        <v>2084</v>
      </c>
      <c r="G1086" s="398" t="s">
        <v>124</v>
      </c>
      <c r="H1086" s="399"/>
      <c r="I1086" s="404"/>
    </row>
    <row r="1087" customHeight="1" spans="6:9">
      <c r="F1087" s="397" t="s">
        <v>2085</v>
      </c>
      <c r="G1087" s="398" t="s">
        <v>106</v>
      </c>
      <c r="H1087" s="399">
        <v>2</v>
      </c>
      <c r="I1087" s="404"/>
    </row>
    <row r="1088" customHeight="1" spans="6:9">
      <c r="F1088" s="397" t="s">
        <v>504</v>
      </c>
      <c r="G1088" s="398" t="s">
        <v>505</v>
      </c>
      <c r="H1088" s="399">
        <v>2</v>
      </c>
      <c r="I1088" s="404">
        <v>3</v>
      </c>
    </row>
    <row r="1089" customHeight="1" spans="6:9">
      <c r="F1089" s="397" t="s">
        <v>2086</v>
      </c>
      <c r="G1089" s="398" t="s">
        <v>2087</v>
      </c>
      <c r="H1089" s="399"/>
      <c r="I1089" s="404"/>
    </row>
    <row r="1090" customHeight="1" spans="6:9">
      <c r="F1090" s="397" t="s">
        <v>506</v>
      </c>
      <c r="G1090" s="398" t="s">
        <v>108</v>
      </c>
      <c r="H1090" s="399">
        <v>201</v>
      </c>
      <c r="I1090" s="404">
        <v>302</v>
      </c>
    </row>
    <row r="1091" customHeight="1" spans="6:9">
      <c r="F1091" s="397" t="s">
        <v>2088</v>
      </c>
      <c r="G1091" s="398" t="s">
        <v>2089</v>
      </c>
      <c r="H1091" s="399"/>
      <c r="I1091" s="404">
        <v>39</v>
      </c>
    </row>
    <row r="1092" customHeight="1" spans="6:9">
      <c r="F1092" s="397" t="s">
        <v>2090</v>
      </c>
      <c r="G1092" s="398" t="s">
        <v>104</v>
      </c>
      <c r="H1092" s="399"/>
      <c r="I1092" s="404"/>
    </row>
    <row r="1093" customHeight="1" spans="6:9">
      <c r="F1093" s="397" t="s">
        <v>2091</v>
      </c>
      <c r="G1093" s="398" t="s">
        <v>124</v>
      </c>
      <c r="H1093" s="399"/>
      <c r="I1093" s="404"/>
    </row>
    <row r="1094" customHeight="1" spans="6:9">
      <c r="F1094" s="397" t="s">
        <v>2092</v>
      </c>
      <c r="G1094" s="398" t="s">
        <v>106</v>
      </c>
      <c r="H1094" s="399"/>
      <c r="I1094" s="404"/>
    </row>
    <row r="1095" customHeight="1" spans="6:9">
      <c r="F1095" s="397" t="s">
        <v>2093</v>
      </c>
      <c r="G1095" s="398" t="s">
        <v>2094</v>
      </c>
      <c r="H1095" s="399"/>
      <c r="I1095" s="404"/>
    </row>
    <row r="1096" customHeight="1" spans="6:9">
      <c r="F1096" s="397" t="s">
        <v>2095</v>
      </c>
      <c r="G1096" s="398" t="s">
        <v>2096</v>
      </c>
      <c r="H1096" s="399"/>
      <c r="I1096" s="404"/>
    </row>
    <row r="1097" customHeight="1" spans="6:9">
      <c r="F1097" s="397" t="s">
        <v>2097</v>
      </c>
      <c r="G1097" s="398" t="s">
        <v>2098</v>
      </c>
      <c r="H1097" s="399"/>
      <c r="I1097" s="404"/>
    </row>
    <row r="1098" customHeight="1" spans="6:9">
      <c r="F1098" s="397" t="s">
        <v>2099</v>
      </c>
      <c r="G1098" s="398" t="s">
        <v>2100</v>
      </c>
      <c r="H1098" s="399"/>
      <c r="I1098" s="404"/>
    </row>
    <row r="1099" customHeight="1" spans="6:9">
      <c r="F1099" s="397" t="s">
        <v>2101</v>
      </c>
      <c r="G1099" s="398" t="s">
        <v>2102</v>
      </c>
      <c r="H1099" s="399"/>
      <c r="I1099" s="404"/>
    </row>
    <row r="1100" customHeight="1" spans="6:9">
      <c r="F1100" s="397" t="s">
        <v>2103</v>
      </c>
      <c r="G1100" s="398" t="s">
        <v>2104</v>
      </c>
      <c r="H1100" s="399"/>
      <c r="I1100" s="404"/>
    </row>
    <row r="1101" customHeight="1" spans="6:9">
      <c r="F1101" s="397" t="s">
        <v>2105</v>
      </c>
      <c r="G1101" s="398" t="s">
        <v>2106</v>
      </c>
      <c r="H1101" s="399"/>
      <c r="I1101" s="404"/>
    </row>
    <row r="1102" customHeight="1" spans="6:9">
      <c r="F1102" s="397" t="s">
        <v>2107</v>
      </c>
      <c r="G1102" s="398" t="s">
        <v>2108</v>
      </c>
      <c r="H1102" s="399"/>
      <c r="I1102" s="404"/>
    </row>
    <row r="1103" customHeight="1" spans="6:9">
      <c r="F1103" s="397" t="s">
        <v>2109</v>
      </c>
      <c r="G1103" s="398" t="s">
        <v>2110</v>
      </c>
      <c r="H1103" s="399"/>
      <c r="I1103" s="404"/>
    </row>
    <row r="1104" customHeight="1" spans="6:9">
      <c r="F1104" s="397" t="s">
        <v>2111</v>
      </c>
      <c r="G1104" s="398" t="s">
        <v>2112</v>
      </c>
      <c r="H1104" s="399"/>
      <c r="I1104" s="404"/>
    </row>
    <row r="1105" customHeight="1" spans="6:9">
      <c r="F1105" s="397" t="s">
        <v>2113</v>
      </c>
      <c r="G1105" s="398" t="s">
        <v>2114</v>
      </c>
      <c r="H1105" s="399"/>
      <c r="I1105" s="404"/>
    </row>
    <row r="1106" customHeight="1" spans="6:9">
      <c r="F1106" s="397" t="s">
        <v>2115</v>
      </c>
      <c r="G1106" s="398" t="s">
        <v>2116</v>
      </c>
      <c r="H1106" s="399"/>
      <c r="I1106" s="404"/>
    </row>
    <row r="1107" customHeight="1" spans="6:9">
      <c r="F1107" s="397" t="s">
        <v>2117</v>
      </c>
      <c r="G1107" s="398" t="s">
        <v>2118</v>
      </c>
      <c r="H1107" s="399"/>
      <c r="I1107" s="404"/>
    </row>
    <row r="1108" customHeight="1" spans="6:9">
      <c r="F1108" s="397" t="s">
        <v>507</v>
      </c>
      <c r="G1108" s="398" t="s">
        <v>508</v>
      </c>
      <c r="H1108" s="399"/>
      <c r="I1108" s="404">
        <v>3303</v>
      </c>
    </row>
    <row r="1109" customHeight="1" spans="6:9">
      <c r="F1109" s="397" t="s">
        <v>2119</v>
      </c>
      <c r="G1109" s="398" t="s">
        <v>2120</v>
      </c>
      <c r="H1109" s="399"/>
      <c r="I1109" s="404"/>
    </row>
    <row r="1110" customHeight="1" spans="6:9">
      <c r="F1110" s="397" t="s">
        <v>2121</v>
      </c>
      <c r="G1110" s="398" t="s">
        <v>2122</v>
      </c>
      <c r="H1110" s="399"/>
      <c r="I1110" s="404"/>
    </row>
    <row r="1111" customHeight="1" spans="6:9">
      <c r="F1111" s="397" t="s">
        <v>509</v>
      </c>
      <c r="G1111" s="398" t="s">
        <v>510</v>
      </c>
      <c r="H1111" s="399">
        <v>7000</v>
      </c>
      <c r="I1111" s="404">
        <v>7000</v>
      </c>
    </row>
    <row r="1112" customHeight="1" spans="6:9">
      <c r="F1112" s="397" t="s">
        <v>511</v>
      </c>
      <c r="G1112" s="398" t="s">
        <v>512</v>
      </c>
      <c r="H1112" s="399"/>
      <c r="I1112" s="404">
        <v>16984</v>
      </c>
    </row>
    <row r="1113" customHeight="1" spans="6:9">
      <c r="F1113" s="397" t="s">
        <v>513</v>
      </c>
      <c r="G1113" s="398" t="s">
        <v>487</v>
      </c>
      <c r="H1113" s="399">
        <v>121</v>
      </c>
      <c r="I1113" s="404">
        <v>999</v>
      </c>
    </row>
    <row r="1114" customHeight="1" spans="6:9">
      <c r="F1114" s="397" t="s">
        <v>514</v>
      </c>
      <c r="G1114" s="398" t="s">
        <v>515</v>
      </c>
      <c r="H1114" s="399">
        <v>3076</v>
      </c>
      <c r="I1114" s="404">
        <v>3088</v>
      </c>
    </row>
    <row r="1115" customHeight="1" spans="6:9">
      <c r="F1115" s="397" t="s">
        <v>2123</v>
      </c>
      <c r="G1115" s="398" t="s">
        <v>2124</v>
      </c>
      <c r="H1115" s="399"/>
      <c r="I1115" s="404"/>
    </row>
    <row r="1116" customHeight="1" spans="6:9">
      <c r="F1116" s="397" t="s">
        <v>2125</v>
      </c>
      <c r="G1116" s="398" t="s">
        <v>2126</v>
      </c>
      <c r="H1116" s="399"/>
      <c r="I1116" s="404"/>
    </row>
    <row r="1117" customHeight="1" spans="6:9">
      <c r="F1117" s="397" t="s">
        <v>516</v>
      </c>
      <c r="G1117" s="398" t="s">
        <v>517</v>
      </c>
      <c r="H1117" s="399"/>
      <c r="I1117" s="404"/>
    </row>
    <row r="1118" customHeight="1" spans="6:9">
      <c r="F1118" s="549" t="s">
        <v>518</v>
      </c>
      <c r="G1118" s="398" t="s">
        <v>519</v>
      </c>
      <c r="H1118" s="399"/>
      <c r="I1118" s="404"/>
    </row>
  </sheetData>
  <mergeCells count="3">
    <mergeCell ref="B2:C2"/>
    <mergeCell ref="F3:G3"/>
    <mergeCell ref="H3:H4"/>
  </mergeCells>
  <pageMargins left="0.62" right="0.31" top="1" bottom="1" header="0.5" footer="0.5"/>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6"/>
  <sheetViews>
    <sheetView workbookViewId="0">
      <selection activeCell="C4" sqref="C4:C9"/>
    </sheetView>
  </sheetViews>
  <sheetFormatPr defaultColWidth="9" defaultRowHeight="14.25" outlineLevelCol="3"/>
  <cols>
    <col min="1" max="1" width="19.75" style="90" customWidth="1"/>
    <col min="2" max="2" width="29.625" style="90" customWidth="1"/>
    <col min="3" max="3" width="25.5" style="359" customWidth="1"/>
    <col min="4" max="250" width="9" style="90"/>
    <col min="251" max="251" width="19.75" style="90" customWidth="1"/>
    <col min="252" max="252" width="29.625" style="90" customWidth="1"/>
    <col min="253" max="253" width="25.5" style="90" customWidth="1"/>
    <col min="254" max="254" width="19.375" style="90" customWidth="1"/>
    <col min="255" max="255" width="9" style="90"/>
    <col min="256" max="256" width="11.5" style="90" customWidth="1"/>
    <col min="257" max="506" width="9" style="90"/>
    <col min="507" max="507" width="19.75" style="90" customWidth="1"/>
    <col min="508" max="508" width="29.625" style="90" customWidth="1"/>
    <col min="509" max="509" width="25.5" style="90" customWidth="1"/>
    <col min="510" max="510" width="19.375" style="90" customWidth="1"/>
    <col min="511" max="511" width="9" style="90"/>
    <col min="512" max="512" width="11.5" style="90" customWidth="1"/>
    <col min="513" max="762" width="9" style="90"/>
    <col min="763" max="763" width="19.75" style="90" customWidth="1"/>
    <col min="764" max="764" width="29.625" style="90" customWidth="1"/>
    <col min="765" max="765" width="25.5" style="90" customWidth="1"/>
    <col min="766" max="766" width="19.375" style="90" customWidth="1"/>
    <col min="767" max="767" width="9" style="90"/>
    <col min="768" max="768" width="11.5" style="90" customWidth="1"/>
    <col min="769" max="1018" width="9" style="90"/>
    <col min="1019" max="1019" width="19.75" style="90" customWidth="1"/>
    <col min="1020" max="1020" width="29.625" style="90" customWidth="1"/>
    <col min="1021" max="1021" width="25.5" style="90" customWidth="1"/>
    <col min="1022" max="1022" width="19.375" style="90" customWidth="1"/>
    <col min="1023" max="1023" width="9" style="90"/>
    <col min="1024" max="1024" width="11.5" style="90" customWidth="1"/>
    <col min="1025" max="1274" width="9" style="90"/>
    <col min="1275" max="1275" width="19.75" style="90" customWidth="1"/>
    <col min="1276" max="1276" width="29.625" style="90" customWidth="1"/>
    <col min="1277" max="1277" width="25.5" style="90" customWidth="1"/>
    <col min="1278" max="1278" width="19.375" style="90" customWidth="1"/>
    <col min="1279" max="1279" width="9" style="90"/>
    <col min="1280" max="1280" width="11.5" style="90" customWidth="1"/>
    <col min="1281" max="1530" width="9" style="90"/>
    <col min="1531" max="1531" width="19.75" style="90" customWidth="1"/>
    <col min="1532" max="1532" width="29.625" style="90" customWidth="1"/>
    <col min="1533" max="1533" width="25.5" style="90" customWidth="1"/>
    <col min="1534" max="1534" width="19.375" style="90" customWidth="1"/>
    <col min="1535" max="1535" width="9" style="90"/>
    <col min="1536" max="1536" width="11.5" style="90" customWidth="1"/>
    <col min="1537" max="1786" width="9" style="90"/>
    <col min="1787" max="1787" width="19.75" style="90" customWidth="1"/>
    <col min="1788" max="1788" width="29.625" style="90" customWidth="1"/>
    <col min="1789" max="1789" width="25.5" style="90" customWidth="1"/>
    <col min="1790" max="1790" width="19.375" style="90" customWidth="1"/>
    <col min="1791" max="1791" width="9" style="90"/>
    <col min="1792" max="1792" width="11.5" style="90" customWidth="1"/>
    <col min="1793" max="2042" width="9" style="90"/>
    <col min="2043" max="2043" width="19.75" style="90" customWidth="1"/>
    <col min="2044" max="2044" width="29.625" style="90" customWidth="1"/>
    <col min="2045" max="2045" width="25.5" style="90" customWidth="1"/>
    <col min="2046" max="2046" width="19.375" style="90" customWidth="1"/>
    <col min="2047" max="2047" width="9" style="90"/>
    <col min="2048" max="2048" width="11.5" style="90" customWidth="1"/>
    <col min="2049" max="2298" width="9" style="90"/>
    <col min="2299" max="2299" width="19.75" style="90" customWidth="1"/>
    <col min="2300" max="2300" width="29.625" style="90" customWidth="1"/>
    <col min="2301" max="2301" width="25.5" style="90" customWidth="1"/>
    <col min="2302" max="2302" width="19.375" style="90" customWidth="1"/>
    <col min="2303" max="2303" width="9" style="90"/>
    <col min="2304" max="2304" width="11.5" style="90" customWidth="1"/>
    <col min="2305" max="2554" width="9" style="90"/>
    <col min="2555" max="2555" width="19.75" style="90" customWidth="1"/>
    <col min="2556" max="2556" width="29.625" style="90" customWidth="1"/>
    <col min="2557" max="2557" width="25.5" style="90" customWidth="1"/>
    <col min="2558" max="2558" width="19.375" style="90" customWidth="1"/>
    <col min="2559" max="2559" width="9" style="90"/>
    <col min="2560" max="2560" width="11.5" style="90" customWidth="1"/>
    <col min="2561" max="2810" width="9" style="90"/>
    <col min="2811" max="2811" width="19.75" style="90" customWidth="1"/>
    <col min="2812" max="2812" width="29.625" style="90" customWidth="1"/>
    <col min="2813" max="2813" width="25.5" style="90" customWidth="1"/>
    <col min="2814" max="2814" width="19.375" style="90" customWidth="1"/>
    <col min="2815" max="2815" width="9" style="90"/>
    <col min="2816" max="2816" width="11.5" style="90" customWidth="1"/>
    <col min="2817" max="3066" width="9" style="90"/>
    <col min="3067" max="3067" width="19.75" style="90" customWidth="1"/>
    <col min="3068" max="3068" width="29.625" style="90" customWidth="1"/>
    <col min="3069" max="3069" width="25.5" style="90" customWidth="1"/>
    <col min="3070" max="3070" width="19.375" style="90" customWidth="1"/>
    <col min="3071" max="3071" width="9" style="90"/>
    <col min="3072" max="3072" width="11.5" style="90" customWidth="1"/>
    <col min="3073" max="3322" width="9" style="90"/>
    <col min="3323" max="3323" width="19.75" style="90" customWidth="1"/>
    <col min="3324" max="3324" width="29.625" style="90" customWidth="1"/>
    <col min="3325" max="3325" width="25.5" style="90" customWidth="1"/>
    <col min="3326" max="3326" width="19.375" style="90" customWidth="1"/>
    <col min="3327" max="3327" width="9" style="90"/>
    <col min="3328" max="3328" width="11.5" style="90" customWidth="1"/>
    <col min="3329" max="3578" width="9" style="90"/>
    <col min="3579" max="3579" width="19.75" style="90" customWidth="1"/>
    <col min="3580" max="3580" width="29.625" style="90" customWidth="1"/>
    <col min="3581" max="3581" width="25.5" style="90" customWidth="1"/>
    <col min="3582" max="3582" width="19.375" style="90" customWidth="1"/>
    <col min="3583" max="3583" width="9" style="90"/>
    <col min="3584" max="3584" width="11.5" style="90" customWidth="1"/>
    <col min="3585" max="3834" width="9" style="90"/>
    <col min="3835" max="3835" width="19.75" style="90" customWidth="1"/>
    <col min="3836" max="3836" width="29.625" style="90" customWidth="1"/>
    <col min="3837" max="3837" width="25.5" style="90" customWidth="1"/>
    <col min="3838" max="3838" width="19.375" style="90" customWidth="1"/>
    <col min="3839" max="3839" width="9" style="90"/>
    <col min="3840" max="3840" width="11.5" style="90" customWidth="1"/>
    <col min="3841" max="4090" width="9" style="90"/>
    <col min="4091" max="4091" width="19.75" style="90" customWidth="1"/>
    <col min="4092" max="4092" width="29.625" style="90" customWidth="1"/>
    <col min="4093" max="4093" width="25.5" style="90" customWidth="1"/>
    <col min="4094" max="4094" width="19.375" style="90" customWidth="1"/>
    <col min="4095" max="4095" width="9" style="90"/>
    <col min="4096" max="4096" width="11.5" style="90" customWidth="1"/>
    <col min="4097" max="4346" width="9" style="90"/>
    <col min="4347" max="4347" width="19.75" style="90" customWidth="1"/>
    <col min="4348" max="4348" width="29.625" style="90" customWidth="1"/>
    <col min="4349" max="4349" width="25.5" style="90" customWidth="1"/>
    <col min="4350" max="4350" width="19.375" style="90" customWidth="1"/>
    <col min="4351" max="4351" width="9" style="90"/>
    <col min="4352" max="4352" width="11.5" style="90" customWidth="1"/>
    <col min="4353" max="4602" width="9" style="90"/>
    <col min="4603" max="4603" width="19.75" style="90" customWidth="1"/>
    <col min="4604" max="4604" width="29.625" style="90" customWidth="1"/>
    <col min="4605" max="4605" width="25.5" style="90" customWidth="1"/>
    <col min="4606" max="4606" width="19.375" style="90" customWidth="1"/>
    <col min="4607" max="4607" width="9" style="90"/>
    <col min="4608" max="4608" width="11.5" style="90" customWidth="1"/>
    <col min="4609" max="4858" width="9" style="90"/>
    <col min="4859" max="4859" width="19.75" style="90" customWidth="1"/>
    <col min="4860" max="4860" width="29.625" style="90" customWidth="1"/>
    <col min="4861" max="4861" width="25.5" style="90" customWidth="1"/>
    <col min="4862" max="4862" width="19.375" style="90" customWidth="1"/>
    <col min="4863" max="4863" width="9" style="90"/>
    <col min="4864" max="4864" width="11.5" style="90" customWidth="1"/>
    <col min="4865" max="5114" width="9" style="90"/>
    <col min="5115" max="5115" width="19.75" style="90" customWidth="1"/>
    <col min="5116" max="5116" width="29.625" style="90" customWidth="1"/>
    <col min="5117" max="5117" width="25.5" style="90" customWidth="1"/>
    <col min="5118" max="5118" width="19.375" style="90" customWidth="1"/>
    <col min="5119" max="5119" width="9" style="90"/>
    <col min="5120" max="5120" width="11.5" style="90" customWidth="1"/>
    <col min="5121" max="5370" width="9" style="90"/>
    <col min="5371" max="5371" width="19.75" style="90" customWidth="1"/>
    <col min="5372" max="5372" width="29.625" style="90" customWidth="1"/>
    <col min="5373" max="5373" width="25.5" style="90" customWidth="1"/>
    <col min="5374" max="5374" width="19.375" style="90" customWidth="1"/>
    <col min="5375" max="5375" width="9" style="90"/>
    <col min="5376" max="5376" width="11.5" style="90" customWidth="1"/>
    <col min="5377" max="5626" width="9" style="90"/>
    <col min="5627" max="5627" width="19.75" style="90" customWidth="1"/>
    <col min="5628" max="5628" width="29.625" style="90" customWidth="1"/>
    <col min="5629" max="5629" width="25.5" style="90" customWidth="1"/>
    <col min="5630" max="5630" width="19.375" style="90" customWidth="1"/>
    <col min="5631" max="5631" width="9" style="90"/>
    <col min="5632" max="5632" width="11.5" style="90" customWidth="1"/>
    <col min="5633" max="5882" width="9" style="90"/>
    <col min="5883" max="5883" width="19.75" style="90" customWidth="1"/>
    <col min="5884" max="5884" width="29.625" style="90" customWidth="1"/>
    <col min="5885" max="5885" width="25.5" style="90" customWidth="1"/>
    <col min="5886" max="5886" width="19.375" style="90" customWidth="1"/>
    <col min="5887" max="5887" width="9" style="90"/>
    <col min="5888" max="5888" width="11.5" style="90" customWidth="1"/>
    <col min="5889" max="6138" width="9" style="90"/>
    <col min="6139" max="6139" width="19.75" style="90" customWidth="1"/>
    <col min="6140" max="6140" width="29.625" style="90" customWidth="1"/>
    <col min="6141" max="6141" width="25.5" style="90" customWidth="1"/>
    <col min="6142" max="6142" width="19.375" style="90" customWidth="1"/>
    <col min="6143" max="6143" width="9" style="90"/>
    <col min="6144" max="6144" width="11.5" style="90" customWidth="1"/>
    <col min="6145" max="6394" width="9" style="90"/>
    <col min="6395" max="6395" width="19.75" style="90" customWidth="1"/>
    <col min="6396" max="6396" width="29.625" style="90" customWidth="1"/>
    <col min="6397" max="6397" width="25.5" style="90" customWidth="1"/>
    <col min="6398" max="6398" width="19.375" style="90" customWidth="1"/>
    <col min="6399" max="6399" width="9" style="90"/>
    <col min="6400" max="6400" width="11.5" style="90" customWidth="1"/>
    <col min="6401" max="6650" width="9" style="90"/>
    <col min="6651" max="6651" width="19.75" style="90" customWidth="1"/>
    <col min="6652" max="6652" width="29.625" style="90" customWidth="1"/>
    <col min="6653" max="6653" width="25.5" style="90" customWidth="1"/>
    <col min="6654" max="6654" width="19.375" style="90" customWidth="1"/>
    <col min="6655" max="6655" width="9" style="90"/>
    <col min="6656" max="6656" width="11.5" style="90" customWidth="1"/>
    <col min="6657" max="6906" width="9" style="90"/>
    <col min="6907" max="6907" width="19.75" style="90" customWidth="1"/>
    <col min="6908" max="6908" width="29.625" style="90" customWidth="1"/>
    <col min="6909" max="6909" width="25.5" style="90" customWidth="1"/>
    <col min="6910" max="6910" width="19.375" style="90" customWidth="1"/>
    <col min="6911" max="6911" width="9" style="90"/>
    <col min="6912" max="6912" width="11.5" style="90" customWidth="1"/>
    <col min="6913" max="7162" width="9" style="90"/>
    <col min="7163" max="7163" width="19.75" style="90" customWidth="1"/>
    <col min="7164" max="7164" width="29.625" style="90" customWidth="1"/>
    <col min="7165" max="7165" width="25.5" style="90" customWidth="1"/>
    <col min="7166" max="7166" width="19.375" style="90" customWidth="1"/>
    <col min="7167" max="7167" width="9" style="90"/>
    <col min="7168" max="7168" width="11.5" style="90" customWidth="1"/>
    <col min="7169" max="7418" width="9" style="90"/>
    <col min="7419" max="7419" width="19.75" style="90" customWidth="1"/>
    <col min="7420" max="7420" width="29.625" style="90" customWidth="1"/>
    <col min="7421" max="7421" width="25.5" style="90" customWidth="1"/>
    <col min="7422" max="7422" width="19.375" style="90" customWidth="1"/>
    <col min="7423" max="7423" width="9" style="90"/>
    <col min="7424" max="7424" width="11.5" style="90" customWidth="1"/>
    <col min="7425" max="7674" width="9" style="90"/>
    <col min="7675" max="7675" width="19.75" style="90" customWidth="1"/>
    <col min="7676" max="7676" width="29.625" style="90" customWidth="1"/>
    <col min="7677" max="7677" width="25.5" style="90" customWidth="1"/>
    <col min="7678" max="7678" width="19.375" style="90" customWidth="1"/>
    <col min="7679" max="7679" width="9" style="90"/>
    <col min="7680" max="7680" width="11.5" style="90" customWidth="1"/>
    <col min="7681" max="7930" width="9" style="90"/>
    <col min="7931" max="7931" width="19.75" style="90" customWidth="1"/>
    <col min="7932" max="7932" width="29.625" style="90" customWidth="1"/>
    <col min="7933" max="7933" width="25.5" style="90" customWidth="1"/>
    <col min="7934" max="7934" width="19.375" style="90" customWidth="1"/>
    <col min="7935" max="7935" width="9" style="90"/>
    <col min="7936" max="7936" width="11.5" style="90" customWidth="1"/>
    <col min="7937" max="8186" width="9" style="90"/>
    <col min="8187" max="8187" width="19.75" style="90" customWidth="1"/>
    <col min="8188" max="8188" width="29.625" style="90" customWidth="1"/>
    <col min="8189" max="8189" width="25.5" style="90" customWidth="1"/>
    <col min="8190" max="8190" width="19.375" style="90" customWidth="1"/>
    <col min="8191" max="8191" width="9" style="90"/>
    <col min="8192" max="8192" width="11.5" style="90" customWidth="1"/>
    <col min="8193" max="8442" width="9" style="90"/>
    <col min="8443" max="8443" width="19.75" style="90" customWidth="1"/>
    <col min="8444" max="8444" width="29.625" style="90" customWidth="1"/>
    <col min="8445" max="8445" width="25.5" style="90" customWidth="1"/>
    <col min="8446" max="8446" width="19.375" style="90" customWidth="1"/>
    <col min="8447" max="8447" width="9" style="90"/>
    <col min="8448" max="8448" width="11.5" style="90" customWidth="1"/>
    <col min="8449" max="8698" width="9" style="90"/>
    <col min="8699" max="8699" width="19.75" style="90" customWidth="1"/>
    <col min="8700" max="8700" width="29.625" style="90" customWidth="1"/>
    <col min="8701" max="8701" width="25.5" style="90" customWidth="1"/>
    <col min="8702" max="8702" width="19.375" style="90" customWidth="1"/>
    <col min="8703" max="8703" width="9" style="90"/>
    <col min="8704" max="8704" width="11.5" style="90" customWidth="1"/>
    <col min="8705" max="8954" width="9" style="90"/>
    <col min="8955" max="8955" width="19.75" style="90" customWidth="1"/>
    <col min="8956" max="8956" width="29.625" style="90" customWidth="1"/>
    <col min="8957" max="8957" width="25.5" style="90" customWidth="1"/>
    <col min="8958" max="8958" width="19.375" style="90" customWidth="1"/>
    <col min="8959" max="8959" width="9" style="90"/>
    <col min="8960" max="8960" width="11.5" style="90" customWidth="1"/>
    <col min="8961" max="9210" width="9" style="90"/>
    <col min="9211" max="9211" width="19.75" style="90" customWidth="1"/>
    <col min="9212" max="9212" width="29.625" style="90" customWidth="1"/>
    <col min="9213" max="9213" width="25.5" style="90" customWidth="1"/>
    <col min="9214" max="9214" width="19.375" style="90" customWidth="1"/>
    <col min="9215" max="9215" width="9" style="90"/>
    <col min="9216" max="9216" width="11.5" style="90" customWidth="1"/>
    <col min="9217" max="9466" width="9" style="90"/>
    <col min="9467" max="9467" width="19.75" style="90" customWidth="1"/>
    <col min="9468" max="9468" width="29.625" style="90" customWidth="1"/>
    <col min="9469" max="9469" width="25.5" style="90" customWidth="1"/>
    <col min="9470" max="9470" width="19.375" style="90" customWidth="1"/>
    <col min="9471" max="9471" width="9" style="90"/>
    <col min="9472" max="9472" width="11.5" style="90" customWidth="1"/>
    <col min="9473" max="9722" width="9" style="90"/>
    <col min="9723" max="9723" width="19.75" style="90" customWidth="1"/>
    <col min="9724" max="9724" width="29.625" style="90" customWidth="1"/>
    <col min="9725" max="9725" width="25.5" style="90" customWidth="1"/>
    <col min="9726" max="9726" width="19.375" style="90" customWidth="1"/>
    <col min="9727" max="9727" width="9" style="90"/>
    <col min="9728" max="9728" width="11.5" style="90" customWidth="1"/>
    <col min="9729" max="9978" width="9" style="90"/>
    <col min="9979" max="9979" width="19.75" style="90" customWidth="1"/>
    <col min="9980" max="9980" width="29.625" style="90" customWidth="1"/>
    <col min="9981" max="9981" width="25.5" style="90" customWidth="1"/>
    <col min="9982" max="9982" width="19.375" style="90" customWidth="1"/>
    <col min="9983" max="9983" width="9" style="90"/>
    <col min="9984" max="9984" width="11.5" style="90" customWidth="1"/>
    <col min="9985" max="10234" width="9" style="90"/>
    <col min="10235" max="10235" width="19.75" style="90" customWidth="1"/>
    <col min="10236" max="10236" width="29.625" style="90" customWidth="1"/>
    <col min="10237" max="10237" width="25.5" style="90" customWidth="1"/>
    <col min="10238" max="10238" width="19.375" style="90" customWidth="1"/>
    <col min="10239" max="10239" width="9" style="90"/>
    <col min="10240" max="10240" width="11.5" style="90" customWidth="1"/>
    <col min="10241" max="10490" width="9" style="90"/>
    <col min="10491" max="10491" width="19.75" style="90" customWidth="1"/>
    <col min="10492" max="10492" width="29.625" style="90" customWidth="1"/>
    <col min="10493" max="10493" width="25.5" style="90" customWidth="1"/>
    <col min="10494" max="10494" width="19.375" style="90" customWidth="1"/>
    <col min="10495" max="10495" width="9" style="90"/>
    <col min="10496" max="10496" width="11.5" style="90" customWidth="1"/>
    <col min="10497" max="10746" width="9" style="90"/>
    <col min="10747" max="10747" width="19.75" style="90" customWidth="1"/>
    <col min="10748" max="10748" width="29.625" style="90" customWidth="1"/>
    <col min="10749" max="10749" width="25.5" style="90" customWidth="1"/>
    <col min="10750" max="10750" width="19.375" style="90" customWidth="1"/>
    <col min="10751" max="10751" width="9" style="90"/>
    <col min="10752" max="10752" width="11.5" style="90" customWidth="1"/>
    <col min="10753" max="11002" width="9" style="90"/>
    <col min="11003" max="11003" width="19.75" style="90" customWidth="1"/>
    <col min="11004" max="11004" width="29.625" style="90" customWidth="1"/>
    <col min="11005" max="11005" width="25.5" style="90" customWidth="1"/>
    <col min="11006" max="11006" width="19.375" style="90" customWidth="1"/>
    <col min="11007" max="11007" width="9" style="90"/>
    <col min="11008" max="11008" width="11.5" style="90" customWidth="1"/>
    <col min="11009" max="11258" width="9" style="90"/>
    <col min="11259" max="11259" width="19.75" style="90" customWidth="1"/>
    <col min="11260" max="11260" width="29.625" style="90" customWidth="1"/>
    <col min="11261" max="11261" width="25.5" style="90" customWidth="1"/>
    <col min="11262" max="11262" width="19.375" style="90" customWidth="1"/>
    <col min="11263" max="11263" width="9" style="90"/>
    <col min="11264" max="11264" width="11.5" style="90" customWidth="1"/>
    <col min="11265" max="11514" width="9" style="90"/>
    <col min="11515" max="11515" width="19.75" style="90" customWidth="1"/>
    <col min="11516" max="11516" width="29.625" style="90" customWidth="1"/>
    <col min="11517" max="11517" width="25.5" style="90" customWidth="1"/>
    <col min="11518" max="11518" width="19.375" style="90" customWidth="1"/>
    <col min="11519" max="11519" width="9" style="90"/>
    <col min="11520" max="11520" width="11.5" style="90" customWidth="1"/>
    <col min="11521" max="11770" width="9" style="90"/>
    <col min="11771" max="11771" width="19.75" style="90" customWidth="1"/>
    <col min="11772" max="11772" width="29.625" style="90" customWidth="1"/>
    <col min="11773" max="11773" width="25.5" style="90" customWidth="1"/>
    <col min="11774" max="11774" width="19.375" style="90" customWidth="1"/>
    <col min="11775" max="11775" width="9" style="90"/>
    <col min="11776" max="11776" width="11.5" style="90" customWidth="1"/>
    <col min="11777" max="12026" width="9" style="90"/>
    <col min="12027" max="12027" width="19.75" style="90" customWidth="1"/>
    <col min="12028" max="12028" width="29.625" style="90" customWidth="1"/>
    <col min="12029" max="12029" width="25.5" style="90" customWidth="1"/>
    <col min="12030" max="12030" width="19.375" style="90" customWidth="1"/>
    <col min="12031" max="12031" width="9" style="90"/>
    <col min="12032" max="12032" width="11.5" style="90" customWidth="1"/>
    <col min="12033" max="12282" width="9" style="90"/>
    <col min="12283" max="12283" width="19.75" style="90" customWidth="1"/>
    <col min="12284" max="12284" width="29.625" style="90" customWidth="1"/>
    <col min="12285" max="12285" width="25.5" style="90" customWidth="1"/>
    <col min="12286" max="12286" width="19.375" style="90" customWidth="1"/>
    <col min="12287" max="12287" width="9" style="90"/>
    <col min="12288" max="12288" width="11.5" style="90" customWidth="1"/>
    <col min="12289" max="12538" width="9" style="90"/>
    <col min="12539" max="12539" width="19.75" style="90" customWidth="1"/>
    <col min="12540" max="12540" width="29.625" style="90" customWidth="1"/>
    <col min="12541" max="12541" width="25.5" style="90" customWidth="1"/>
    <col min="12542" max="12542" width="19.375" style="90" customWidth="1"/>
    <col min="12543" max="12543" width="9" style="90"/>
    <col min="12544" max="12544" width="11.5" style="90" customWidth="1"/>
    <col min="12545" max="12794" width="9" style="90"/>
    <col min="12795" max="12795" width="19.75" style="90" customWidth="1"/>
    <col min="12796" max="12796" width="29.625" style="90" customWidth="1"/>
    <col min="12797" max="12797" width="25.5" style="90" customWidth="1"/>
    <col min="12798" max="12798" width="19.375" style="90" customWidth="1"/>
    <col min="12799" max="12799" width="9" style="90"/>
    <col min="12800" max="12800" width="11.5" style="90" customWidth="1"/>
    <col min="12801" max="13050" width="9" style="90"/>
    <col min="13051" max="13051" width="19.75" style="90" customWidth="1"/>
    <col min="13052" max="13052" width="29.625" style="90" customWidth="1"/>
    <col min="13053" max="13053" width="25.5" style="90" customWidth="1"/>
    <col min="13054" max="13054" width="19.375" style="90" customWidth="1"/>
    <col min="13055" max="13055" width="9" style="90"/>
    <col min="13056" max="13056" width="11.5" style="90" customWidth="1"/>
    <col min="13057" max="13306" width="9" style="90"/>
    <col min="13307" max="13307" width="19.75" style="90" customWidth="1"/>
    <col min="13308" max="13308" width="29.625" style="90" customWidth="1"/>
    <col min="13309" max="13309" width="25.5" style="90" customWidth="1"/>
    <col min="13310" max="13310" width="19.375" style="90" customWidth="1"/>
    <col min="13311" max="13311" width="9" style="90"/>
    <col min="13312" max="13312" width="11.5" style="90" customWidth="1"/>
    <col min="13313" max="13562" width="9" style="90"/>
    <col min="13563" max="13563" width="19.75" style="90" customWidth="1"/>
    <col min="13564" max="13564" width="29.625" style="90" customWidth="1"/>
    <col min="13565" max="13565" width="25.5" style="90" customWidth="1"/>
    <col min="13566" max="13566" width="19.375" style="90" customWidth="1"/>
    <col min="13567" max="13567" width="9" style="90"/>
    <col min="13568" max="13568" width="11.5" style="90" customWidth="1"/>
    <col min="13569" max="13818" width="9" style="90"/>
    <col min="13819" max="13819" width="19.75" style="90" customWidth="1"/>
    <col min="13820" max="13820" width="29.625" style="90" customWidth="1"/>
    <col min="13821" max="13821" width="25.5" style="90" customWidth="1"/>
    <col min="13822" max="13822" width="19.375" style="90" customWidth="1"/>
    <col min="13823" max="13823" width="9" style="90"/>
    <col min="13824" max="13824" width="11.5" style="90" customWidth="1"/>
    <col min="13825" max="14074" width="9" style="90"/>
    <col min="14075" max="14075" width="19.75" style="90" customWidth="1"/>
    <col min="14076" max="14076" width="29.625" style="90" customWidth="1"/>
    <col min="14077" max="14077" width="25.5" style="90" customWidth="1"/>
    <col min="14078" max="14078" width="19.375" style="90" customWidth="1"/>
    <col min="14079" max="14079" width="9" style="90"/>
    <col min="14080" max="14080" width="11.5" style="90" customWidth="1"/>
    <col min="14081" max="14330" width="9" style="90"/>
    <col min="14331" max="14331" width="19.75" style="90" customWidth="1"/>
    <col min="14332" max="14332" width="29.625" style="90" customWidth="1"/>
    <col min="14333" max="14333" width="25.5" style="90" customWidth="1"/>
    <col min="14334" max="14334" width="19.375" style="90" customWidth="1"/>
    <col min="14335" max="14335" width="9" style="90"/>
    <col min="14336" max="14336" width="11.5" style="90" customWidth="1"/>
    <col min="14337" max="14586" width="9" style="90"/>
    <col min="14587" max="14587" width="19.75" style="90" customWidth="1"/>
    <col min="14588" max="14588" width="29.625" style="90" customWidth="1"/>
    <col min="14589" max="14589" width="25.5" style="90" customWidth="1"/>
    <col min="14590" max="14590" width="19.375" style="90" customWidth="1"/>
    <col min="14591" max="14591" width="9" style="90"/>
    <col min="14592" max="14592" width="11.5" style="90" customWidth="1"/>
    <col min="14593" max="14842" width="9" style="90"/>
    <col min="14843" max="14843" width="19.75" style="90" customWidth="1"/>
    <col min="14844" max="14844" width="29.625" style="90" customWidth="1"/>
    <col min="14845" max="14845" width="25.5" style="90" customWidth="1"/>
    <col min="14846" max="14846" width="19.375" style="90" customWidth="1"/>
    <col min="14847" max="14847" width="9" style="90"/>
    <col min="14848" max="14848" width="11.5" style="90" customWidth="1"/>
    <col min="14849" max="15098" width="9" style="90"/>
    <col min="15099" max="15099" width="19.75" style="90" customWidth="1"/>
    <col min="15100" max="15100" width="29.625" style="90" customWidth="1"/>
    <col min="15101" max="15101" width="25.5" style="90" customWidth="1"/>
    <col min="15102" max="15102" width="19.375" style="90" customWidth="1"/>
    <col min="15103" max="15103" width="9" style="90"/>
    <col min="15104" max="15104" width="11.5" style="90" customWidth="1"/>
    <col min="15105" max="15354" width="9" style="90"/>
    <col min="15355" max="15355" width="19.75" style="90" customWidth="1"/>
    <col min="15356" max="15356" width="29.625" style="90" customWidth="1"/>
    <col min="15357" max="15357" width="25.5" style="90" customWidth="1"/>
    <col min="15358" max="15358" width="19.375" style="90" customWidth="1"/>
    <col min="15359" max="15359" width="9" style="90"/>
    <col min="15360" max="15360" width="11.5" style="90" customWidth="1"/>
    <col min="15361" max="15610" width="9" style="90"/>
    <col min="15611" max="15611" width="19.75" style="90" customWidth="1"/>
    <col min="15612" max="15612" width="29.625" style="90" customWidth="1"/>
    <col min="15613" max="15613" width="25.5" style="90" customWidth="1"/>
    <col min="15614" max="15614" width="19.375" style="90" customWidth="1"/>
    <col min="15615" max="15615" width="9" style="90"/>
    <col min="15616" max="15616" width="11.5" style="90" customWidth="1"/>
    <col min="15617" max="15866" width="9" style="90"/>
    <col min="15867" max="15867" width="19.75" style="90" customWidth="1"/>
    <col min="15868" max="15868" width="29.625" style="90" customWidth="1"/>
    <col min="15869" max="15869" width="25.5" style="90" customWidth="1"/>
    <col min="15870" max="15870" width="19.375" style="90" customWidth="1"/>
    <col min="15871" max="15871" width="9" style="90"/>
    <col min="15872" max="15872" width="11.5" style="90" customWidth="1"/>
    <col min="15873" max="16122" width="9" style="90"/>
    <col min="16123" max="16123" width="19.75" style="90" customWidth="1"/>
    <col min="16124" max="16124" width="29.625" style="90" customWidth="1"/>
    <col min="16125" max="16125" width="25.5" style="90" customWidth="1"/>
    <col min="16126" max="16126" width="19.375" style="90" customWidth="1"/>
    <col min="16127" max="16127" width="9" style="90"/>
    <col min="16128" max="16128" width="11.5" style="90" customWidth="1"/>
    <col min="16129" max="16384" width="9" style="90"/>
  </cols>
  <sheetData>
    <row r="1" ht="20.25" spans="1:4">
      <c r="A1" s="237" t="s">
        <v>520</v>
      </c>
    </row>
    <row r="2" ht="29.25" customHeight="1" spans="1:4">
      <c r="A2" s="360" t="s">
        <v>2127</v>
      </c>
      <c r="B2" s="360"/>
      <c r="C2" s="361"/>
    </row>
    <row r="3" ht="26.25" spans="1:4">
      <c r="A3" s="362"/>
      <c r="B3" s="5"/>
      <c r="C3" s="363" t="s">
        <v>2</v>
      </c>
    </row>
    <row r="4" ht="24.95" customHeight="1" spans="1:4">
      <c r="A4" s="364" t="s">
        <v>521</v>
      </c>
      <c r="B4" s="8" t="s">
        <v>522</v>
      </c>
      <c r="C4" s="365" t="s">
        <v>523</v>
      </c>
    </row>
    <row r="5" ht="24.95" customHeight="1" spans="1:4">
      <c r="A5" s="366" t="s">
        <v>64</v>
      </c>
      <c r="B5" s="11"/>
      <c r="C5" s="367">
        <f>C6+C11+C20+C26+C32+C35+C38+C42+C48+C50+C53+C55</f>
        <v>295920</v>
      </c>
      <c r="D5" s="368"/>
    </row>
    <row r="6" s="358" customFormat="1" ht="24.95" customHeight="1" spans="1:4">
      <c r="A6" s="369" t="s">
        <v>524</v>
      </c>
      <c r="B6" s="370" t="s">
        <v>525</v>
      </c>
      <c r="C6" s="371">
        <f>SUM(C7:C10)</f>
        <v>38938</v>
      </c>
    </row>
    <row r="7" s="358" customFormat="1" ht="24.95" customHeight="1" spans="1:4">
      <c r="A7" s="369" t="s">
        <v>526</v>
      </c>
      <c r="B7" s="370" t="s">
        <v>527</v>
      </c>
      <c r="C7" s="371">
        <v>21351</v>
      </c>
    </row>
    <row r="8" s="358" customFormat="1" ht="24.95" customHeight="1" spans="1:4">
      <c r="A8" s="369" t="s">
        <v>528</v>
      </c>
      <c r="B8" s="370" t="s">
        <v>529</v>
      </c>
      <c r="C8" s="371">
        <v>8727</v>
      </c>
    </row>
    <row r="9" s="358" customFormat="1" ht="24.95" customHeight="1" spans="1:4">
      <c r="A9" s="369" t="s">
        <v>530</v>
      </c>
      <c r="B9" s="370" t="s">
        <v>531</v>
      </c>
      <c r="C9" s="371">
        <v>3144</v>
      </c>
    </row>
    <row r="10" s="358" customFormat="1" ht="24.95" customHeight="1" spans="1:4">
      <c r="A10" s="369" t="s">
        <v>532</v>
      </c>
      <c r="B10" s="370" t="s">
        <v>533</v>
      </c>
      <c r="C10" s="371">
        <v>5716</v>
      </c>
    </row>
    <row r="11" s="358" customFormat="1" ht="24.95" customHeight="1" spans="1:4">
      <c r="A11" s="369" t="s">
        <v>534</v>
      </c>
      <c r="B11" s="370" t="s">
        <v>535</v>
      </c>
      <c r="C11" s="371">
        <f>SUM(C12:C19)</f>
        <v>31965</v>
      </c>
    </row>
    <row r="12" s="358" customFormat="1" ht="24.95" customHeight="1" spans="1:4">
      <c r="A12" s="369" t="s">
        <v>536</v>
      </c>
      <c r="B12" s="370" t="s">
        <v>537</v>
      </c>
      <c r="C12" s="371">
        <v>10714</v>
      </c>
    </row>
    <row r="13" s="358" customFormat="1" ht="24.95" customHeight="1" spans="1:4">
      <c r="A13" s="369" t="s">
        <v>538</v>
      </c>
      <c r="B13" s="370" t="s">
        <v>539</v>
      </c>
      <c r="C13" s="371">
        <v>83</v>
      </c>
    </row>
    <row r="14" s="358" customFormat="1" ht="24.95" customHeight="1" spans="1:4">
      <c r="A14" s="369" t="s">
        <v>540</v>
      </c>
      <c r="B14" s="370" t="s">
        <v>541</v>
      </c>
      <c r="C14" s="372">
        <v>89</v>
      </c>
    </row>
    <row r="15" s="358" customFormat="1" ht="24.95" customHeight="1" spans="1:4">
      <c r="A15" s="369" t="s">
        <v>542</v>
      </c>
      <c r="B15" s="370" t="s">
        <v>543</v>
      </c>
      <c r="C15" s="372">
        <v>67</v>
      </c>
    </row>
    <row r="16" s="358" customFormat="1" ht="24.95" customHeight="1" spans="1:4">
      <c r="A16" s="369" t="s">
        <v>544</v>
      </c>
      <c r="B16" s="370" t="s">
        <v>545</v>
      </c>
      <c r="C16" s="372">
        <v>17777</v>
      </c>
    </row>
    <row r="17" s="358" customFormat="1" ht="24.95" customHeight="1" spans="1:3">
      <c r="A17" s="369" t="s">
        <v>546</v>
      </c>
      <c r="B17" s="370" t="s">
        <v>547</v>
      </c>
      <c r="C17" s="371">
        <v>312</v>
      </c>
    </row>
    <row r="18" s="358" customFormat="1" ht="24.95" customHeight="1" spans="1:3">
      <c r="A18" s="369" t="s">
        <v>548</v>
      </c>
      <c r="B18" s="370" t="s">
        <v>549</v>
      </c>
      <c r="C18" s="371">
        <v>387</v>
      </c>
    </row>
    <row r="19" s="358" customFormat="1" ht="24.95" customHeight="1" spans="1:3">
      <c r="A19" s="369" t="s">
        <v>550</v>
      </c>
      <c r="B19" s="370" t="s">
        <v>551</v>
      </c>
      <c r="C19" s="371">
        <v>2536</v>
      </c>
    </row>
    <row r="20" s="358" customFormat="1" ht="24.95" customHeight="1" spans="1:3">
      <c r="A20" s="369" t="s">
        <v>552</v>
      </c>
      <c r="B20" s="370" t="s">
        <v>553</v>
      </c>
      <c r="C20" s="371">
        <f>SUM(C21:C25)</f>
        <v>10468</v>
      </c>
    </row>
    <row r="21" s="358" customFormat="1" ht="24.95" customHeight="1" spans="1:3">
      <c r="A21" s="369" t="s">
        <v>554</v>
      </c>
      <c r="B21" s="370" t="s">
        <v>555</v>
      </c>
      <c r="C21" s="371">
        <v>5838</v>
      </c>
    </row>
    <row r="22" s="358" customFormat="1" ht="24.95" customHeight="1" spans="1:3">
      <c r="A22" s="369" t="s">
        <v>556</v>
      </c>
      <c r="B22" s="370" t="s">
        <v>557</v>
      </c>
      <c r="C22" s="371">
        <v>0</v>
      </c>
    </row>
    <row r="23" s="358" customFormat="1" ht="24.95" customHeight="1" spans="1:3">
      <c r="A23" s="369" t="s">
        <v>558</v>
      </c>
      <c r="B23" s="370" t="s">
        <v>559</v>
      </c>
      <c r="C23" s="371">
        <v>276</v>
      </c>
    </row>
    <row r="24" s="358" customFormat="1" ht="24.95" customHeight="1" spans="1:3">
      <c r="A24" s="373" t="s">
        <v>560</v>
      </c>
      <c r="B24" s="370" t="s">
        <v>561</v>
      </c>
      <c r="C24" s="371">
        <v>54</v>
      </c>
    </row>
    <row r="25" s="358" customFormat="1" ht="24.95" customHeight="1" spans="1:3">
      <c r="A25" s="369" t="s">
        <v>562</v>
      </c>
      <c r="B25" s="370" t="s">
        <v>563</v>
      </c>
      <c r="C25" s="371">
        <v>4300</v>
      </c>
    </row>
    <row r="26" s="358" customFormat="1" ht="24.95" customHeight="1" spans="1:3">
      <c r="A26" s="369" t="s">
        <v>564</v>
      </c>
      <c r="B26" s="370" t="s">
        <v>565</v>
      </c>
      <c r="C26" s="371">
        <f>SUM(C27:C31)</f>
        <v>4362</v>
      </c>
    </row>
    <row r="27" s="358" customFormat="1" ht="24.95" customHeight="1" spans="1:3">
      <c r="A27" s="369" t="s">
        <v>566</v>
      </c>
      <c r="B27" s="370" t="s">
        <v>567</v>
      </c>
      <c r="C27" s="371">
        <v>0</v>
      </c>
    </row>
    <row r="28" s="358" customFormat="1" ht="24.95" customHeight="1" spans="1:3">
      <c r="A28" s="369" t="s">
        <v>568</v>
      </c>
      <c r="B28" s="370" t="s">
        <v>555</v>
      </c>
      <c r="C28" s="371">
        <v>4211</v>
      </c>
    </row>
    <row r="29" s="358" customFormat="1" ht="24.95" customHeight="1" spans="1:3">
      <c r="A29" s="369" t="s">
        <v>569</v>
      </c>
      <c r="B29" s="370" t="s">
        <v>559</v>
      </c>
      <c r="C29" s="371">
        <v>142</v>
      </c>
    </row>
    <row r="30" s="358" customFormat="1" ht="24.95" customHeight="1" spans="1:3">
      <c r="A30" s="369" t="s">
        <v>570</v>
      </c>
      <c r="B30" s="370" t="s">
        <v>561</v>
      </c>
      <c r="C30" s="371">
        <v>9</v>
      </c>
    </row>
    <row r="31" s="358" customFormat="1" ht="24.95" customHeight="1" spans="1:3">
      <c r="A31" s="369" t="s">
        <v>571</v>
      </c>
      <c r="B31" s="370" t="s">
        <v>563</v>
      </c>
      <c r="C31" s="372">
        <v>0</v>
      </c>
    </row>
    <row r="32" s="358" customFormat="1" ht="24.95" customHeight="1" spans="1:3">
      <c r="A32" s="369" t="s">
        <v>572</v>
      </c>
      <c r="B32" s="370" t="s">
        <v>573</v>
      </c>
      <c r="C32" s="372">
        <f>SUM(C33:C34)</f>
        <v>106982</v>
      </c>
    </row>
    <row r="33" s="358" customFormat="1" ht="24.95" customHeight="1" spans="1:3">
      <c r="A33" s="369" t="s">
        <v>574</v>
      </c>
      <c r="B33" s="370" t="s">
        <v>575</v>
      </c>
      <c r="C33" s="371">
        <v>96309</v>
      </c>
    </row>
    <row r="34" s="358" customFormat="1" ht="24.95" customHeight="1" spans="1:3">
      <c r="A34" s="369" t="s">
        <v>576</v>
      </c>
      <c r="B34" s="370" t="s">
        <v>577</v>
      </c>
      <c r="C34" s="372">
        <v>10673</v>
      </c>
    </row>
    <row r="35" s="358" customFormat="1" ht="24.95" customHeight="1" spans="1:3">
      <c r="A35" s="369" t="s">
        <v>578</v>
      </c>
      <c r="B35" s="370" t="s">
        <v>579</v>
      </c>
      <c r="C35" s="371">
        <f>SUM(C36:C37)</f>
        <v>4768</v>
      </c>
    </row>
    <row r="36" s="358" customFormat="1" ht="24.95" customHeight="1" spans="1:3">
      <c r="A36" s="369" t="s">
        <v>580</v>
      </c>
      <c r="B36" s="370" t="s">
        <v>581</v>
      </c>
      <c r="C36" s="371">
        <v>1666</v>
      </c>
    </row>
    <row r="37" s="358" customFormat="1" ht="24.95" customHeight="1" spans="1:3">
      <c r="A37" s="369" t="s">
        <v>582</v>
      </c>
      <c r="B37" s="370" t="s">
        <v>583</v>
      </c>
      <c r="C37" s="372">
        <v>3102</v>
      </c>
    </row>
    <row r="38" s="358" customFormat="1" ht="24.95" customHeight="1" spans="1:3">
      <c r="A38" s="369" t="s">
        <v>584</v>
      </c>
      <c r="B38" s="370" t="s">
        <v>585</v>
      </c>
      <c r="C38" s="371">
        <f>SUM(C39:C41)</f>
        <v>11526</v>
      </c>
    </row>
    <row r="39" s="358" customFormat="1" ht="24.95" customHeight="1" spans="1:3">
      <c r="A39" s="369" t="s">
        <v>586</v>
      </c>
      <c r="B39" s="370" t="s">
        <v>587</v>
      </c>
      <c r="C39" s="372">
        <v>4718</v>
      </c>
    </row>
    <row r="40" s="358" customFormat="1" ht="24.95" customHeight="1" spans="1:3">
      <c r="A40" s="369" t="s">
        <v>588</v>
      </c>
      <c r="B40" s="370" t="s">
        <v>589</v>
      </c>
      <c r="C40" s="372">
        <v>0</v>
      </c>
    </row>
    <row r="41" s="358" customFormat="1" ht="24.95" customHeight="1" spans="1:3">
      <c r="A41" s="369" t="s">
        <v>590</v>
      </c>
      <c r="B41" s="370" t="s">
        <v>591</v>
      </c>
      <c r="C41" s="371">
        <v>6808</v>
      </c>
    </row>
    <row r="42" s="358" customFormat="1" ht="24.95" customHeight="1" spans="1:3">
      <c r="A42" s="369" t="s">
        <v>592</v>
      </c>
      <c r="B42" s="370" t="s">
        <v>593</v>
      </c>
      <c r="C42" s="371">
        <f>SUM(C43:C47)</f>
        <v>37679</v>
      </c>
    </row>
    <row r="43" s="358" customFormat="1" ht="24.95" customHeight="1" spans="1:3">
      <c r="A43" s="369" t="s">
        <v>594</v>
      </c>
      <c r="B43" s="370" t="s">
        <v>595</v>
      </c>
      <c r="C43" s="371">
        <v>19893</v>
      </c>
    </row>
    <row r="44" s="358" customFormat="1" ht="24.95" customHeight="1" spans="1:3">
      <c r="A44" s="369" t="s">
        <v>596</v>
      </c>
      <c r="B44" s="370" t="s">
        <v>597</v>
      </c>
      <c r="C44" s="371">
        <v>188</v>
      </c>
    </row>
    <row r="45" s="358" customFormat="1" ht="24.95" customHeight="1" spans="1:3">
      <c r="A45" s="369" t="s">
        <v>598</v>
      </c>
      <c r="B45" s="370" t="s">
        <v>599</v>
      </c>
      <c r="C45" s="372">
        <v>712</v>
      </c>
    </row>
    <row r="46" s="358" customFormat="1" ht="24.95" customHeight="1" spans="1:3">
      <c r="A46" s="369" t="s">
        <v>600</v>
      </c>
      <c r="B46" s="370" t="s">
        <v>601</v>
      </c>
      <c r="C46" s="371">
        <v>10854</v>
      </c>
    </row>
    <row r="47" s="358" customFormat="1" ht="24.95" customHeight="1" spans="1:3">
      <c r="A47" s="369" t="s">
        <v>602</v>
      </c>
      <c r="B47" s="370" t="s">
        <v>603</v>
      </c>
      <c r="C47" s="372">
        <v>6032</v>
      </c>
    </row>
    <row r="48" s="358" customFormat="1" ht="24.95" customHeight="1" spans="1:3">
      <c r="A48" s="369" t="s">
        <v>604</v>
      </c>
      <c r="B48" s="370" t="s">
        <v>605</v>
      </c>
      <c r="C48" s="371">
        <f>C49</f>
        <v>16881</v>
      </c>
    </row>
    <row r="49" s="358" customFormat="1" ht="24.95" customHeight="1" spans="1:3">
      <c r="A49" s="369" t="s">
        <v>606</v>
      </c>
      <c r="B49" s="370" t="s">
        <v>607</v>
      </c>
      <c r="C49" s="372">
        <v>16881</v>
      </c>
    </row>
    <row r="50" s="358" customFormat="1" ht="24.95" customHeight="1" spans="1:3">
      <c r="A50" s="369" t="s">
        <v>609</v>
      </c>
      <c r="B50" s="370" t="s">
        <v>610</v>
      </c>
      <c r="C50" s="371">
        <f>C52+C51</f>
        <v>3383</v>
      </c>
    </row>
    <row r="51" s="358" customFormat="1" ht="24.95" customHeight="1" spans="1:3">
      <c r="A51" s="369" t="s">
        <v>611</v>
      </c>
      <c r="B51" s="370" t="s">
        <v>612</v>
      </c>
      <c r="C51" s="371">
        <v>3382</v>
      </c>
    </row>
    <row r="52" s="358" customFormat="1" ht="24.95" customHeight="1" spans="1:3">
      <c r="A52" s="369" t="s">
        <v>613</v>
      </c>
      <c r="B52" s="370" t="s">
        <v>614</v>
      </c>
      <c r="C52" s="371">
        <v>1</v>
      </c>
    </row>
    <row r="53" s="358" customFormat="1" ht="24.95" customHeight="1" spans="1:3">
      <c r="A53" s="369" t="s">
        <v>615</v>
      </c>
      <c r="B53" s="370" t="s">
        <v>616</v>
      </c>
      <c r="C53" s="371">
        <f>C54</f>
        <v>22027</v>
      </c>
    </row>
    <row r="54" s="358" customFormat="1" ht="24.95" customHeight="1" spans="1:3">
      <c r="A54" s="369" t="s">
        <v>617</v>
      </c>
      <c r="B54" s="370" t="s">
        <v>618</v>
      </c>
      <c r="C54" s="371">
        <v>22027</v>
      </c>
    </row>
    <row r="55" s="358" customFormat="1" ht="24.95" customHeight="1" spans="1:3">
      <c r="A55" s="369" t="s">
        <v>619</v>
      </c>
      <c r="B55" s="370" t="s">
        <v>487</v>
      </c>
      <c r="C55" s="371">
        <f>C56</f>
        <v>6941</v>
      </c>
    </row>
    <row r="56" s="358" customFormat="1" ht="24.95" customHeight="1" spans="1:3">
      <c r="A56" s="374" t="s">
        <v>620</v>
      </c>
      <c r="B56" s="375" t="s">
        <v>621</v>
      </c>
      <c r="C56" s="376">
        <v>6941</v>
      </c>
    </row>
  </sheetData>
  <mergeCells count="1">
    <mergeCell ref="A2:C2"/>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C4" sqref="C4:C9"/>
    </sheetView>
  </sheetViews>
  <sheetFormatPr defaultColWidth="9" defaultRowHeight="14.25" outlineLevelCol="5"/>
  <cols>
    <col min="1" max="1" width="32.5" style="138" customWidth="1"/>
    <col min="2" max="2" width="19.875" style="138" customWidth="1"/>
    <col min="3" max="3" width="20.75" style="138" customWidth="1"/>
    <col min="4" max="4" width="18.25" style="138" customWidth="1"/>
    <col min="5" max="256" width="9" style="90"/>
    <col min="257" max="257" width="32.5" style="90" customWidth="1"/>
    <col min="258" max="258" width="19.875" style="90" customWidth="1"/>
    <col min="259" max="259" width="20.75" style="90" customWidth="1"/>
    <col min="260" max="260" width="18.25" style="90" customWidth="1"/>
    <col min="261" max="512" width="9" style="90"/>
    <col min="513" max="513" width="32.5" style="90" customWidth="1"/>
    <col min="514" max="514" width="19.875" style="90" customWidth="1"/>
    <col min="515" max="515" width="20.75" style="90" customWidth="1"/>
    <col min="516" max="516" width="18.25" style="90" customWidth="1"/>
    <col min="517" max="768" width="9" style="90"/>
    <col min="769" max="769" width="32.5" style="90" customWidth="1"/>
    <col min="770" max="770" width="19.875" style="90" customWidth="1"/>
    <col min="771" max="771" width="20.75" style="90" customWidth="1"/>
    <col min="772" max="772" width="18.25" style="90" customWidth="1"/>
    <col min="773" max="1024" width="9" style="90"/>
    <col min="1025" max="1025" width="32.5" style="90" customWidth="1"/>
    <col min="1026" max="1026" width="19.875" style="90" customWidth="1"/>
    <col min="1027" max="1027" width="20.75" style="90" customWidth="1"/>
    <col min="1028" max="1028" width="18.25" style="90" customWidth="1"/>
    <col min="1029" max="1280" width="9" style="90"/>
    <col min="1281" max="1281" width="32.5" style="90" customWidth="1"/>
    <col min="1282" max="1282" width="19.875" style="90" customWidth="1"/>
    <col min="1283" max="1283" width="20.75" style="90" customWidth="1"/>
    <col min="1284" max="1284" width="18.25" style="90" customWidth="1"/>
    <col min="1285" max="1536" width="9" style="90"/>
    <col min="1537" max="1537" width="32.5" style="90" customWidth="1"/>
    <col min="1538" max="1538" width="19.875" style="90" customWidth="1"/>
    <col min="1539" max="1539" width="20.75" style="90" customWidth="1"/>
    <col min="1540" max="1540" width="18.25" style="90" customWidth="1"/>
    <col min="1541" max="1792" width="9" style="90"/>
    <col min="1793" max="1793" width="32.5" style="90" customWidth="1"/>
    <col min="1794" max="1794" width="19.875" style="90" customWidth="1"/>
    <col min="1795" max="1795" width="20.75" style="90" customWidth="1"/>
    <col min="1796" max="1796" width="18.25" style="90" customWidth="1"/>
    <col min="1797" max="2048" width="9" style="90"/>
    <col min="2049" max="2049" width="32.5" style="90" customWidth="1"/>
    <col min="2050" max="2050" width="19.875" style="90" customWidth="1"/>
    <col min="2051" max="2051" width="20.75" style="90" customWidth="1"/>
    <col min="2052" max="2052" width="18.25" style="90" customWidth="1"/>
    <col min="2053" max="2304" width="9" style="90"/>
    <col min="2305" max="2305" width="32.5" style="90" customWidth="1"/>
    <col min="2306" max="2306" width="19.875" style="90" customWidth="1"/>
    <col min="2307" max="2307" width="20.75" style="90" customWidth="1"/>
    <col min="2308" max="2308" width="18.25" style="90" customWidth="1"/>
    <col min="2309" max="2560" width="9" style="90"/>
    <col min="2561" max="2561" width="32.5" style="90" customWidth="1"/>
    <col min="2562" max="2562" width="19.875" style="90" customWidth="1"/>
    <col min="2563" max="2563" width="20.75" style="90" customWidth="1"/>
    <col min="2564" max="2564" width="18.25" style="90" customWidth="1"/>
    <col min="2565" max="2816" width="9" style="90"/>
    <col min="2817" max="2817" width="32.5" style="90" customWidth="1"/>
    <col min="2818" max="2818" width="19.875" style="90" customWidth="1"/>
    <col min="2819" max="2819" width="20.75" style="90" customWidth="1"/>
    <col min="2820" max="2820" width="18.25" style="90" customWidth="1"/>
    <col min="2821" max="3072" width="9" style="90"/>
    <col min="3073" max="3073" width="32.5" style="90" customWidth="1"/>
    <col min="3074" max="3074" width="19.875" style="90" customWidth="1"/>
    <col min="3075" max="3075" width="20.75" style="90" customWidth="1"/>
    <col min="3076" max="3076" width="18.25" style="90" customWidth="1"/>
    <col min="3077" max="3328" width="9" style="90"/>
    <col min="3329" max="3329" width="32.5" style="90" customWidth="1"/>
    <col min="3330" max="3330" width="19.875" style="90" customWidth="1"/>
    <col min="3331" max="3331" width="20.75" style="90" customWidth="1"/>
    <col min="3332" max="3332" width="18.25" style="90" customWidth="1"/>
    <col min="3333" max="3584" width="9" style="90"/>
    <col min="3585" max="3585" width="32.5" style="90" customWidth="1"/>
    <col min="3586" max="3586" width="19.875" style="90" customWidth="1"/>
    <col min="3587" max="3587" width="20.75" style="90" customWidth="1"/>
    <col min="3588" max="3588" width="18.25" style="90" customWidth="1"/>
    <col min="3589" max="3840" width="9" style="90"/>
    <col min="3841" max="3841" width="32.5" style="90" customWidth="1"/>
    <col min="3842" max="3842" width="19.875" style="90" customWidth="1"/>
    <col min="3843" max="3843" width="20.75" style="90" customWidth="1"/>
    <col min="3844" max="3844" width="18.25" style="90" customWidth="1"/>
    <col min="3845" max="4096" width="9" style="90"/>
    <col min="4097" max="4097" width="32.5" style="90" customWidth="1"/>
    <col min="4098" max="4098" width="19.875" style="90" customWidth="1"/>
    <col min="4099" max="4099" width="20.75" style="90" customWidth="1"/>
    <col min="4100" max="4100" width="18.25" style="90" customWidth="1"/>
    <col min="4101" max="4352" width="9" style="90"/>
    <col min="4353" max="4353" width="32.5" style="90" customWidth="1"/>
    <col min="4354" max="4354" width="19.875" style="90" customWidth="1"/>
    <col min="4355" max="4355" width="20.75" style="90" customWidth="1"/>
    <col min="4356" max="4356" width="18.25" style="90" customWidth="1"/>
    <col min="4357" max="4608" width="9" style="90"/>
    <col min="4609" max="4609" width="32.5" style="90" customWidth="1"/>
    <col min="4610" max="4610" width="19.875" style="90" customWidth="1"/>
    <col min="4611" max="4611" width="20.75" style="90" customWidth="1"/>
    <col min="4612" max="4612" width="18.25" style="90" customWidth="1"/>
    <col min="4613" max="4864" width="9" style="90"/>
    <col min="4865" max="4865" width="32.5" style="90" customWidth="1"/>
    <col min="4866" max="4866" width="19.875" style="90" customWidth="1"/>
    <col min="4867" max="4867" width="20.75" style="90" customWidth="1"/>
    <col min="4868" max="4868" width="18.25" style="90" customWidth="1"/>
    <col min="4869" max="5120" width="9" style="90"/>
    <col min="5121" max="5121" width="32.5" style="90" customWidth="1"/>
    <col min="5122" max="5122" width="19.875" style="90" customWidth="1"/>
    <col min="5123" max="5123" width="20.75" style="90" customWidth="1"/>
    <col min="5124" max="5124" width="18.25" style="90" customWidth="1"/>
    <col min="5125" max="5376" width="9" style="90"/>
    <col min="5377" max="5377" width="32.5" style="90" customWidth="1"/>
    <col min="5378" max="5378" width="19.875" style="90" customWidth="1"/>
    <col min="5379" max="5379" width="20.75" style="90" customWidth="1"/>
    <col min="5380" max="5380" width="18.25" style="90" customWidth="1"/>
    <col min="5381" max="5632" width="9" style="90"/>
    <col min="5633" max="5633" width="32.5" style="90" customWidth="1"/>
    <col min="5634" max="5634" width="19.875" style="90" customWidth="1"/>
    <col min="5635" max="5635" width="20.75" style="90" customWidth="1"/>
    <col min="5636" max="5636" width="18.25" style="90" customWidth="1"/>
    <col min="5637" max="5888" width="9" style="90"/>
    <col min="5889" max="5889" width="32.5" style="90" customWidth="1"/>
    <col min="5890" max="5890" width="19.875" style="90" customWidth="1"/>
    <col min="5891" max="5891" width="20.75" style="90" customWidth="1"/>
    <col min="5892" max="5892" width="18.25" style="90" customWidth="1"/>
    <col min="5893" max="6144" width="9" style="90"/>
    <col min="6145" max="6145" width="32.5" style="90" customWidth="1"/>
    <col min="6146" max="6146" width="19.875" style="90" customWidth="1"/>
    <col min="6147" max="6147" width="20.75" style="90" customWidth="1"/>
    <col min="6148" max="6148" width="18.25" style="90" customWidth="1"/>
    <col min="6149" max="6400" width="9" style="90"/>
    <col min="6401" max="6401" width="32.5" style="90" customWidth="1"/>
    <col min="6402" max="6402" width="19.875" style="90" customWidth="1"/>
    <col min="6403" max="6403" width="20.75" style="90" customWidth="1"/>
    <col min="6404" max="6404" width="18.25" style="90" customWidth="1"/>
    <col min="6405" max="6656" width="9" style="90"/>
    <col min="6657" max="6657" width="32.5" style="90" customWidth="1"/>
    <col min="6658" max="6658" width="19.875" style="90" customWidth="1"/>
    <col min="6659" max="6659" width="20.75" style="90" customWidth="1"/>
    <col min="6660" max="6660" width="18.25" style="90" customWidth="1"/>
    <col min="6661" max="6912" width="9" style="90"/>
    <col min="6913" max="6913" width="32.5" style="90" customWidth="1"/>
    <col min="6914" max="6914" width="19.875" style="90" customWidth="1"/>
    <col min="6915" max="6915" width="20.75" style="90" customWidth="1"/>
    <col min="6916" max="6916" width="18.25" style="90" customWidth="1"/>
    <col min="6917" max="7168" width="9" style="90"/>
    <col min="7169" max="7169" width="32.5" style="90" customWidth="1"/>
    <col min="7170" max="7170" width="19.875" style="90" customWidth="1"/>
    <col min="7171" max="7171" width="20.75" style="90" customWidth="1"/>
    <col min="7172" max="7172" width="18.25" style="90" customWidth="1"/>
    <col min="7173" max="7424" width="9" style="90"/>
    <col min="7425" max="7425" width="32.5" style="90" customWidth="1"/>
    <col min="7426" max="7426" width="19.875" style="90" customWidth="1"/>
    <col min="7427" max="7427" width="20.75" style="90" customWidth="1"/>
    <col min="7428" max="7428" width="18.25" style="90" customWidth="1"/>
    <col min="7429" max="7680" width="9" style="90"/>
    <col min="7681" max="7681" width="32.5" style="90" customWidth="1"/>
    <col min="7682" max="7682" width="19.875" style="90" customWidth="1"/>
    <col min="7683" max="7683" width="20.75" style="90" customWidth="1"/>
    <col min="7684" max="7684" width="18.25" style="90" customWidth="1"/>
    <col min="7685" max="7936" width="9" style="90"/>
    <col min="7937" max="7937" width="32.5" style="90" customWidth="1"/>
    <col min="7938" max="7938" width="19.875" style="90" customWidth="1"/>
    <col min="7939" max="7939" width="20.75" style="90" customWidth="1"/>
    <col min="7940" max="7940" width="18.25" style="90" customWidth="1"/>
    <col min="7941" max="8192" width="9" style="90"/>
    <col min="8193" max="8193" width="32.5" style="90" customWidth="1"/>
    <col min="8194" max="8194" width="19.875" style="90" customWidth="1"/>
    <col min="8195" max="8195" width="20.75" style="90" customWidth="1"/>
    <col min="8196" max="8196" width="18.25" style="90" customWidth="1"/>
    <col min="8197" max="8448" width="9" style="90"/>
    <col min="8449" max="8449" width="32.5" style="90" customWidth="1"/>
    <col min="8450" max="8450" width="19.875" style="90" customWidth="1"/>
    <col min="8451" max="8451" width="20.75" style="90" customWidth="1"/>
    <col min="8452" max="8452" width="18.25" style="90" customWidth="1"/>
    <col min="8453" max="8704" width="9" style="90"/>
    <col min="8705" max="8705" width="32.5" style="90" customWidth="1"/>
    <col min="8706" max="8706" width="19.875" style="90" customWidth="1"/>
    <col min="8707" max="8707" width="20.75" style="90" customWidth="1"/>
    <col min="8708" max="8708" width="18.25" style="90" customWidth="1"/>
    <col min="8709" max="8960" width="9" style="90"/>
    <col min="8961" max="8961" width="32.5" style="90" customWidth="1"/>
    <col min="8962" max="8962" width="19.875" style="90" customWidth="1"/>
    <col min="8963" max="8963" width="20.75" style="90" customWidth="1"/>
    <col min="8964" max="8964" width="18.25" style="90" customWidth="1"/>
    <col min="8965" max="9216" width="9" style="90"/>
    <col min="9217" max="9217" width="32.5" style="90" customWidth="1"/>
    <col min="9218" max="9218" width="19.875" style="90" customWidth="1"/>
    <col min="9219" max="9219" width="20.75" style="90" customWidth="1"/>
    <col min="9220" max="9220" width="18.25" style="90" customWidth="1"/>
    <col min="9221" max="9472" width="9" style="90"/>
    <col min="9473" max="9473" width="32.5" style="90" customWidth="1"/>
    <col min="9474" max="9474" width="19.875" style="90" customWidth="1"/>
    <col min="9475" max="9475" width="20.75" style="90" customWidth="1"/>
    <col min="9476" max="9476" width="18.25" style="90" customWidth="1"/>
    <col min="9477" max="9728" width="9" style="90"/>
    <col min="9729" max="9729" width="32.5" style="90" customWidth="1"/>
    <col min="9730" max="9730" width="19.875" style="90" customWidth="1"/>
    <col min="9731" max="9731" width="20.75" style="90" customWidth="1"/>
    <col min="9732" max="9732" width="18.25" style="90" customWidth="1"/>
    <col min="9733" max="9984" width="9" style="90"/>
    <col min="9985" max="9985" width="32.5" style="90" customWidth="1"/>
    <col min="9986" max="9986" width="19.875" style="90" customWidth="1"/>
    <col min="9987" max="9987" width="20.75" style="90" customWidth="1"/>
    <col min="9988" max="9988" width="18.25" style="90" customWidth="1"/>
    <col min="9989" max="10240" width="9" style="90"/>
    <col min="10241" max="10241" width="32.5" style="90" customWidth="1"/>
    <col min="10242" max="10242" width="19.875" style="90" customWidth="1"/>
    <col min="10243" max="10243" width="20.75" style="90" customWidth="1"/>
    <col min="10244" max="10244" width="18.25" style="90" customWidth="1"/>
    <col min="10245" max="10496" width="9" style="90"/>
    <col min="10497" max="10497" width="32.5" style="90" customWidth="1"/>
    <col min="10498" max="10498" width="19.875" style="90" customWidth="1"/>
    <col min="10499" max="10499" width="20.75" style="90" customWidth="1"/>
    <col min="10500" max="10500" width="18.25" style="90" customWidth="1"/>
    <col min="10501" max="10752" width="9" style="90"/>
    <col min="10753" max="10753" width="32.5" style="90" customWidth="1"/>
    <col min="10754" max="10754" width="19.875" style="90" customWidth="1"/>
    <col min="10755" max="10755" width="20.75" style="90" customWidth="1"/>
    <col min="10756" max="10756" width="18.25" style="90" customWidth="1"/>
    <col min="10757" max="11008" width="9" style="90"/>
    <col min="11009" max="11009" width="32.5" style="90" customWidth="1"/>
    <col min="11010" max="11010" width="19.875" style="90" customWidth="1"/>
    <col min="11011" max="11011" width="20.75" style="90" customWidth="1"/>
    <col min="11012" max="11012" width="18.25" style="90" customWidth="1"/>
    <col min="11013" max="11264" width="9" style="90"/>
    <col min="11265" max="11265" width="32.5" style="90" customWidth="1"/>
    <col min="11266" max="11266" width="19.875" style="90" customWidth="1"/>
    <col min="11267" max="11267" width="20.75" style="90" customWidth="1"/>
    <col min="11268" max="11268" width="18.25" style="90" customWidth="1"/>
    <col min="11269" max="11520" width="9" style="90"/>
    <col min="11521" max="11521" width="32.5" style="90" customWidth="1"/>
    <col min="11522" max="11522" width="19.875" style="90" customWidth="1"/>
    <col min="11523" max="11523" width="20.75" style="90" customWidth="1"/>
    <col min="11524" max="11524" width="18.25" style="90" customWidth="1"/>
    <col min="11525" max="11776" width="9" style="90"/>
    <col min="11777" max="11777" width="32.5" style="90" customWidth="1"/>
    <col min="11778" max="11778" width="19.875" style="90" customWidth="1"/>
    <col min="11779" max="11779" width="20.75" style="90" customWidth="1"/>
    <col min="11780" max="11780" width="18.25" style="90" customWidth="1"/>
    <col min="11781" max="12032" width="9" style="90"/>
    <col min="12033" max="12033" width="32.5" style="90" customWidth="1"/>
    <col min="12034" max="12034" width="19.875" style="90" customWidth="1"/>
    <col min="12035" max="12035" width="20.75" style="90" customWidth="1"/>
    <col min="12036" max="12036" width="18.25" style="90" customWidth="1"/>
    <col min="12037" max="12288" width="9" style="90"/>
    <col min="12289" max="12289" width="32.5" style="90" customWidth="1"/>
    <col min="12290" max="12290" width="19.875" style="90" customWidth="1"/>
    <col min="12291" max="12291" width="20.75" style="90" customWidth="1"/>
    <col min="12292" max="12292" width="18.25" style="90" customWidth="1"/>
    <col min="12293" max="12544" width="9" style="90"/>
    <col min="12545" max="12545" width="32.5" style="90" customWidth="1"/>
    <col min="12546" max="12546" width="19.875" style="90" customWidth="1"/>
    <col min="12547" max="12547" width="20.75" style="90" customWidth="1"/>
    <col min="12548" max="12548" width="18.25" style="90" customWidth="1"/>
    <col min="12549" max="12800" width="9" style="90"/>
    <col min="12801" max="12801" width="32.5" style="90" customWidth="1"/>
    <col min="12802" max="12802" width="19.875" style="90" customWidth="1"/>
    <col min="12803" max="12803" width="20.75" style="90" customWidth="1"/>
    <col min="12804" max="12804" width="18.25" style="90" customWidth="1"/>
    <col min="12805" max="13056" width="9" style="90"/>
    <col min="13057" max="13057" width="32.5" style="90" customWidth="1"/>
    <col min="13058" max="13058" width="19.875" style="90" customWidth="1"/>
    <col min="13059" max="13059" width="20.75" style="90" customWidth="1"/>
    <col min="13060" max="13060" width="18.25" style="90" customWidth="1"/>
    <col min="13061" max="13312" width="9" style="90"/>
    <col min="13313" max="13313" width="32.5" style="90" customWidth="1"/>
    <col min="13314" max="13314" width="19.875" style="90" customWidth="1"/>
    <col min="13315" max="13315" width="20.75" style="90" customWidth="1"/>
    <col min="13316" max="13316" width="18.25" style="90" customWidth="1"/>
    <col min="13317" max="13568" width="9" style="90"/>
    <col min="13569" max="13569" width="32.5" style="90" customWidth="1"/>
    <col min="13570" max="13570" width="19.875" style="90" customWidth="1"/>
    <col min="13571" max="13571" width="20.75" style="90" customWidth="1"/>
    <col min="13572" max="13572" width="18.25" style="90" customWidth="1"/>
    <col min="13573" max="13824" width="9" style="90"/>
    <col min="13825" max="13825" width="32.5" style="90" customWidth="1"/>
    <col min="13826" max="13826" width="19.875" style="90" customWidth="1"/>
    <col min="13827" max="13827" width="20.75" style="90" customWidth="1"/>
    <col min="13828" max="13828" width="18.25" style="90" customWidth="1"/>
    <col min="13829" max="14080" width="9" style="90"/>
    <col min="14081" max="14081" width="32.5" style="90" customWidth="1"/>
    <col min="14082" max="14082" width="19.875" style="90" customWidth="1"/>
    <col min="14083" max="14083" width="20.75" style="90" customWidth="1"/>
    <col min="14084" max="14084" width="18.25" style="90" customWidth="1"/>
    <col min="14085" max="14336" width="9" style="90"/>
    <col min="14337" max="14337" width="32.5" style="90" customWidth="1"/>
    <col min="14338" max="14338" width="19.875" style="90" customWidth="1"/>
    <col min="14339" max="14339" width="20.75" style="90" customWidth="1"/>
    <col min="14340" max="14340" width="18.25" style="90" customWidth="1"/>
    <col min="14341" max="14592" width="9" style="90"/>
    <col min="14593" max="14593" width="32.5" style="90" customWidth="1"/>
    <col min="14594" max="14594" width="19.875" style="90" customWidth="1"/>
    <col min="14595" max="14595" width="20.75" style="90" customWidth="1"/>
    <col min="14596" max="14596" width="18.25" style="90" customWidth="1"/>
    <col min="14597" max="14848" width="9" style="90"/>
    <col min="14849" max="14849" width="32.5" style="90" customWidth="1"/>
    <col min="14850" max="14850" width="19.875" style="90" customWidth="1"/>
    <col min="14851" max="14851" width="20.75" style="90" customWidth="1"/>
    <col min="14852" max="14852" width="18.25" style="90" customWidth="1"/>
    <col min="14853" max="15104" width="9" style="90"/>
    <col min="15105" max="15105" width="32.5" style="90" customWidth="1"/>
    <col min="15106" max="15106" width="19.875" style="90" customWidth="1"/>
    <col min="15107" max="15107" width="20.75" style="90" customWidth="1"/>
    <col min="15108" max="15108" width="18.25" style="90" customWidth="1"/>
    <col min="15109" max="15360" width="9" style="90"/>
    <col min="15361" max="15361" width="32.5" style="90" customWidth="1"/>
    <col min="15362" max="15362" width="19.875" style="90" customWidth="1"/>
    <col min="15363" max="15363" width="20.75" style="90" customWidth="1"/>
    <col min="15364" max="15364" width="18.25" style="90" customWidth="1"/>
    <col min="15365" max="15616" width="9" style="90"/>
    <col min="15617" max="15617" width="32.5" style="90" customWidth="1"/>
    <col min="15618" max="15618" width="19.875" style="90" customWidth="1"/>
    <col min="15619" max="15619" width="20.75" style="90" customWidth="1"/>
    <col min="15620" max="15620" width="18.25" style="90" customWidth="1"/>
    <col min="15621" max="15872" width="9" style="90"/>
    <col min="15873" max="15873" width="32.5" style="90" customWidth="1"/>
    <col min="15874" max="15874" width="19.875" style="90" customWidth="1"/>
    <col min="15875" max="15875" width="20.75" style="90" customWidth="1"/>
    <col min="15876" max="15876" width="18.25" style="90" customWidth="1"/>
    <col min="15877" max="16128" width="9" style="90"/>
    <col min="16129" max="16129" width="32.5" style="90" customWidth="1"/>
    <col min="16130" max="16130" width="19.875" style="90" customWidth="1"/>
    <col min="16131" max="16131" width="20.75" style="90" customWidth="1"/>
    <col min="16132" max="16132" width="18.25" style="90" customWidth="1"/>
    <col min="16133" max="16384" width="9" style="90"/>
  </cols>
  <sheetData>
    <row r="1" ht="18.75" spans="1:6">
      <c r="A1" s="140" t="s">
        <v>2128</v>
      </c>
    </row>
    <row r="2" ht="45" customHeight="1" spans="1:6">
      <c r="A2" s="141" t="s">
        <v>2129</v>
      </c>
      <c r="B2" s="141"/>
      <c r="C2" s="141"/>
      <c r="D2" s="141"/>
    </row>
    <row r="3" ht="27.75" customHeight="1" spans="1:6">
      <c r="D3" s="135" t="s">
        <v>2</v>
      </c>
    </row>
    <row r="4" s="344" customFormat="1" ht="33.75" customHeight="1" spans="1:6">
      <c r="A4" s="345" t="s">
        <v>2130</v>
      </c>
      <c r="B4" s="346" t="s">
        <v>2131</v>
      </c>
      <c r="C4" s="346" t="s">
        <v>2132</v>
      </c>
      <c r="D4" s="347" t="s">
        <v>2133</v>
      </c>
    </row>
    <row r="5" ht="33.75" customHeight="1" spans="1:6">
      <c r="A5" s="348" t="s">
        <v>2134</v>
      </c>
      <c r="B5" s="150"/>
      <c r="C5" s="150"/>
      <c r="D5" s="152"/>
    </row>
    <row r="6" ht="33.75" customHeight="1" spans="1:6">
      <c r="A6" s="348" t="s">
        <v>2135</v>
      </c>
      <c r="B6" s="349"/>
      <c r="C6" s="150"/>
      <c r="D6" s="350"/>
    </row>
    <row r="7" ht="33.75" customHeight="1" spans="1:6">
      <c r="A7" s="348" t="s">
        <v>2136</v>
      </c>
      <c r="B7" s="351">
        <v>447</v>
      </c>
      <c r="C7" s="150">
        <v>450</v>
      </c>
      <c r="D7" s="352">
        <f>(B7-C7)/C7</f>
        <v>-0.00666666666666667</v>
      </c>
      <c r="F7" s="353"/>
    </row>
    <row r="8" ht="33.75" customHeight="1" spans="1:6">
      <c r="A8" s="348" t="s">
        <v>2137</v>
      </c>
      <c r="B8" s="349"/>
      <c r="C8" s="150"/>
      <c r="D8" s="350"/>
    </row>
    <row r="9" ht="33.75" customHeight="1" spans="1:6">
      <c r="A9" s="354" t="s">
        <v>2138</v>
      </c>
      <c r="B9" s="355">
        <v>447</v>
      </c>
      <c r="C9" s="156">
        <v>450</v>
      </c>
      <c r="D9" s="356">
        <f>(B9-C9)/C9</f>
        <v>-0.00666666666666667</v>
      </c>
    </row>
    <row r="10" ht="71.45" customHeight="1" spans="1:6">
      <c r="A10" s="357"/>
      <c r="B10" s="357"/>
      <c r="C10" s="357"/>
      <c r="D10" s="357"/>
    </row>
  </sheetData>
  <mergeCells count="2">
    <mergeCell ref="A2:D2"/>
    <mergeCell ref="A10:D10"/>
  </mergeCells>
  <printOptions horizontalCentered="1"/>
  <pageMargins left="1.01" right="0.75" top="0.61" bottom="0.98" header="0.51" footer="0.51"/>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8"/>
  <sheetViews>
    <sheetView showZeros="0" topLeftCell="A35" workbookViewId="0">
      <selection activeCell="C4" sqref="C4:C9"/>
    </sheetView>
  </sheetViews>
  <sheetFormatPr defaultColWidth="9" defaultRowHeight="22.5" customHeight="1" outlineLevelCol="4"/>
  <cols>
    <col min="1" max="1" width="54.875" style="204" customWidth="1"/>
    <col min="2" max="2" width="17" style="204" customWidth="1"/>
    <col min="3" max="247" width="9" style="204"/>
    <col min="248" max="248" width="50.5" style="204" customWidth="1"/>
    <col min="249" max="251" width="13.5" style="204" customWidth="1"/>
    <col min="252" max="503" width="9" style="204"/>
    <col min="504" max="504" width="50.5" style="204" customWidth="1"/>
    <col min="505" max="507" width="13.5" style="204" customWidth="1"/>
    <col min="508" max="759" width="9" style="204"/>
    <col min="760" max="760" width="50.5" style="204" customWidth="1"/>
    <col min="761" max="763" width="13.5" style="204" customWidth="1"/>
    <col min="764" max="1015" width="9" style="204"/>
    <col min="1016" max="1016" width="50.5" style="204" customWidth="1"/>
    <col min="1017" max="1019" width="13.5" style="204" customWidth="1"/>
    <col min="1020" max="1271" width="9" style="204"/>
    <col min="1272" max="1272" width="50.5" style="204" customWidth="1"/>
    <col min="1273" max="1275" width="13.5" style="204" customWidth="1"/>
    <col min="1276" max="1527" width="9" style="204"/>
    <col min="1528" max="1528" width="50.5" style="204" customWidth="1"/>
    <col min="1529" max="1531" width="13.5" style="204" customWidth="1"/>
    <col min="1532" max="1783" width="9" style="204"/>
    <col min="1784" max="1784" width="50.5" style="204" customWidth="1"/>
    <col min="1785" max="1787" width="13.5" style="204" customWidth="1"/>
    <col min="1788" max="2039" width="9" style="204"/>
    <col min="2040" max="2040" width="50.5" style="204" customWidth="1"/>
    <col min="2041" max="2043" width="13.5" style="204" customWidth="1"/>
    <col min="2044" max="2295" width="9" style="204"/>
    <col min="2296" max="2296" width="50.5" style="204" customWidth="1"/>
    <col min="2297" max="2299" width="13.5" style="204" customWidth="1"/>
    <col min="2300" max="2551" width="9" style="204"/>
    <col min="2552" max="2552" width="50.5" style="204" customWidth="1"/>
    <col min="2553" max="2555" width="13.5" style="204" customWidth="1"/>
    <col min="2556" max="2807" width="9" style="204"/>
    <col min="2808" max="2808" width="50.5" style="204" customWidth="1"/>
    <col min="2809" max="2811" width="13.5" style="204" customWidth="1"/>
    <col min="2812" max="3063" width="9" style="204"/>
    <col min="3064" max="3064" width="50.5" style="204" customWidth="1"/>
    <col min="3065" max="3067" width="13.5" style="204" customWidth="1"/>
    <col min="3068" max="3319" width="9" style="204"/>
    <col min="3320" max="3320" width="50.5" style="204" customWidth="1"/>
    <col min="3321" max="3323" width="13.5" style="204" customWidth="1"/>
    <col min="3324" max="3575" width="9" style="204"/>
    <col min="3576" max="3576" width="50.5" style="204" customWidth="1"/>
    <col min="3577" max="3579" width="13.5" style="204" customWidth="1"/>
    <col min="3580" max="3831" width="9" style="204"/>
    <col min="3832" max="3832" width="50.5" style="204" customWidth="1"/>
    <col min="3833" max="3835" width="13.5" style="204" customWidth="1"/>
    <col min="3836" max="4087" width="9" style="204"/>
    <col min="4088" max="4088" width="50.5" style="204" customWidth="1"/>
    <col min="4089" max="4091" width="13.5" style="204" customWidth="1"/>
    <col min="4092" max="4343" width="9" style="204"/>
    <col min="4344" max="4344" width="50.5" style="204" customWidth="1"/>
    <col min="4345" max="4347" width="13.5" style="204" customWidth="1"/>
    <col min="4348" max="4599" width="9" style="204"/>
    <col min="4600" max="4600" width="50.5" style="204" customWidth="1"/>
    <col min="4601" max="4603" width="13.5" style="204" customWidth="1"/>
    <col min="4604" max="4855" width="9" style="204"/>
    <col min="4856" max="4856" width="50.5" style="204" customWidth="1"/>
    <col min="4857" max="4859" width="13.5" style="204" customWidth="1"/>
    <col min="4860" max="5111" width="9" style="204"/>
    <col min="5112" max="5112" width="50.5" style="204" customWidth="1"/>
    <col min="5113" max="5115" width="13.5" style="204" customWidth="1"/>
    <col min="5116" max="5367" width="9" style="204"/>
    <col min="5368" max="5368" width="50.5" style="204" customWidth="1"/>
    <col min="5369" max="5371" width="13.5" style="204" customWidth="1"/>
    <col min="5372" max="5623" width="9" style="204"/>
    <col min="5624" max="5624" width="50.5" style="204" customWidth="1"/>
    <col min="5625" max="5627" width="13.5" style="204" customWidth="1"/>
    <col min="5628" max="5879" width="9" style="204"/>
    <col min="5880" max="5880" width="50.5" style="204" customWidth="1"/>
    <col min="5881" max="5883" width="13.5" style="204" customWidth="1"/>
    <col min="5884" max="6135" width="9" style="204"/>
    <col min="6136" max="6136" width="50.5" style="204" customWidth="1"/>
    <col min="6137" max="6139" width="13.5" style="204" customWidth="1"/>
    <col min="6140" max="6391" width="9" style="204"/>
    <col min="6392" max="6392" width="50.5" style="204" customWidth="1"/>
    <col min="6393" max="6395" width="13.5" style="204" customWidth="1"/>
    <col min="6396" max="6647" width="9" style="204"/>
    <col min="6648" max="6648" width="50.5" style="204" customWidth="1"/>
    <col min="6649" max="6651" width="13.5" style="204" customWidth="1"/>
    <col min="6652" max="6903" width="9" style="204"/>
    <col min="6904" max="6904" width="50.5" style="204" customWidth="1"/>
    <col min="6905" max="6907" width="13.5" style="204" customWidth="1"/>
    <col min="6908" max="7159" width="9" style="204"/>
    <col min="7160" max="7160" width="50.5" style="204" customWidth="1"/>
    <col min="7161" max="7163" width="13.5" style="204" customWidth="1"/>
    <col min="7164" max="7415" width="9" style="204"/>
    <col min="7416" max="7416" width="50.5" style="204" customWidth="1"/>
    <col min="7417" max="7419" width="13.5" style="204" customWidth="1"/>
    <col min="7420" max="7671" width="9" style="204"/>
    <col min="7672" max="7672" width="50.5" style="204" customWidth="1"/>
    <col min="7673" max="7675" width="13.5" style="204" customWidth="1"/>
    <col min="7676" max="7927" width="9" style="204"/>
    <col min="7928" max="7928" width="50.5" style="204" customWidth="1"/>
    <col min="7929" max="7931" width="13.5" style="204" customWidth="1"/>
    <col min="7932" max="8183" width="9" style="204"/>
    <col min="8184" max="8184" width="50.5" style="204" customWidth="1"/>
    <col min="8185" max="8187" width="13.5" style="204" customWidth="1"/>
    <col min="8188" max="8439" width="9" style="204"/>
    <col min="8440" max="8440" width="50.5" style="204" customWidth="1"/>
    <col min="8441" max="8443" width="13.5" style="204" customWidth="1"/>
    <col min="8444" max="8695" width="9" style="204"/>
    <col min="8696" max="8696" width="50.5" style="204" customWidth="1"/>
    <col min="8697" max="8699" width="13.5" style="204" customWidth="1"/>
    <col min="8700" max="8951" width="9" style="204"/>
    <col min="8952" max="8952" width="50.5" style="204" customWidth="1"/>
    <col min="8953" max="8955" width="13.5" style="204" customWidth="1"/>
    <col min="8956" max="9207" width="9" style="204"/>
    <col min="9208" max="9208" width="50.5" style="204" customWidth="1"/>
    <col min="9209" max="9211" width="13.5" style="204" customWidth="1"/>
    <col min="9212" max="9463" width="9" style="204"/>
    <col min="9464" max="9464" width="50.5" style="204" customWidth="1"/>
    <col min="9465" max="9467" width="13.5" style="204" customWidth="1"/>
    <col min="9468" max="9719" width="9" style="204"/>
    <col min="9720" max="9720" width="50.5" style="204" customWidth="1"/>
    <col min="9721" max="9723" width="13.5" style="204" customWidth="1"/>
    <col min="9724" max="9975" width="9" style="204"/>
    <col min="9976" max="9976" width="50.5" style="204" customWidth="1"/>
    <col min="9977" max="9979" width="13.5" style="204" customWidth="1"/>
    <col min="9980" max="10231" width="9" style="204"/>
    <col min="10232" max="10232" width="50.5" style="204" customWidth="1"/>
    <col min="10233" max="10235" width="13.5" style="204" customWidth="1"/>
    <col min="10236" max="10487" width="9" style="204"/>
    <col min="10488" max="10488" width="50.5" style="204" customWidth="1"/>
    <col min="10489" max="10491" width="13.5" style="204" customWidth="1"/>
    <col min="10492" max="10743" width="9" style="204"/>
    <col min="10744" max="10744" width="50.5" style="204" customWidth="1"/>
    <col min="10745" max="10747" width="13.5" style="204" customWidth="1"/>
    <col min="10748" max="10999" width="9" style="204"/>
    <col min="11000" max="11000" width="50.5" style="204" customWidth="1"/>
    <col min="11001" max="11003" width="13.5" style="204" customWidth="1"/>
    <col min="11004" max="11255" width="9" style="204"/>
    <col min="11256" max="11256" width="50.5" style="204" customWidth="1"/>
    <col min="11257" max="11259" width="13.5" style="204" customWidth="1"/>
    <col min="11260" max="11511" width="9" style="204"/>
    <col min="11512" max="11512" width="50.5" style="204" customWidth="1"/>
    <col min="11513" max="11515" width="13.5" style="204" customWidth="1"/>
    <col min="11516" max="11767" width="9" style="204"/>
    <col min="11768" max="11768" width="50.5" style="204" customWidth="1"/>
    <col min="11769" max="11771" width="13.5" style="204" customWidth="1"/>
    <col min="11772" max="12023" width="9" style="204"/>
    <col min="12024" max="12024" width="50.5" style="204" customWidth="1"/>
    <col min="12025" max="12027" width="13.5" style="204" customWidth="1"/>
    <col min="12028" max="12279" width="9" style="204"/>
    <col min="12280" max="12280" width="50.5" style="204" customWidth="1"/>
    <col min="12281" max="12283" width="13.5" style="204" customWidth="1"/>
    <col min="12284" max="12535" width="9" style="204"/>
    <col min="12536" max="12536" width="50.5" style="204" customWidth="1"/>
    <col min="12537" max="12539" width="13.5" style="204" customWidth="1"/>
    <col min="12540" max="12791" width="9" style="204"/>
    <col min="12792" max="12792" width="50.5" style="204" customWidth="1"/>
    <col min="12793" max="12795" width="13.5" style="204" customWidth="1"/>
    <col min="12796" max="13047" width="9" style="204"/>
    <col min="13048" max="13048" width="50.5" style="204" customWidth="1"/>
    <col min="13049" max="13051" width="13.5" style="204" customWidth="1"/>
    <col min="13052" max="13303" width="9" style="204"/>
    <col min="13304" max="13304" width="50.5" style="204" customWidth="1"/>
    <col min="13305" max="13307" width="13.5" style="204" customWidth="1"/>
    <col min="13308" max="13559" width="9" style="204"/>
    <col min="13560" max="13560" width="50.5" style="204" customWidth="1"/>
    <col min="13561" max="13563" width="13.5" style="204" customWidth="1"/>
    <col min="13564" max="13815" width="9" style="204"/>
    <col min="13816" max="13816" width="50.5" style="204" customWidth="1"/>
    <col min="13817" max="13819" width="13.5" style="204" customWidth="1"/>
    <col min="13820" max="14071" width="9" style="204"/>
    <col min="14072" max="14072" width="50.5" style="204" customWidth="1"/>
    <col min="14073" max="14075" width="13.5" style="204" customWidth="1"/>
    <col min="14076" max="14327" width="9" style="204"/>
    <col min="14328" max="14328" width="50.5" style="204" customWidth="1"/>
    <col min="14329" max="14331" width="13.5" style="204" customWidth="1"/>
    <col min="14332" max="14583" width="9" style="204"/>
    <col min="14584" max="14584" width="50.5" style="204" customWidth="1"/>
    <col min="14585" max="14587" width="13.5" style="204" customWidth="1"/>
    <col min="14588" max="14839" width="9" style="204"/>
    <col min="14840" max="14840" width="50.5" style="204" customWidth="1"/>
    <col min="14841" max="14843" width="13.5" style="204" customWidth="1"/>
    <col min="14844" max="15095" width="9" style="204"/>
    <col min="15096" max="15096" width="50.5" style="204" customWidth="1"/>
    <col min="15097" max="15099" width="13.5" style="204" customWidth="1"/>
    <col min="15100" max="15351" width="9" style="204"/>
    <col min="15352" max="15352" width="50.5" style="204" customWidth="1"/>
    <col min="15353" max="15355" width="13.5" style="204" customWidth="1"/>
    <col min="15356" max="15607" width="9" style="204"/>
    <col min="15608" max="15608" width="50.5" style="204" customWidth="1"/>
    <col min="15609" max="15611" width="13.5" style="204" customWidth="1"/>
    <col min="15612" max="15863" width="9" style="204"/>
    <col min="15864" max="15864" width="50.5" style="204" customWidth="1"/>
    <col min="15865" max="15867" width="13.5" style="204" customWidth="1"/>
    <col min="15868" max="16119" width="9" style="204"/>
    <col min="16120" max="16120" width="50.5" style="204" customWidth="1"/>
    <col min="16121" max="16123" width="13.5" style="204" customWidth="1"/>
    <col min="16124" max="16384" width="9" style="204"/>
  </cols>
  <sheetData>
    <row r="1" ht="18" customHeight="1" spans="1:2">
      <c r="A1" s="222" t="s">
        <v>2139</v>
      </c>
    </row>
    <row r="2" s="221" customFormat="1" ht="54.95" customHeight="1" spans="1:2">
      <c r="A2" s="326" t="s">
        <v>2140</v>
      </c>
      <c r="B2" s="326"/>
    </row>
    <row r="3" ht="20.25" customHeight="1" spans="1:2">
      <c r="A3" s="221"/>
      <c r="B3" s="224" t="s">
        <v>2</v>
      </c>
    </row>
    <row r="4" ht="31.5" customHeight="1" spans="1:2">
      <c r="A4" s="327" t="s">
        <v>628</v>
      </c>
      <c r="B4" s="328" t="s">
        <v>63</v>
      </c>
    </row>
    <row r="5" ht="23.25" customHeight="1" spans="1:2">
      <c r="A5" s="329" t="s">
        <v>2141</v>
      </c>
      <c r="B5" s="330">
        <f>SUM(B6:B10)</f>
        <v>3592</v>
      </c>
    </row>
    <row r="6" ht="23.25" customHeight="1" spans="1:2">
      <c r="A6" s="331" t="s">
        <v>2142</v>
      </c>
      <c r="B6" s="332">
        <v>406</v>
      </c>
    </row>
    <row r="7" ht="23.25" customHeight="1" spans="1:2">
      <c r="A7" s="331" t="s">
        <v>2143</v>
      </c>
      <c r="B7" s="332">
        <v>182</v>
      </c>
    </row>
    <row r="8" ht="23.25" customHeight="1" spans="1:2">
      <c r="A8" s="331" t="s">
        <v>2144</v>
      </c>
      <c r="B8" s="332">
        <v>901</v>
      </c>
    </row>
    <row r="9" ht="23.25" customHeight="1" spans="1:2">
      <c r="A9" s="331" t="s">
        <v>2145</v>
      </c>
      <c r="B9" s="332">
        <v>2103</v>
      </c>
    </row>
    <row r="10" ht="23.25" customHeight="1" spans="1:2">
      <c r="A10" s="331" t="s">
        <v>2146</v>
      </c>
      <c r="B10" s="333"/>
    </row>
    <row r="11" ht="23.25" customHeight="1" spans="1:2">
      <c r="A11" s="329" t="s">
        <v>2147</v>
      </c>
      <c r="B11" s="333">
        <f>SUM(B12:B32)</f>
        <v>125563</v>
      </c>
    </row>
    <row r="12" ht="23.25" customHeight="1" spans="1:2">
      <c r="A12" s="331" t="s">
        <v>2148</v>
      </c>
      <c r="B12" s="332">
        <v>28602</v>
      </c>
    </row>
    <row r="13" ht="23.25" customHeight="1" spans="1:2">
      <c r="A13" s="334" t="s">
        <v>2149</v>
      </c>
      <c r="B13" s="333">
        <v>3178</v>
      </c>
    </row>
    <row r="14" ht="23.25" customHeight="1" spans="1:2">
      <c r="A14" s="335" t="s">
        <v>2150</v>
      </c>
      <c r="B14" s="333">
        <v>32497</v>
      </c>
    </row>
    <row r="15" ht="23.25" customHeight="1" spans="1:2">
      <c r="A15" s="335" t="s">
        <v>2151</v>
      </c>
      <c r="B15" s="333">
        <v>1859</v>
      </c>
    </row>
    <row r="16" ht="23.25" customHeight="1" spans="1:2">
      <c r="A16" s="335" t="s">
        <v>2152</v>
      </c>
      <c r="B16" s="333">
        <v>1400</v>
      </c>
    </row>
    <row r="17" ht="24" customHeight="1" spans="1:2">
      <c r="A17" s="335" t="s">
        <v>2153</v>
      </c>
      <c r="B17" s="333"/>
    </row>
    <row r="18" ht="23.25" customHeight="1" spans="1:2">
      <c r="A18" s="334" t="s">
        <v>2154</v>
      </c>
      <c r="B18" s="333"/>
    </row>
    <row r="19" ht="23.25" customHeight="1" spans="1:2">
      <c r="A19" s="334" t="s">
        <v>2155</v>
      </c>
      <c r="B19" s="333"/>
    </row>
    <row r="20" ht="23.25" customHeight="1" spans="1:2">
      <c r="A20" s="334" t="s">
        <v>2156</v>
      </c>
      <c r="B20" s="333">
        <v>252</v>
      </c>
    </row>
    <row r="21" ht="23.25" customHeight="1" spans="1:2">
      <c r="A21" s="336" t="s">
        <v>2157</v>
      </c>
      <c r="B21" s="333">
        <v>11265</v>
      </c>
    </row>
    <row r="22" ht="23.25" customHeight="1" spans="1:2">
      <c r="A22" s="336" t="s">
        <v>2158</v>
      </c>
      <c r="B22" s="333"/>
    </row>
    <row r="23" ht="23.25" customHeight="1" spans="1:2">
      <c r="A23" s="336" t="s">
        <v>2159</v>
      </c>
      <c r="B23" s="333">
        <v>181</v>
      </c>
    </row>
    <row r="24" ht="23.25" customHeight="1" spans="1:2">
      <c r="A24" s="334" t="s">
        <v>2160</v>
      </c>
      <c r="B24" s="333">
        <v>6760</v>
      </c>
    </row>
    <row r="25" ht="23.25" customHeight="1" spans="1:2">
      <c r="A25" s="334" t="s">
        <v>2161</v>
      </c>
      <c r="B25" s="333">
        <v>11216</v>
      </c>
    </row>
    <row r="26" ht="23.25" customHeight="1" spans="1:2">
      <c r="A26" s="334" t="s">
        <v>2162</v>
      </c>
      <c r="B26" s="333">
        <v>5400</v>
      </c>
    </row>
    <row r="27" ht="23.25" customHeight="1" spans="1:2">
      <c r="A27" s="334" t="s">
        <v>2163</v>
      </c>
      <c r="B27" s="333">
        <v>22416</v>
      </c>
    </row>
    <row r="28" ht="23.25" customHeight="1" spans="1:2">
      <c r="A28" s="334" t="s">
        <v>2164</v>
      </c>
      <c r="B28" s="333">
        <v>214</v>
      </c>
    </row>
    <row r="29" ht="23.25" customHeight="1" spans="1:2">
      <c r="A29" s="334" t="s">
        <v>2165</v>
      </c>
      <c r="B29" s="333">
        <v>152</v>
      </c>
    </row>
    <row r="30" ht="23.25" customHeight="1" spans="1:2">
      <c r="A30" s="334" t="s">
        <v>2166</v>
      </c>
      <c r="B30" s="333"/>
    </row>
    <row r="31" ht="23.25" customHeight="1" spans="1:2">
      <c r="A31" s="334" t="s">
        <v>2167</v>
      </c>
      <c r="B31" s="333">
        <v>171</v>
      </c>
    </row>
    <row r="32" ht="23.25" customHeight="1" spans="1:2">
      <c r="A32" s="336" t="s">
        <v>2168</v>
      </c>
      <c r="B32" s="337"/>
    </row>
    <row r="33" ht="23.25" customHeight="1" spans="1:5">
      <c r="A33" s="329" t="s">
        <v>2169</v>
      </c>
      <c r="B33" s="323">
        <f>SUM(B34:B50)</f>
        <v>37893</v>
      </c>
    </row>
    <row r="34" customHeight="1" spans="1:5">
      <c r="A34" s="338" t="s">
        <v>2170</v>
      </c>
      <c r="B34" s="323">
        <v>116</v>
      </c>
      <c r="D34" s="204" t="s">
        <v>1881</v>
      </c>
      <c r="E34" s="204">
        <v>116</v>
      </c>
    </row>
    <row r="35" customHeight="1" spans="1:5">
      <c r="A35" s="338" t="s">
        <v>2171</v>
      </c>
      <c r="B35" s="323">
        <v>24</v>
      </c>
      <c r="D35" s="204" t="s">
        <v>2172</v>
      </c>
      <c r="E35" s="204">
        <v>24</v>
      </c>
    </row>
    <row r="36" customHeight="1" spans="1:5">
      <c r="A36" s="338" t="s">
        <v>2173</v>
      </c>
      <c r="B36" s="323">
        <v>9</v>
      </c>
      <c r="D36" s="204" t="s">
        <v>2174</v>
      </c>
      <c r="E36" s="204">
        <v>9</v>
      </c>
    </row>
    <row r="37" customHeight="1" spans="1:5">
      <c r="A37" s="338" t="s">
        <v>2175</v>
      </c>
      <c r="B37" s="323">
        <v>1179</v>
      </c>
      <c r="D37" s="204" t="s">
        <v>1883</v>
      </c>
      <c r="E37" s="204">
        <v>1179</v>
      </c>
    </row>
    <row r="38" customHeight="1" spans="1:5">
      <c r="A38" s="338" t="s">
        <v>2176</v>
      </c>
      <c r="B38" s="323">
        <v>68</v>
      </c>
      <c r="D38" s="204" t="s">
        <v>2177</v>
      </c>
      <c r="E38" s="204">
        <v>68</v>
      </c>
    </row>
    <row r="39" customHeight="1" spans="1:5">
      <c r="A39" s="338" t="s">
        <v>2178</v>
      </c>
      <c r="B39" s="323">
        <v>718</v>
      </c>
      <c r="D39" s="204" t="s">
        <v>1885</v>
      </c>
      <c r="E39" s="204">
        <v>718</v>
      </c>
    </row>
    <row r="40" customHeight="1" spans="1:5">
      <c r="A40" s="338" t="s">
        <v>2179</v>
      </c>
      <c r="B40" s="323">
        <v>1408</v>
      </c>
      <c r="D40" s="204" t="s">
        <v>2180</v>
      </c>
      <c r="E40" s="204">
        <v>1408</v>
      </c>
    </row>
    <row r="41" customHeight="1" spans="1:5">
      <c r="A41" s="338" t="s">
        <v>2181</v>
      </c>
      <c r="B41" s="323">
        <v>735</v>
      </c>
      <c r="D41" s="204" t="s">
        <v>1887</v>
      </c>
      <c r="E41" s="204">
        <v>735</v>
      </c>
    </row>
    <row r="42" customHeight="1" spans="1:5">
      <c r="A42" s="338" t="s">
        <v>2182</v>
      </c>
      <c r="B42" s="323">
        <v>22300</v>
      </c>
      <c r="D42" s="204" t="s">
        <v>1889</v>
      </c>
      <c r="E42" s="204">
        <v>22300</v>
      </c>
    </row>
    <row r="43" customHeight="1" spans="1:5">
      <c r="A43" s="338" t="s">
        <v>2183</v>
      </c>
      <c r="B43" s="323">
        <v>28</v>
      </c>
      <c r="D43" s="204" t="s">
        <v>2184</v>
      </c>
      <c r="E43" s="204">
        <v>28</v>
      </c>
    </row>
    <row r="44" customHeight="1" spans="1:5">
      <c r="A44" s="338" t="s">
        <v>2185</v>
      </c>
      <c r="B44" s="323">
        <v>6356</v>
      </c>
      <c r="D44" s="204" t="s">
        <v>2186</v>
      </c>
      <c r="E44" s="204">
        <v>6356</v>
      </c>
    </row>
    <row r="45" customHeight="1" spans="1:5">
      <c r="A45" s="338" t="s">
        <v>2187</v>
      </c>
      <c r="B45" s="323">
        <v>1221</v>
      </c>
      <c r="D45" s="204" t="s">
        <v>1893</v>
      </c>
      <c r="E45" s="204">
        <v>1221</v>
      </c>
    </row>
    <row r="46" customHeight="1" spans="1:5">
      <c r="A46" s="338" t="s">
        <v>2188</v>
      </c>
      <c r="B46" s="323">
        <v>239</v>
      </c>
      <c r="D46" s="204" t="s">
        <v>2189</v>
      </c>
      <c r="E46" s="204">
        <v>239</v>
      </c>
    </row>
    <row r="47" customHeight="1" spans="1:5">
      <c r="A47" s="338" t="s">
        <v>2190</v>
      </c>
      <c r="B47" s="323">
        <v>122</v>
      </c>
      <c r="D47" s="204" t="s">
        <v>2191</v>
      </c>
      <c r="E47" s="204">
        <v>122</v>
      </c>
    </row>
    <row r="48" customHeight="1" spans="1:5">
      <c r="A48" s="338" t="s">
        <v>2192</v>
      </c>
      <c r="B48" s="323">
        <v>2931</v>
      </c>
      <c r="D48" s="204" t="s">
        <v>2193</v>
      </c>
      <c r="E48" s="204">
        <v>2931</v>
      </c>
    </row>
    <row r="49" customHeight="1" spans="1:5">
      <c r="A49" s="338" t="s">
        <v>2194</v>
      </c>
      <c r="B49" s="323">
        <v>439</v>
      </c>
      <c r="D49" s="204" t="s">
        <v>2195</v>
      </c>
      <c r="E49" s="204">
        <v>439</v>
      </c>
    </row>
    <row r="50" customHeight="1" spans="1:5">
      <c r="A50" s="338" t="s">
        <v>2196</v>
      </c>
      <c r="B50" s="323"/>
    </row>
    <row r="51" ht="23.25" customHeight="1" spans="1:5">
      <c r="A51" s="339" t="s">
        <v>2197</v>
      </c>
      <c r="B51" s="340">
        <v>42002</v>
      </c>
    </row>
    <row r="52" ht="23.25" customHeight="1" spans="1:5">
      <c r="A52" s="339" t="s">
        <v>2198</v>
      </c>
      <c r="B52" s="340">
        <f>B53</f>
        <v>225</v>
      </c>
    </row>
    <row r="53" customHeight="1" spans="1:5">
      <c r="A53" s="341" t="s">
        <v>2199</v>
      </c>
      <c r="B53" s="340">
        <v>225</v>
      </c>
    </row>
    <row r="54" customHeight="1" spans="1:5">
      <c r="A54" s="342" t="s">
        <v>64</v>
      </c>
      <c r="B54" s="343">
        <f>B5+B11+B33+B51+B52</f>
        <v>209275</v>
      </c>
    </row>
    <row r="57" customHeight="1" spans="1:5">
      <c r="B57" s="204">
        <v>209275</v>
      </c>
    </row>
    <row r="58" customHeight="1" spans="1:5">
      <c r="B58" s="204">
        <f>B57-B54</f>
        <v>0</v>
      </c>
    </row>
  </sheetData>
  <autoFilter xmlns:etc="http://www.wps.cn/officeDocument/2017/etCustomData" ref="A4:B54" etc:filterBottomFollowUsedRange="0">
    <extLst/>
  </autoFilter>
  <mergeCells count="1">
    <mergeCell ref="A2:B2"/>
  </mergeCells>
  <printOptions horizontalCentered="1"/>
  <pageMargins left="0.55" right="0.55" top="0.59" bottom="0.59" header="0.31" footer="0.31"/>
  <pageSetup paperSize="9" scale="80"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4"/>
  <sheetViews>
    <sheetView showZeros="0" topLeftCell="A7" workbookViewId="0">
      <selection activeCell="C4" sqref="C4:C9"/>
    </sheetView>
  </sheetViews>
  <sheetFormatPr defaultColWidth="9" defaultRowHeight="22.5" customHeight="1" outlineLevelCol="1"/>
  <cols>
    <col min="1" max="1" width="59.375" style="204" customWidth="1"/>
    <col min="2" max="2" width="28" style="204" customWidth="1"/>
    <col min="3" max="247" width="9" style="204"/>
    <col min="248" max="248" width="50.5" style="204" customWidth="1"/>
    <col min="249" max="251" width="13.5" style="204" customWidth="1"/>
    <col min="252" max="503" width="9" style="204"/>
    <col min="504" max="504" width="50.5" style="204" customWidth="1"/>
    <col min="505" max="507" width="13.5" style="204" customWidth="1"/>
    <col min="508" max="759" width="9" style="204"/>
    <col min="760" max="760" width="50.5" style="204" customWidth="1"/>
    <col min="761" max="763" width="13.5" style="204" customWidth="1"/>
    <col min="764" max="1015" width="9" style="204"/>
    <col min="1016" max="1016" width="50.5" style="204" customWidth="1"/>
    <col min="1017" max="1019" width="13.5" style="204" customWidth="1"/>
    <col min="1020" max="1271" width="9" style="204"/>
    <col min="1272" max="1272" width="50.5" style="204" customWidth="1"/>
    <col min="1273" max="1275" width="13.5" style="204" customWidth="1"/>
    <col min="1276" max="1527" width="9" style="204"/>
    <col min="1528" max="1528" width="50.5" style="204" customWidth="1"/>
    <col min="1529" max="1531" width="13.5" style="204" customWidth="1"/>
    <col min="1532" max="1783" width="9" style="204"/>
    <col min="1784" max="1784" width="50.5" style="204" customWidth="1"/>
    <col min="1785" max="1787" width="13.5" style="204" customWidth="1"/>
    <col min="1788" max="2039" width="9" style="204"/>
    <col min="2040" max="2040" width="50.5" style="204" customWidth="1"/>
    <col min="2041" max="2043" width="13.5" style="204" customWidth="1"/>
    <col min="2044" max="2295" width="9" style="204"/>
    <col min="2296" max="2296" width="50.5" style="204" customWidth="1"/>
    <col min="2297" max="2299" width="13.5" style="204" customWidth="1"/>
    <col min="2300" max="2551" width="9" style="204"/>
    <col min="2552" max="2552" width="50.5" style="204" customWidth="1"/>
    <col min="2553" max="2555" width="13.5" style="204" customWidth="1"/>
    <col min="2556" max="2807" width="9" style="204"/>
    <col min="2808" max="2808" width="50.5" style="204" customWidth="1"/>
    <col min="2809" max="2811" width="13.5" style="204" customWidth="1"/>
    <col min="2812" max="3063" width="9" style="204"/>
    <col min="3064" max="3064" width="50.5" style="204" customWidth="1"/>
    <col min="3065" max="3067" width="13.5" style="204" customWidth="1"/>
    <col min="3068" max="3319" width="9" style="204"/>
    <col min="3320" max="3320" width="50.5" style="204" customWidth="1"/>
    <col min="3321" max="3323" width="13.5" style="204" customWidth="1"/>
    <col min="3324" max="3575" width="9" style="204"/>
    <col min="3576" max="3576" width="50.5" style="204" customWidth="1"/>
    <col min="3577" max="3579" width="13.5" style="204" customWidth="1"/>
    <col min="3580" max="3831" width="9" style="204"/>
    <col min="3832" max="3832" width="50.5" style="204" customWidth="1"/>
    <col min="3833" max="3835" width="13.5" style="204" customWidth="1"/>
    <col min="3836" max="4087" width="9" style="204"/>
    <col min="4088" max="4088" width="50.5" style="204" customWidth="1"/>
    <col min="4089" max="4091" width="13.5" style="204" customWidth="1"/>
    <col min="4092" max="4343" width="9" style="204"/>
    <col min="4344" max="4344" width="50.5" style="204" customWidth="1"/>
    <col min="4345" max="4347" width="13.5" style="204" customWidth="1"/>
    <col min="4348" max="4599" width="9" style="204"/>
    <col min="4600" max="4600" width="50.5" style="204" customWidth="1"/>
    <col min="4601" max="4603" width="13.5" style="204" customWidth="1"/>
    <col min="4604" max="4855" width="9" style="204"/>
    <col min="4856" max="4856" width="50.5" style="204" customWidth="1"/>
    <col min="4857" max="4859" width="13.5" style="204" customWidth="1"/>
    <col min="4860" max="5111" width="9" style="204"/>
    <col min="5112" max="5112" width="50.5" style="204" customWidth="1"/>
    <col min="5113" max="5115" width="13.5" style="204" customWidth="1"/>
    <col min="5116" max="5367" width="9" style="204"/>
    <col min="5368" max="5368" width="50.5" style="204" customWidth="1"/>
    <col min="5369" max="5371" width="13.5" style="204" customWidth="1"/>
    <col min="5372" max="5623" width="9" style="204"/>
    <col min="5624" max="5624" width="50.5" style="204" customWidth="1"/>
    <col min="5625" max="5627" width="13.5" style="204" customWidth="1"/>
    <col min="5628" max="5879" width="9" style="204"/>
    <col min="5880" max="5880" width="50.5" style="204" customWidth="1"/>
    <col min="5881" max="5883" width="13.5" style="204" customWidth="1"/>
    <col min="5884" max="6135" width="9" style="204"/>
    <col min="6136" max="6136" width="50.5" style="204" customWidth="1"/>
    <col min="6137" max="6139" width="13.5" style="204" customWidth="1"/>
    <col min="6140" max="6391" width="9" style="204"/>
    <col min="6392" max="6392" width="50.5" style="204" customWidth="1"/>
    <col min="6393" max="6395" width="13.5" style="204" customWidth="1"/>
    <col min="6396" max="6647" width="9" style="204"/>
    <col min="6648" max="6648" width="50.5" style="204" customWidth="1"/>
    <col min="6649" max="6651" width="13.5" style="204" customWidth="1"/>
    <col min="6652" max="6903" width="9" style="204"/>
    <col min="6904" max="6904" width="50.5" style="204" customWidth="1"/>
    <col min="6905" max="6907" width="13.5" style="204" customWidth="1"/>
    <col min="6908" max="7159" width="9" style="204"/>
    <col min="7160" max="7160" width="50.5" style="204" customWidth="1"/>
    <col min="7161" max="7163" width="13.5" style="204" customWidth="1"/>
    <col min="7164" max="7415" width="9" style="204"/>
    <col min="7416" max="7416" width="50.5" style="204" customWidth="1"/>
    <col min="7417" max="7419" width="13.5" style="204" customWidth="1"/>
    <col min="7420" max="7671" width="9" style="204"/>
    <col min="7672" max="7672" width="50.5" style="204" customWidth="1"/>
    <col min="7673" max="7675" width="13.5" style="204" customWidth="1"/>
    <col min="7676" max="7927" width="9" style="204"/>
    <col min="7928" max="7928" width="50.5" style="204" customWidth="1"/>
    <col min="7929" max="7931" width="13.5" style="204" customWidth="1"/>
    <col min="7932" max="8183" width="9" style="204"/>
    <col min="8184" max="8184" width="50.5" style="204" customWidth="1"/>
    <col min="8185" max="8187" width="13.5" style="204" customWidth="1"/>
    <col min="8188" max="8439" width="9" style="204"/>
    <col min="8440" max="8440" width="50.5" style="204" customWidth="1"/>
    <col min="8441" max="8443" width="13.5" style="204" customWidth="1"/>
    <col min="8444" max="8695" width="9" style="204"/>
    <col min="8696" max="8696" width="50.5" style="204" customWidth="1"/>
    <col min="8697" max="8699" width="13.5" style="204" customWidth="1"/>
    <col min="8700" max="8951" width="9" style="204"/>
    <col min="8952" max="8952" width="50.5" style="204" customWidth="1"/>
    <col min="8953" max="8955" width="13.5" style="204" customWidth="1"/>
    <col min="8956" max="9207" width="9" style="204"/>
    <col min="9208" max="9208" width="50.5" style="204" customWidth="1"/>
    <col min="9209" max="9211" width="13.5" style="204" customWidth="1"/>
    <col min="9212" max="9463" width="9" style="204"/>
    <col min="9464" max="9464" width="50.5" style="204" customWidth="1"/>
    <col min="9465" max="9467" width="13.5" style="204" customWidth="1"/>
    <col min="9468" max="9719" width="9" style="204"/>
    <col min="9720" max="9720" width="50.5" style="204" customWidth="1"/>
    <col min="9721" max="9723" width="13.5" style="204" customWidth="1"/>
    <col min="9724" max="9975" width="9" style="204"/>
    <col min="9976" max="9976" width="50.5" style="204" customWidth="1"/>
    <col min="9977" max="9979" width="13.5" style="204" customWidth="1"/>
    <col min="9980" max="10231" width="9" style="204"/>
    <col min="10232" max="10232" width="50.5" style="204" customWidth="1"/>
    <col min="10233" max="10235" width="13.5" style="204" customWidth="1"/>
    <col min="10236" max="10487" width="9" style="204"/>
    <col min="10488" max="10488" width="50.5" style="204" customWidth="1"/>
    <col min="10489" max="10491" width="13.5" style="204" customWidth="1"/>
    <col min="10492" max="10743" width="9" style="204"/>
    <col min="10744" max="10744" width="50.5" style="204" customWidth="1"/>
    <col min="10745" max="10747" width="13.5" style="204" customWidth="1"/>
    <col min="10748" max="10999" width="9" style="204"/>
    <col min="11000" max="11000" width="50.5" style="204" customWidth="1"/>
    <col min="11001" max="11003" width="13.5" style="204" customWidth="1"/>
    <col min="11004" max="11255" width="9" style="204"/>
    <col min="11256" max="11256" width="50.5" style="204" customWidth="1"/>
    <col min="11257" max="11259" width="13.5" style="204" customWidth="1"/>
    <col min="11260" max="11511" width="9" style="204"/>
    <col min="11512" max="11512" width="50.5" style="204" customWidth="1"/>
    <col min="11513" max="11515" width="13.5" style="204" customWidth="1"/>
    <col min="11516" max="11767" width="9" style="204"/>
    <col min="11768" max="11768" width="50.5" style="204" customWidth="1"/>
    <col min="11769" max="11771" width="13.5" style="204" customWidth="1"/>
    <col min="11772" max="12023" width="9" style="204"/>
    <col min="12024" max="12024" width="50.5" style="204" customWidth="1"/>
    <col min="12025" max="12027" width="13.5" style="204" customWidth="1"/>
    <col min="12028" max="12279" width="9" style="204"/>
    <col min="12280" max="12280" width="50.5" style="204" customWidth="1"/>
    <col min="12281" max="12283" width="13.5" style="204" customWidth="1"/>
    <col min="12284" max="12535" width="9" style="204"/>
    <col min="12536" max="12536" width="50.5" style="204" customWidth="1"/>
    <col min="12537" max="12539" width="13.5" style="204" customWidth="1"/>
    <col min="12540" max="12791" width="9" style="204"/>
    <col min="12792" max="12792" width="50.5" style="204" customWidth="1"/>
    <col min="12793" max="12795" width="13.5" style="204" customWidth="1"/>
    <col min="12796" max="13047" width="9" style="204"/>
    <col min="13048" max="13048" width="50.5" style="204" customWidth="1"/>
    <col min="13049" max="13051" width="13.5" style="204" customWidth="1"/>
    <col min="13052" max="13303" width="9" style="204"/>
    <col min="13304" max="13304" width="50.5" style="204" customWidth="1"/>
    <col min="13305" max="13307" width="13.5" style="204" customWidth="1"/>
    <col min="13308" max="13559" width="9" style="204"/>
    <col min="13560" max="13560" width="50.5" style="204" customWidth="1"/>
    <col min="13561" max="13563" width="13.5" style="204" customWidth="1"/>
    <col min="13564" max="13815" width="9" style="204"/>
    <col min="13816" max="13816" width="50.5" style="204" customWidth="1"/>
    <col min="13817" max="13819" width="13.5" style="204" customWidth="1"/>
    <col min="13820" max="14071" width="9" style="204"/>
    <col min="14072" max="14072" width="50.5" style="204" customWidth="1"/>
    <col min="14073" max="14075" width="13.5" style="204" customWidth="1"/>
    <col min="14076" max="14327" width="9" style="204"/>
    <col min="14328" max="14328" width="50.5" style="204" customWidth="1"/>
    <col min="14329" max="14331" width="13.5" style="204" customWidth="1"/>
    <col min="14332" max="14583" width="9" style="204"/>
    <col min="14584" max="14584" width="50.5" style="204" customWidth="1"/>
    <col min="14585" max="14587" width="13.5" style="204" customWidth="1"/>
    <col min="14588" max="14839" width="9" style="204"/>
    <col min="14840" max="14840" width="50.5" style="204" customWidth="1"/>
    <col min="14841" max="14843" width="13.5" style="204" customWidth="1"/>
    <col min="14844" max="15095" width="9" style="204"/>
    <col min="15096" max="15096" width="50.5" style="204" customWidth="1"/>
    <col min="15097" max="15099" width="13.5" style="204" customWidth="1"/>
    <col min="15100" max="15351" width="9" style="204"/>
    <col min="15352" max="15352" width="50.5" style="204" customWidth="1"/>
    <col min="15353" max="15355" width="13.5" style="204" customWidth="1"/>
    <col min="15356" max="15607" width="9" style="204"/>
    <col min="15608" max="15608" width="50.5" style="204" customWidth="1"/>
    <col min="15609" max="15611" width="13.5" style="204" customWidth="1"/>
    <col min="15612" max="15863" width="9" style="204"/>
    <col min="15864" max="15864" width="50.5" style="204" customWidth="1"/>
    <col min="15865" max="15867" width="13.5" style="204" customWidth="1"/>
    <col min="15868" max="16119" width="9" style="204"/>
    <col min="16120" max="16120" width="50.5" style="204" customWidth="1"/>
    <col min="16121" max="16123" width="13.5" style="204" customWidth="1"/>
    <col min="16124" max="16384" width="9" style="204"/>
  </cols>
  <sheetData>
    <row r="1" ht="18" customHeight="1" spans="1:2">
      <c r="A1" s="222" t="s">
        <v>2200</v>
      </c>
    </row>
    <row r="2" s="221" customFormat="1" ht="27" spans="1:2">
      <c r="A2" s="316" t="s">
        <v>2201</v>
      </c>
      <c r="B2" s="316"/>
    </row>
    <row r="3" ht="26.1" customHeight="1" spans="1:2">
      <c r="A3" s="221"/>
      <c r="B3" s="317" t="s">
        <v>2</v>
      </c>
    </row>
    <row r="4" ht="37.5" customHeight="1" spans="1:2">
      <c r="A4" s="318" t="s">
        <v>628</v>
      </c>
      <c r="B4" s="319" t="s">
        <v>2202</v>
      </c>
    </row>
    <row r="5" ht="37.5" customHeight="1" spans="1:2">
      <c r="A5" s="320" t="s">
        <v>2203</v>
      </c>
      <c r="B5" s="321">
        <f>SUM(B6:B22)</f>
        <v>37893</v>
      </c>
    </row>
    <row r="6" ht="37.5" customHeight="1" spans="1:2">
      <c r="A6" s="322" t="s">
        <v>2170</v>
      </c>
      <c r="B6" s="323">
        <v>116</v>
      </c>
    </row>
    <row r="7" ht="37.5" customHeight="1" spans="1:2">
      <c r="A7" s="322" t="s">
        <v>2171</v>
      </c>
      <c r="B7" s="323">
        <v>24</v>
      </c>
    </row>
    <row r="8" ht="37.5" customHeight="1" spans="1:2">
      <c r="A8" s="322" t="s">
        <v>2173</v>
      </c>
      <c r="B8" s="323">
        <v>9</v>
      </c>
    </row>
    <row r="9" ht="37.5" customHeight="1" spans="1:2">
      <c r="A9" s="322" t="s">
        <v>2175</v>
      </c>
      <c r="B9" s="323">
        <v>1179</v>
      </c>
    </row>
    <row r="10" ht="37.5" customHeight="1" spans="1:2">
      <c r="A10" s="322" t="s">
        <v>2176</v>
      </c>
      <c r="B10" s="323">
        <v>68</v>
      </c>
    </row>
    <row r="11" ht="37.5" customHeight="1" spans="1:2">
      <c r="A11" s="322" t="s">
        <v>2178</v>
      </c>
      <c r="B11" s="323">
        <v>718</v>
      </c>
    </row>
    <row r="12" ht="37.5" customHeight="1" spans="1:2">
      <c r="A12" s="322" t="s">
        <v>2179</v>
      </c>
      <c r="B12" s="323">
        <v>1408</v>
      </c>
    </row>
    <row r="13" ht="37.5" customHeight="1" spans="1:2">
      <c r="A13" s="322" t="s">
        <v>2181</v>
      </c>
      <c r="B13" s="323">
        <v>735</v>
      </c>
    </row>
    <row r="14" ht="37.5" customHeight="1" spans="1:2">
      <c r="A14" s="322" t="s">
        <v>2182</v>
      </c>
      <c r="B14" s="323">
        <v>22300</v>
      </c>
    </row>
    <row r="15" ht="37.5" customHeight="1" spans="1:2">
      <c r="A15" s="322" t="s">
        <v>2183</v>
      </c>
      <c r="B15" s="323">
        <v>28</v>
      </c>
    </row>
    <row r="16" ht="37.5" customHeight="1" spans="1:2">
      <c r="A16" s="322" t="s">
        <v>2185</v>
      </c>
      <c r="B16" s="323">
        <v>6356</v>
      </c>
    </row>
    <row r="17" ht="37.5" customHeight="1" spans="1:2">
      <c r="A17" s="322" t="s">
        <v>2187</v>
      </c>
      <c r="B17" s="323">
        <v>1221</v>
      </c>
    </row>
    <row r="18" ht="37.5" customHeight="1" spans="1:2">
      <c r="A18" s="322" t="s">
        <v>2188</v>
      </c>
      <c r="B18" s="323">
        <v>239</v>
      </c>
    </row>
    <row r="19" ht="37.5" customHeight="1" spans="1:2">
      <c r="A19" s="322" t="s">
        <v>2190</v>
      </c>
      <c r="B19" s="323">
        <v>122</v>
      </c>
    </row>
    <row r="20" ht="37.5" customHeight="1" spans="1:2">
      <c r="A20" s="322" t="s">
        <v>2192</v>
      </c>
      <c r="B20" s="323">
        <v>2931</v>
      </c>
    </row>
    <row r="21" ht="37.5" customHeight="1" spans="1:2">
      <c r="A21" s="322" t="s">
        <v>2194</v>
      </c>
      <c r="B21" s="323">
        <v>439</v>
      </c>
    </row>
    <row r="22" ht="37.5" customHeight="1" spans="1:2">
      <c r="A22" s="324" t="s">
        <v>2196</v>
      </c>
      <c r="B22" s="325"/>
    </row>
    <row r="23" ht="37.5" customHeight="1"/>
    <row r="24" ht="37.5" customHeight="1"/>
  </sheetData>
  <mergeCells count="1">
    <mergeCell ref="A2:B2"/>
  </mergeCells>
  <printOptions horizontalCentered="1"/>
  <pageMargins left="0.55" right="0.55" top="0.59" bottom="0.59" header="0.31" footer="0.31"/>
  <pageSetup paperSize="9" scale="80"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showZeros="0" topLeftCell="A13" workbookViewId="0">
      <selection activeCell="C4" sqref="C4:C9"/>
    </sheetView>
  </sheetViews>
  <sheetFormatPr defaultColWidth="13.375" defaultRowHeight="32.25" customHeight="1" outlineLevelCol="3"/>
  <cols>
    <col min="1" max="1" width="53" style="296" customWidth="1"/>
    <col min="2" max="2" width="28" style="297" customWidth="1"/>
    <col min="3" max="256" width="13.375" style="296"/>
    <col min="257" max="257" width="53" style="296" customWidth="1"/>
    <col min="258" max="258" width="28" style="296" customWidth="1"/>
    <col min="259" max="512" width="13.375" style="296"/>
    <col min="513" max="513" width="53" style="296" customWidth="1"/>
    <col min="514" max="514" width="28" style="296" customWidth="1"/>
    <col min="515" max="768" width="13.375" style="296"/>
    <col min="769" max="769" width="53" style="296" customWidth="1"/>
    <col min="770" max="770" width="28" style="296" customWidth="1"/>
    <col min="771" max="1024" width="13.375" style="296"/>
    <col min="1025" max="1025" width="53" style="296" customWidth="1"/>
    <col min="1026" max="1026" width="28" style="296" customWidth="1"/>
    <col min="1027" max="1280" width="13.375" style="296"/>
    <col min="1281" max="1281" width="53" style="296" customWidth="1"/>
    <col min="1282" max="1282" width="28" style="296" customWidth="1"/>
    <col min="1283" max="1536" width="13.375" style="296"/>
    <col min="1537" max="1537" width="53" style="296" customWidth="1"/>
    <col min="1538" max="1538" width="28" style="296" customWidth="1"/>
    <col min="1539" max="1792" width="13.375" style="296"/>
    <col min="1793" max="1793" width="53" style="296" customWidth="1"/>
    <col min="1794" max="1794" width="28" style="296" customWidth="1"/>
    <col min="1795" max="2048" width="13.375" style="296"/>
    <col min="2049" max="2049" width="53" style="296" customWidth="1"/>
    <col min="2050" max="2050" width="28" style="296" customWidth="1"/>
    <col min="2051" max="2304" width="13.375" style="296"/>
    <col min="2305" max="2305" width="53" style="296" customWidth="1"/>
    <col min="2306" max="2306" width="28" style="296" customWidth="1"/>
    <col min="2307" max="2560" width="13.375" style="296"/>
    <col min="2561" max="2561" width="53" style="296" customWidth="1"/>
    <col min="2562" max="2562" width="28" style="296" customWidth="1"/>
    <col min="2563" max="2816" width="13.375" style="296"/>
    <col min="2817" max="2817" width="53" style="296" customWidth="1"/>
    <col min="2818" max="2818" width="28" style="296" customWidth="1"/>
    <col min="2819" max="3072" width="13.375" style="296"/>
    <col min="3073" max="3073" width="53" style="296" customWidth="1"/>
    <col min="3074" max="3074" width="28" style="296" customWidth="1"/>
    <col min="3075" max="3328" width="13.375" style="296"/>
    <col min="3329" max="3329" width="53" style="296" customWidth="1"/>
    <col min="3330" max="3330" width="28" style="296" customWidth="1"/>
    <col min="3331" max="3584" width="13.375" style="296"/>
    <col min="3585" max="3585" width="53" style="296" customWidth="1"/>
    <col min="3586" max="3586" width="28" style="296" customWidth="1"/>
    <col min="3587" max="3840" width="13.375" style="296"/>
    <col min="3841" max="3841" width="53" style="296" customWidth="1"/>
    <col min="3842" max="3842" width="28" style="296" customWidth="1"/>
    <col min="3843" max="4096" width="13.375" style="296"/>
    <col min="4097" max="4097" width="53" style="296" customWidth="1"/>
    <col min="4098" max="4098" width="28" style="296" customWidth="1"/>
    <col min="4099" max="4352" width="13.375" style="296"/>
    <col min="4353" max="4353" width="53" style="296" customWidth="1"/>
    <col min="4354" max="4354" width="28" style="296" customWidth="1"/>
    <col min="4355" max="4608" width="13.375" style="296"/>
    <col min="4609" max="4609" width="53" style="296" customWidth="1"/>
    <col min="4610" max="4610" width="28" style="296" customWidth="1"/>
    <col min="4611" max="4864" width="13.375" style="296"/>
    <col min="4865" max="4865" width="53" style="296" customWidth="1"/>
    <col min="4866" max="4866" width="28" style="296" customWidth="1"/>
    <col min="4867" max="5120" width="13.375" style="296"/>
    <col min="5121" max="5121" width="53" style="296" customWidth="1"/>
    <col min="5122" max="5122" width="28" style="296" customWidth="1"/>
    <col min="5123" max="5376" width="13.375" style="296"/>
    <col min="5377" max="5377" width="53" style="296" customWidth="1"/>
    <col min="5378" max="5378" width="28" style="296" customWidth="1"/>
    <col min="5379" max="5632" width="13.375" style="296"/>
    <col min="5633" max="5633" width="53" style="296" customWidth="1"/>
    <col min="5634" max="5634" width="28" style="296" customWidth="1"/>
    <col min="5635" max="5888" width="13.375" style="296"/>
    <col min="5889" max="5889" width="53" style="296" customWidth="1"/>
    <col min="5890" max="5890" width="28" style="296" customWidth="1"/>
    <col min="5891" max="6144" width="13.375" style="296"/>
    <col min="6145" max="6145" width="53" style="296" customWidth="1"/>
    <col min="6146" max="6146" width="28" style="296" customWidth="1"/>
    <col min="6147" max="6400" width="13.375" style="296"/>
    <col min="6401" max="6401" width="53" style="296" customWidth="1"/>
    <col min="6402" max="6402" width="28" style="296" customWidth="1"/>
    <col min="6403" max="6656" width="13.375" style="296"/>
    <col min="6657" max="6657" width="53" style="296" customWidth="1"/>
    <col min="6658" max="6658" width="28" style="296" customWidth="1"/>
    <col min="6659" max="6912" width="13.375" style="296"/>
    <col min="6913" max="6913" width="53" style="296" customWidth="1"/>
    <col min="6914" max="6914" width="28" style="296" customWidth="1"/>
    <col min="6915" max="7168" width="13.375" style="296"/>
    <col min="7169" max="7169" width="53" style="296" customWidth="1"/>
    <col min="7170" max="7170" width="28" style="296" customWidth="1"/>
    <col min="7171" max="7424" width="13.375" style="296"/>
    <col min="7425" max="7425" width="53" style="296" customWidth="1"/>
    <col min="7426" max="7426" width="28" style="296" customWidth="1"/>
    <col min="7427" max="7680" width="13.375" style="296"/>
    <col min="7681" max="7681" width="53" style="296" customWidth="1"/>
    <col min="7682" max="7682" width="28" style="296" customWidth="1"/>
    <col min="7683" max="7936" width="13.375" style="296"/>
    <col min="7937" max="7937" width="53" style="296" customWidth="1"/>
    <col min="7938" max="7938" width="28" style="296" customWidth="1"/>
    <col min="7939" max="8192" width="13.375" style="296"/>
    <col min="8193" max="8193" width="53" style="296" customWidth="1"/>
    <col min="8194" max="8194" width="28" style="296" customWidth="1"/>
    <col min="8195" max="8448" width="13.375" style="296"/>
    <col min="8449" max="8449" width="53" style="296" customWidth="1"/>
    <col min="8450" max="8450" width="28" style="296" customWidth="1"/>
    <col min="8451" max="8704" width="13.375" style="296"/>
    <col min="8705" max="8705" width="53" style="296" customWidth="1"/>
    <col min="8706" max="8706" width="28" style="296" customWidth="1"/>
    <col min="8707" max="8960" width="13.375" style="296"/>
    <col min="8961" max="8961" width="53" style="296" customWidth="1"/>
    <col min="8962" max="8962" width="28" style="296" customWidth="1"/>
    <col min="8963" max="9216" width="13.375" style="296"/>
    <col min="9217" max="9217" width="53" style="296" customWidth="1"/>
    <col min="9218" max="9218" width="28" style="296" customWidth="1"/>
    <col min="9219" max="9472" width="13.375" style="296"/>
    <col min="9473" max="9473" width="53" style="296" customWidth="1"/>
    <col min="9474" max="9474" width="28" style="296" customWidth="1"/>
    <col min="9475" max="9728" width="13.375" style="296"/>
    <col min="9729" max="9729" width="53" style="296" customWidth="1"/>
    <col min="9730" max="9730" width="28" style="296" customWidth="1"/>
    <col min="9731" max="9984" width="13.375" style="296"/>
    <col min="9985" max="9985" width="53" style="296" customWidth="1"/>
    <col min="9986" max="9986" width="28" style="296" customWidth="1"/>
    <col min="9987" max="10240" width="13.375" style="296"/>
    <col min="10241" max="10241" width="53" style="296" customWidth="1"/>
    <col min="10242" max="10242" width="28" style="296" customWidth="1"/>
    <col min="10243" max="10496" width="13.375" style="296"/>
    <col min="10497" max="10497" width="53" style="296" customWidth="1"/>
    <col min="10498" max="10498" width="28" style="296" customWidth="1"/>
    <col min="10499" max="10752" width="13.375" style="296"/>
    <col min="10753" max="10753" width="53" style="296" customWidth="1"/>
    <col min="10754" max="10754" width="28" style="296" customWidth="1"/>
    <col min="10755" max="11008" width="13.375" style="296"/>
    <col min="11009" max="11009" width="53" style="296" customWidth="1"/>
    <col min="11010" max="11010" width="28" style="296" customWidth="1"/>
    <col min="11011" max="11264" width="13.375" style="296"/>
    <col min="11265" max="11265" width="53" style="296" customWidth="1"/>
    <col min="11266" max="11266" width="28" style="296" customWidth="1"/>
    <col min="11267" max="11520" width="13.375" style="296"/>
    <col min="11521" max="11521" width="53" style="296" customWidth="1"/>
    <col min="11522" max="11522" width="28" style="296" customWidth="1"/>
    <col min="11523" max="11776" width="13.375" style="296"/>
    <col min="11777" max="11777" width="53" style="296" customWidth="1"/>
    <col min="11778" max="11778" width="28" style="296" customWidth="1"/>
    <col min="11779" max="12032" width="13.375" style="296"/>
    <col min="12033" max="12033" width="53" style="296" customWidth="1"/>
    <col min="12034" max="12034" width="28" style="296" customWidth="1"/>
    <col min="12035" max="12288" width="13.375" style="296"/>
    <col min="12289" max="12289" width="53" style="296" customWidth="1"/>
    <col min="12290" max="12290" width="28" style="296" customWidth="1"/>
    <col min="12291" max="12544" width="13.375" style="296"/>
    <col min="12545" max="12545" width="53" style="296" customWidth="1"/>
    <col min="12546" max="12546" width="28" style="296" customWidth="1"/>
    <col min="12547" max="12800" width="13.375" style="296"/>
    <col min="12801" max="12801" width="53" style="296" customWidth="1"/>
    <col min="12802" max="12802" width="28" style="296" customWidth="1"/>
    <col min="12803" max="13056" width="13.375" style="296"/>
    <col min="13057" max="13057" width="53" style="296" customWidth="1"/>
    <col min="13058" max="13058" width="28" style="296" customWidth="1"/>
    <col min="13059" max="13312" width="13.375" style="296"/>
    <col min="13313" max="13313" width="53" style="296" customWidth="1"/>
    <col min="13314" max="13314" width="28" style="296" customWidth="1"/>
    <col min="13315" max="13568" width="13.375" style="296"/>
    <col min="13569" max="13569" width="53" style="296" customWidth="1"/>
    <col min="13570" max="13570" width="28" style="296" customWidth="1"/>
    <col min="13571" max="13824" width="13.375" style="296"/>
    <col min="13825" max="13825" width="53" style="296" customWidth="1"/>
    <col min="13826" max="13826" width="28" style="296" customWidth="1"/>
    <col min="13827" max="14080" width="13.375" style="296"/>
    <col min="14081" max="14081" width="53" style="296" customWidth="1"/>
    <col min="14082" max="14082" width="28" style="296" customWidth="1"/>
    <col min="14083" max="14336" width="13.375" style="296"/>
    <col min="14337" max="14337" width="53" style="296" customWidth="1"/>
    <col min="14338" max="14338" width="28" style="296" customWidth="1"/>
    <col min="14339" max="14592" width="13.375" style="296"/>
    <col min="14593" max="14593" width="53" style="296" customWidth="1"/>
    <col min="14594" max="14594" width="28" style="296" customWidth="1"/>
    <col min="14595" max="14848" width="13.375" style="296"/>
    <col min="14849" max="14849" width="53" style="296" customWidth="1"/>
    <col min="14850" max="14850" width="28" style="296" customWidth="1"/>
    <col min="14851" max="15104" width="13.375" style="296"/>
    <col min="15105" max="15105" width="53" style="296" customWidth="1"/>
    <col min="15106" max="15106" width="28" style="296" customWidth="1"/>
    <col min="15107" max="15360" width="13.375" style="296"/>
    <col min="15361" max="15361" width="53" style="296" customWidth="1"/>
    <col min="15362" max="15362" width="28" style="296" customWidth="1"/>
    <col min="15363" max="15616" width="13.375" style="296"/>
    <col min="15617" max="15617" width="53" style="296" customWidth="1"/>
    <col min="15618" max="15618" width="28" style="296" customWidth="1"/>
    <col min="15619" max="15872" width="13.375" style="296"/>
    <col min="15873" max="15873" width="53" style="296" customWidth="1"/>
    <col min="15874" max="15874" width="28" style="296" customWidth="1"/>
    <col min="15875" max="16128" width="13.375" style="296"/>
    <col min="16129" max="16129" width="53" style="296" customWidth="1"/>
    <col min="16130" max="16130" width="28" style="296" customWidth="1"/>
    <col min="16131" max="16384" width="13.375" style="296"/>
  </cols>
  <sheetData>
    <row r="1" customHeight="1" spans="1:4">
      <c r="A1" s="312" t="s">
        <v>2204</v>
      </c>
      <c r="B1" s="313"/>
    </row>
    <row r="2" s="293" customFormat="1" customHeight="1" spans="1:4">
      <c r="A2" s="299" t="s">
        <v>2205</v>
      </c>
      <c r="B2" s="299"/>
    </row>
    <row r="3" customHeight="1" spans="1:4">
      <c r="A3" s="300"/>
      <c r="B3" s="301" t="s">
        <v>2</v>
      </c>
    </row>
    <row r="4" s="311" customFormat="1" ht="39.75" customHeight="1" spans="1:4">
      <c r="A4" s="314" t="s">
        <v>2206</v>
      </c>
      <c r="B4" s="315" t="s">
        <v>2207</v>
      </c>
    </row>
    <row r="5" s="295" customFormat="1" ht="45" customHeight="1" spans="1:4">
      <c r="A5" s="304" t="s">
        <v>2208</v>
      </c>
      <c r="B5" s="305">
        <v>78200</v>
      </c>
      <c r="C5" s="306"/>
      <c r="D5" s="306"/>
    </row>
    <row r="6" s="295" customFormat="1" ht="45" customHeight="1" spans="1:4">
      <c r="A6" s="304" t="s">
        <v>2209</v>
      </c>
      <c r="B6" s="305">
        <v>72654</v>
      </c>
      <c r="C6" s="306"/>
      <c r="D6" s="306"/>
    </row>
    <row r="7" ht="45" customHeight="1" spans="1:4">
      <c r="A7" s="304" t="s">
        <v>2210</v>
      </c>
      <c r="B7" s="307">
        <v>78200</v>
      </c>
    </row>
    <row r="8" ht="45" customHeight="1" spans="1:4">
      <c r="A8" s="304" t="s">
        <v>2211</v>
      </c>
      <c r="B8" s="307">
        <v>72531</v>
      </c>
    </row>
    <row r="9" s="294" customFormat="1" ht="45" customHeight="1" spans="1:4">
      <c r="A9" s="304" t="s">
        <v>2212</v>
      </c>
      <c r="B9" s="305">
        <v>85000</v>
      </c>
    </row>
    <row r="10" s="295" customFormat="1" ht="45" customHeight="1" spans="1:4">
      <c r="A10" s="304" t="s">
        <v>2213</v>
      </c>
      <c r="B10" s="305">
        <v>79318</v>
      </c>
      <c r="C10" s="306"/>
      <c r="D10" s="306"/>
    </row>
    <row r="11" s="295" customFormat="1" ht="45" customHeight="1" spans="1:4">
      <c r="A11" s="304" t="s">
        <v>2214</v>
      </c>
      <c r="B11" s="305">
        <v>93900</v>
      </c>
      <c r="C11" s="306"/>
      <c r="D11" s="306"/>
    </row>
    <row r="12" ht="45" customHeight="1" spans="1:4">
      <c r="A12" s="304" t="s">
        <v>2215</v>
      </c>
      <c r="B12" s="308">
        <v>89832.39</v>
      </c>
    </row>
    <row r="13" s="295" customFormat="1" ht="45" customHeight="1" spans="1:4">
      <c r="A13" s="304" t="s">
        <v>2216</v>
      </c>
      <c r="B13" s="305">
        <v>100712</v>
      </c>
      <c r="C13" s="306"/>
      <c r="D13" s="306"/>
    </row>
    <row r="14" ht="45" customHeight="1" spans="1:4">
      <c r="A14" s="304" t="s">
        <v>2217</v>
      </c>
      <c r="B14" s="308">
        <v>96545</v>
      </c>
    </row>
    <row r="15" ht="45" customHeight="1" spans="1:4">
      <c r="A15" s="304" t="s">
        <v>2218</v>
      </c>
      <c r="B15" s="308">
        <v>99465</v>
      </c>
    </row>
    <row r="16" ht="45" customHeight="1" spans="1:4">
      <c r="A16" s="304" t="s">
        <v>2219</v>
      </c>
      <c r="B16" s="308">
        <v>99292</v>
      </c>
    </row>
    <row r="17" ht="45" customHeight="1" spans="1:2">
      <c r="A17" s="304" t="s">
        <v>2220</v>
      </c>
      <c r="B17" s="308">
        <v>102265</v>
      </c>
    </row>
    <row r="18" ht="45" customHeight="1" spans="1:2">
      <c r="A18" s="304" t="s">
        <v>2221</v>
      </c>
      <c r="B18" s="308">
        <v>101572</v>
      </c>
    </row>
    <row r="19" ht="45" customHeight="1" spans="1:2">
      <c r="A19" s="304" t="s">
        <v>2222</v>
      </c>
      <c r="B19" s="308">
        <v>102585</v>
      </c>
    </row>
    <row r="20" ht="45" customHeight="1" spans="1:2">
      <c r="A20" s="309" t="s">
        <v>2223</v>
      </c>
      <c r="B20" s="310">
        <v>100447</v>
      </c>
    </row>
  </sheetData>
  <mergeCells count="1">
    <mergeCell ref="A2:B2"/>
  </mergeCells>
  <printOptions horizontalCentered="1"/>
  <pageMargins left="2.97" right="0.59" top="1.26" bottom="0.55" header="0.31" footer="0.31"/>
  <pageSetup paperSize="9" scale="80"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C4" sqref="C4:C9"/>
    </sheetView>
  </sheetViews>
  <sheetFormatPr defaultColWidth="13.375" defaultRowHeight="32.25" customHeight="1" outlineLevelCol="4"/>
  <cols>
    <col min="1" max="1" width="51.75" style="296" customWidth="1"/>
    <col min="2" max="2" width="23.625" style="297" customWidth="1"/>
    <col min="3" max="256" width="13.375" style="296"/>
    <col min="257" max="257" width="51.75" style="296" customWidth="1"/>
    <col min="258" max="258" width="23.625" style="296" customWidth="1"/>
    <col min="259" max="512" width="13.375" style="296"/>
    <col min="513" max="513" width="51.75" style="296" customWidth="1"/>
    <col min="514" max="514" width="23.625" style="296" customWidth="1"/>
    <col min="515" max="768" width="13.375" style="296"/>
    <col min="769" max="769" width="51.75" style="296" customWidth="1"/>
    <col min="770" max="770" width="23.625" style="296" customWidth="1"/>
    <col min="771" max="1024" width="13.375" style="296"/>
    <col min="1025" max="1025" width="51.75" style="296" customWidth="1"/>
    <col min="1026" max="1026" width="23.625" style="296" customWidth="1"/>
    <col min="1027" max="1280" width="13.375" style="296"/>
    <col min="1281" max="1281" width="51.75" style="296" customWidth="1"/>
    <col min="1282" max="1282" width="23.625" style="296" customWidth="1"/>
    <col min="1283" max="1536" width="13.375" style="296"/>
    <col min="1537" max="1537" width="51.75" style="296" customWidth="1"/>
    <col min="1538" max="1538" width="23.625" style="296" customWidth="1"/>
    <col min="1539" max="1792" width="13.375" style="296"/>
    <col min="1793" max="1793" width="51.75" style="296" customWidth="1"/>
    <col min="1794" max="1794" width="23.625" style="296" customWidth="1"/>
    <col min="1795" max="2048" width="13.375" style="296"/>
    <col min="2049" max="2049" width="51.75" style="296" customWidth="1"/>
    <col min="2050" max="2050" width="23.625" style="296" customWidth="1"/>
    <col min="2051" max="2304" width="13.375" style="296"/>
    <col min="2305" max="2305" width="51.75" style="296" customWidth="1"/>
    <col min="2306" max="2306" width="23.625" style="296" customWidth="1"/>
    <col min="2307" max="2560" width="13.375" style="296"/>
    <col min="2561" max="2561" width="51.75" style="296" customWidth="1"/>
    <col min="2562" max="2562" width="23.625" style="296" customWidth="1"/>
    <col min="2563" max="2816" width="13.375" style="296"/>
    <col min="2817" max="2817" width="51.75" style="296" customWidth="1"/>
    <col min="2818" max="2818" width="23.625" style="296" customWidth="1"/>
    <col min="2819" max="3072" width="13.375" style="296"/>
    <col min="3073" max="3073" width="51.75" style="296" customWidth="1"/>
    <col min="3074" max="3074" width="23.625" style="296" customWidth="1"/>
    <col min="3075" max="3328" width="13.375" style="296"/>
    <col min="3329" max="3329" width="51.75" style="296" customWidth="1"/>
    <col min="3330" max="3330" width="23.625" style="296" customWidth="1"/>
    <col min="3331" max="3584" width="13.375" style="296"/>
    <col min="3585" max="3585" width="51.75" style="296" customWidth="1"/>
    <col min="3586" max="3586" width="23.625" style="296" customWidth="1"/>
    <col min="3587" max="3840" width="13.375" style="296"/>
    <col min="3841" max="3841" width="51.75" style="296" customWidth="1"/>
    <col min="3842" max="3842" width="23.625" style="296" customWidth="1"/>
    <col min="3843" max="4096" width="13.375" style="296"/>
    <col min="4097" max="4097" width="51.75" style="296" customWidth="1"/>
    <col min="4098" max="4098" width="23.625" style="296" customWidth="1"/>
    <col min="4099" max="4352" width="13.375" style="296"/>
    <col min="4353" max="4353" width="51.75" style="296" customWidth="1"/>
    <col min="4354" max="4354" width="23.625" style="296" customWidth="1"/>
    <col min="4355" max="4608" width="13.375" style="296"/>
    <col min="4609" max="4609" width="51.75" style="296" customWidth="1"/>
    <col min="4610" max="4610" width="23.625" style="296" customWidth="1"/>
    <col min="4611" max="4864" width="13.375" style="296"/>
    <col min="4865" max="4865" width="51.75" style="296" customWidth="1"/>
    <col min="4866" max="4866" width="23.625" style="296" customWidth="1"/>
    <col min="4867" max="5120" width="13.375" style="296"/>
    <col min="5121" max="5121" width="51.75" style="296" customWidth="1"/>
    <col min="5122" max="5122" width="23.625" style="296" customWidth="1"/>
    <col min="5123" max="5376" width="13.375" style="296"/>
    <col min="5377" max="5377" width="51.75" style="296" customWidth="1"/>
    <col min="5378" max="5378" width="23.625" style="296" customWidth="1"/>
    <col min="5379" max="5632" width="13.375" style="296"/>
    <col min="5633" max="5633" width="51.75" style="296" customWidth="1"/>
    <col min="5634" max="5634" width="23.625" style="296" customWidth="1"/>
    <col min="5635" max="5888" width="13.375" style="296"/>
    <col min="5889" max="5889" width="51.75" style="296" customWidth="1"/>
    <col min="5890" max="5890" width="23.625" style="296" customWidth="1"/>
    <col min="5891" max="6144" width="13.375" style="296"/>
    <col min="6145" max="6145" width="51.75" style="296" customWidth="1"/>
    <col min="6146" max="6146" width="23.625" style="296" customWidth="1"/>
    <col min="6147" max="6400" width="13.375" style="296"/>
    <col min="6401" max="6401" width="51.75" style="296" customWidth="1"/>
    <col min="6402" max="6402" width="23.625" style="296" customWidth="1"/>
    <col min="6403" max="6656" width="13.375" style="296"/>
    <col min="6657" max="6657" width="51.75" style="296" customWidth="1"/>
    <col min="6658" max="6658" width="23.625" style="296" customWidth="1"/>
    <col min="6659" max="6912" width="13.375" style="296"/>
    <col min="6913" max="6913" width="51.75" style="296" customWidth="1"/>
    <col min="6914" max="6914" width="23.625" style="296" customWidth="1"/>
    <col min="6915" max="7168" width="13.375" style="296"/>
    <col min="7169" max="7169" width="51.75" style="296" customWidth="1"/>
    <col min="7170" max="7170" width="23.625" style="296" customWidth="1"/>
    <col min="7171" max="7424" width="13.375" style="296"/>
    <col min="7425" max="7425" width="51.75" style="296" customWidth="1"/>
    <col min="7426" max="7426" width="23.625" style="296" customWidth="1"/>
    <col min="7427" max="7680" width="13.375" style="296"/>
    <col min="7681" max="7681" width="51.75" style="296" customWidth="1"/>
    <col min="7682" max="7682" width="23.625" style="296" customWidth="1"/>
    <col min="7683" max="7936" width="13.375" style="296"/>
    <col min="7937" max="7937" width="51.75" style="296" customWidth="1"/>
    <col min="7938" max="7938" width="23.625" style="296" customWidth="1"/>
    <col min="7939" max="8192" width="13.375" style="296"/>
    <col min="8193" max="8193" width="51.75" style="296" customWidth="1"/>
    <col min="8194" max="8194" width="23.625" style="296" customWidth="1"/>
    <col min="8195" max="8448" width="13.375" style="296"/>
    <col min="8449" max="8449" width="51.75" style="296" customWidth="1"/>
    <col min="8450" max="8450" width="23.625" style="296" customWidth="1"/>
    <col min="8451" max="8704" width="13.375" style="296"/>
    <col min="8705" max="8705" width="51.75" style="296" customWidth="1"/>
    <col min="8706" max="8706" width="23.625" style="296" customWidth="1"/>
    <col min="8707" max="8960" width="13.375" style="296"/>
    <col min="8961" max="8961" width="51.75" style="296" customWidth="1"/>
    <col min="8962" max="8962" width="23.625" style="296" customWidth="1"/>
    <col min="8963" max="9216" width="13.375" style="296"/>
    <col min="9217" max="9217" width="51.75" style="296" customWidth="1"/>
    <col min="9218" max="9218" width="23.625" style="296" customWidth="1"/>
    <col min="9219" max="9472" width="13.375" style="296"/>
    <col min="9473" max="9473" width="51.75" style="296" customWidth="1"/>
    <col min="9474" max="9474" width="23.625" style="296" customWidth="1"/>
    <col min="9475" max="9728" width="13.375" style="296"/>
    <col min="9729" max="9729" width="51.75" style="296" customWidth="1"/>
    <col min="9730" max="9730" width="23.625" style="296" customWidth="1"/>
    <col min="9731" max="9984" width="13.375" style="296"/>
    <col min="9985" max="9985" width="51.75" style="296" customWidth="1"/>
    <col min="9986" max="9986" width="23.625" style="296" customWidth="1"/>
    <col min="9987" max="10240" width="13.375" style="296"/>
    <col min="10241" max="10241" width="51.75" style="296" customWidth="1"/>
    <col min="10242" max="10242" width="23.625" style="296" customWidth="1"/>
    <col min="10243" max="10496" width="13.375" style="296"/>
    <col min="10497" max="10497" width="51.75" style="296" customWidth="1"/>
    <col min="10498" max="10498" width="23.625" style="296" customWidth="1"/>
    <col min="10499" max="10752" width="13.375" style="296"/>
    <col min="10753" max="10753" width="51.75" style="296" customWidth="1"/>
    <col min="10754" max="10754" width="23.625" style="296" customWidth="1"/>
    <col min="10755" max="11008" width="13.375" style="296"/>
    <col min="11009" max="11009" width="51.75" style="296" customWidth="1"/>
    <col min="11010" max="11010" width="23.625" style="296" customWidth="1"/>
    <col min="11011" max="11264" width="13.375" style="296"/>
    <col min="11265" max="11265" width="51.75" style="296" customWidth="1"/>
    <col min="11266" max="11266" width="23.625" style="296" customWidth="1"/>
    <col min="11267" max="11520" width="13.375" style="296"/>
    <col min="11521" max="11521" width="51.75" style="296" customWidth="1"/>
    <col min="11522" max="11522" width="23.625" style="296" customWidth="1"/>
    <col min="11523" max="11776" width="13.375" style="296"/>
    <col min="11777" max="11777" width="51.75" style="296" customWidth="1"/>
    <col min="11778" max="11778" width="23.625" style="296" customWidth="1"/>
    <col min="11779" max="12032" width="13.375" style="296"/>
    <col min="12033" max="12033" width="51.75" style="296" customWidth="1"/>
    <col min="12034" max="12034" width="23.625" style="296" customWidth="1"/>
    <col min="12035" max="12288" width="13.375" style="296"/>
    <col min="12289" max="12289" width="51.75" style="296" customWidth="1"/>
    <col min="12290" max="12290" width="23.625" style="296" customWidth="1"/>
    <col min="12291" max="12544" width="13.375" style="296"/>
    <col min="12545" max="12545" width="51.75" style="296" customWidth="1"/>
    <col min="12546" max="12546" width="23.625" style="296" customWidth="1"/>
    <col min="12547" max="12800" width="13.375" style="296"/>
    <col min="12801" max="12801" width="51.75" style="296" customWidth="1"/>
    <col min="12802" max="12802" width="23.625" style="296" customWidth="1"/>
    <col min="12803" max="13056" width="13.375" style="296"/>
    <col min="13057" max="13057" width="51.75" style="296" customWidth="1"/>
    <col min="13058" max="13058" width="23.625" style="296" customWidth="1"/>
    <col min="13059" max="13312" width="13.375" style="296"/>
    <col min="13313" max="13313" width="51.75" style="296" customWidth="1"/>
    <col min="13314" max="13314" width="23.625" style="296" customWidth="1"/>
    <col min="13315" max="13568" width="13.375" style="296"/>
    <col min="13569" max="13569" width="51.75" style="296" customWidth="1"/>
    <col min="13570" max="13570" width="23.625" style="296" customWidth="1"/>
    <col min="13571" max="13824" width="13.375" style="296"/>
    <col min="13825" max="13825" width="51.75" style="296" customWidth="1"/>
    <col min="13826" max="13826" width="23.625" style="296" customWidth="1"/>
    <col min="13827" max="14080" width="13.375" style="296"/>
    <col min="14081" max="14081" width="51.75" style="296" customWidth="1"/>
    <col min="14082" max="14082" width="23.625" style="296" customWidth="1"/>
    <col min="14083" max="14336" width="13.375" style="296"/>
    <col min="14337" max="14337" width="51.75" style="296" customWidth="1"/>
    <col min="14338" max="14338" width="23.625" style="296" customWidth="1"/>
    <col min="14339" max="14592" width="13.375" style="296"/>
    <col min="14593" max="14593" width="51.75" style="296" customWidth="1"/>
    <col min="14594" max="14594" width="23.625" style="296" customWidth="1"/>
    <col min="14595" max="14848" width="13.375" style="296"/>
    <col min="14849" max="14849" width="51.75" style="296" customWidth="1"/>
    <col min="14850" max="14850" width="23.625" style="296" customWidth="1"/>
    <col min="14851" max="15104" width="13.375" style="296"/>
    <col min="15105" max="15105" width="51.75" style="296" customWidth="1"/>
    <col min="15106" max="15106" width="23.625" style="296" customWidth="1"/>
    <col min="15107" max="15360" width="13.375" style="296"/>
    <col min="15361" max="15361" width="51.75" style="296" customWidth="1"/>
    <col min="15362" max="15362" width="23.625" style="296" customWidth="1"/>
    <col min="15363" max="15616" width="13.375" style="296"/>
    <col min="15617" max="15617" width="51.75" style="296" customWidth="1"/>
    <col min="15618" max="15618" width="23.625" style="296" customWidth="1"/>
    <col min="15619" max="15872" width="13.375" style="296"/>
    <col min="15873" max="15873" width="51.75" style="296" customWidth="1"/>
    <col min="15874" max="15874" width="23.625" style="296" customWidth="1"/>
    <col min="15875" max="16128" width="13.375" style="296"/>
    <col min="16129" max="16129" width="51.75" style="296" customWidth="1"/>
    <col min="16130" max="16130" width="23.625" style="296" customWidth="1"/>
    <col min="16131" max="16384" width="13.375" style="296"/>
  </cols>
  <sheetData>
    <row r="1" customHeight="1" spans="1:5">
      <c r="A1" s="140" t="s">
        <v>2224</v>
      </c>
      <c r="B1" s="298"/>
    </row>
    <row r="2" s="293" customFormat="1" customHeight="1" spans="1:5">
      <c r="A2" s="299" t="s">
        <v>2225</v>
      </c>
      <c r="B2" s="299"/>
    </row>
    <row r="3" customHeight="1" spans="1:5">
      <c r="A3" s="300"/>
      <c r="B3" s="301" t="s">
        <v>2</v>
      </c>
    </row>
    <row r="4" s="294" customFormat="1" ht="52.5" customHeight="1" spans="1:5">
      <c r="A4" s="302" t="s">
        <v>2206</v>
      </c>
      <c r="B4" s="303" t="s">
        <v>2226</v>
      </c>
    </row>
    <row r="5" s="295" customFormat="1" ht="42" customHeight="1" spans="1:5">
      <c r="A5" s="304" t="s">
        <v>2208</v>
      </c>
      <c r="B5" s="305">
        <v>7869</v>
      </c>
      <c r="C5" s="306"/>
      <c r="D5" s="306"/>
      <c r="E5" s="306"/>
    </row>
    <row r="6" s="295" customFormat="1" ht="42" customHeight="1" spans="1:5">
      <c r="A6" s="304" t="s">
        <v>2209</v>
      </c>
      <c r="B6" s="305">
        <v>7849</v>
      </c>
      <c r="C6" s="306"/>
      <c r="D6" s="306"/>
      <c r="E6" s="306"/>
    </row>
    <row r="7" ht="42" customHeight="1" spans="1:5">
      <c r="A7" s="304" t="s">
        <v>2210</v>
      </c>
      <c r="B7" s="307">
        <v>17769</v>
      </c>
    </row>
    <row r="8" ht="42" customHeight="1" spans="1:5">
      <c r="A8" s="304" t="s">
        <v>2211</v>
      </c>
      <c r="B8" s="307">
        <v>17749</v>
      </c>
    </row>
    <row r="9" s="294" customFormat="1" ht="42" customHeight="1" spans="1:5">
      <c r="A9" s="304" t="s">
        <v>2212</v>
      </c>
      <c r="B9" s="305">
        <v>57769</v>
      </c>
    </row>
    <row r="10" s="295" customFormat="1" ht="42" customHeight="1" spans="1:5">
      <c r="A10" s="304" t="s">
        <v>2213</v>
      </c>
      <c r="B10" s="305">
        <v>57749</v>
      </c>
      <c r="C10" s="306"/>
      <c r="D10" s="306"/>
      <c r="E10" s="306"/>
    </row>
    <row r="11" s="295" customFormat="1" ht="42" customHeight="1" spans="1:5">
      <c r="A11" s="304" t="s">
        <v>2214</v>
      </c>
      <c r="B11" s="305">
        <v>122569</v>
      </c>
      <c r="C11" s="306"/>
      <c r="D11" s="306"/>
      <c r="E11" s="306"/>
    </row>
    <row r="12" ht="42" customHeight="1" spans="1:5">
      <c r="A12" s="304" t="s">
        <v>2215</v>
      </c>
      <c r="B12" s="305">
        <v>122549</v>
      </c>
    </row>
    <row r="13" s="295" customFormat="1" ht="42" customHeight="1" spans="1:5">
      <c r="A13" s="304" t="s">
        <v>2216</v>
      </c>
      <c r="B13" s="305">
        <v>309269</v>
      </c>
      <c r="C13" s="306"/>
      <c r="D13" s="306"/>
    </row>
    <row r="14" ht="42" customHeight="1" spans="1:5">
      <c r="A14" s="304" t="s">
        <v>2217</v>
      </c>
      <c r="B14" s="308">
        <v>309249</v>
      </c>
    </row>
    <row r="15" ht="42" customHeight="1" spans="1:5">
      <c r="A15" s="304" t="s">
        <v>2218</v>
      </c>
      <c r="B15" s="308">
        <v>363569</v>
      </c>
    </row>
    <row r="16" ht="42" customHeight="1" spans="1:5">
      <c r="A16" s="304" t="s">
        <v>2219</v>
      </c>
      <c r="B16" s="308">
        <v>363500</v>
      </c>
    </row>
    <row r="17" customHeight="1" spans="1:2">
      <c r="A17" s="304" t="s">
        <v>2220</v>
      </c>
      <c r="B17" s="308">
        <v>464769</v>
      </c>
    </row>
    <row r="18" customHeight="1" spans="1:2">
      <c r="A18" s="304" t="s">
        <v>2221</v>
      </c>
      <c r="B18" s="308">
        <v>464100</v>
      </c>
    </row>
    <row r="19" customHeight="1" spans="1:2">
      <c r="A19" s="304" t="s">
        <v>2222</v>
      </c>
      <c r="B19" s="308">
        <v>541924</v>
      </c>
    </row>
    <row r="20" customHeight="1" spans="1:2">
      <c r="A20" s="309" t="s">
        <v>2223</v>
      </c>
      <c r="B20" s="310">
        <v>538655</v>
      </c>
    </row>
  </sheetData>
  <mergeCells count="1">
    <mergeCell ref="A2:B2"/>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19" workbookViewId="0">
      <selection activeCell="C4" sqref="C4:D9"/>
    </sheetView>
  </sheetViews>
  <sheetFormatPr defaultColWidth="9" defaultRowHeight="14.25" outlineLevelCol="5"/>
  <cols>
    <col min="1" max="1" width="40.625" style="90" customWidth="1"/>
    <col min="2" max="2" width="16" style="2" customWidth="1"/>
    <col min="3" max="3" width="53.625" style="90" customWidth="1"/>
    <col min="4" max="4" width="16.625" style="90" customWidth="1"/>
    <col min="5" max="256" width="9" style="90"/>
    <col min="257" max="257" width="40.625" style="90" customWidth="1"/>
    <col min="258" max="258" width="16" style="90" customWidth="1"/>
    <col min="259" max="259" width="53.625" style="90" customWidth="1"/>
    <col min="260" max="260" width="16.625" style="90" customWidth="1"/>
    <col min="261" max="512" width="9" style="90"/>
    <col min="513" max="513" width="40.625" style="90" customWidth="1"/>
    <col min="514" max="514" width="16" style="90" customWidth="1"/>
    <col min="515" max="515" width="53.625" style="90" customWidth="1"/>
    <col min="516" max="516" width="16.625" style="90" customWidth="1"/>
    <col min="517" max="768" width="9" style="90"/>
    <col min="769" max="769" width="40.625" style="90" customWidth="1"/>
    <col min="770" max="770" width="16" style="90" customWidth="1"/>
    <col min="771" max="771" width="53.625" style="90" customWidth="1"/>
    <col min="772" max="772" width="16.625" style="90" customWidth="1"/>
    <col min="773" max="1024" width="9" style="90"/>
    <col min="1025" max="1025" width="40.625" style="90" customWidth="1"/>
    <col min="1026" max="1026" width="16" style="90" customWidth="1"/>
    <col min="1027" max="1027" width="53.625" style="90" customWidth="1"/>
    <col min="1028" max="1028" width="16.625" style="90" customWidth="1"/>
    <col min="1029" max="1280" width="9" style="90"/>
    <col min="1281" max="1281" width="40.625" style="90" customWidth="1"/>
    <col min="1282" max="1282" width="16" style="90" customWidth="1"/>
    <col min="1283" max="1283" width="53.625" style="90" customWidth="1"/>
    <col min="1284" max="1284" width="16.625" style="90" customWidth="1"/>
    <col min="1285" max="1536" width="9" style="90"/>
    <col min="1537" max="1537" width="40.625" style="90" customWidth="1"/>
    <col min="1538" max="1538" width="16" style="90" customWidth="1"/>
    <col min="1539" max="1539" width="53.625" style="90" customWidth="1"/>
    <col min="1540" max="1540" width="16.625" style="90" customWidth="1"/>
    <col min="1541" max="1792" width="9" style="90"/>
    <col min="1793" max="1793" width="40.625" style="90" customWidth="1"/>
    <col min="1794" max="1794" width="16" style="90" customWidth="1"/>
    <col min="1795" max="1795" width="53.625" style="90" customWidth="1"/>
    <col min="1796" max="1796" width="16.625" style="90" customWidth="1"/>
    <col min="1797" max="2048" width="9" style="90"/>
    <col min="2049" max="2049" width="40.625" style="90" customWidth="1"/>
    <col min="2050" max="2050" width="16" style="90" customWidth="1"/>
    <col min="2051" max="2051" width="53.625" style="90" customWidth="1"/>
    <col min="2052" max="2052" width="16.625" style="90" customWidth="1"/>
    <col min="2053" max="2304" width="9" style="90"/>
    <col min="2305" max="2305" width="40.625" style="90" customWidth="1"/>
    <col min="2306" max="2306" width="16" style="90" customWidth="1"/>
    <col min="2307" max="2307" width="53.625" style="90" customWidth="1"/>
    <col min="2308" max="2308" width="16.625" style="90" customWidth="1"/>
    <col min="2309" max="2560" width="9" style="90"/>
    <col min="2561" max="2561" width="40.625" style="90" customWidth="1"/>
    <col min="2562" max="2562" width="16" style="90" customWidth="1"/>
    <col min="2563" max="2563" width="53.625" style="90" customWidth="1"/>
    <col min="2564" max="2564" width="16.625" style="90" customWidth="1"/>
    <col min="2565" max="2816" width="9" style="90"/>
    <col min="2817" max="2817" width="40.625" style="90" customWidth="1"/>
    <col min="2818" max="2818" width="16" style="90" customWidth="1"/>
    <col min="2819" max="2819" width="53.625" style="90" customWidth="1"/>
    <col min="2820" max="2820" width="16.625" style="90" customWidth="1"/>
    <col min="2821" max="3072" width="9" style="90"/>
    <col min="3073" max="3073" width="40.625" style="90" customWidth="1"/>
    <col min="3074" max="3074" width="16" style="90" customWidth="1"/>
    <col min="3075" max="3075" width="53.625" style="90" customWidth="1"/>
    <col min="3076" max="3076" width="16.625" style="90" customWidth="1"/>
    <col min="3077" max="3328" width="9" style="90"/>
    <col min="3329" max="3329" width="40.625" style="90" customWidth="1"/>
    <col min="3330" max="3330" width="16" style="90" customWidth="1"/>
    <col min="3331" max="3331" width="53.625" style="90" customWidth="1"/>
    <col min="3332" max="3332" width="16.625" style="90" customWidth="1"/>
    <col min="3333" max="3584" width="9" style="90"/>
    <col min="3585" max="3585" width="40.625" style="90" customWidth="1"/>
    <col min="3586" max="3586" width="16" style="90" customWidth="1"/>
    <col min="3587" max="3587" width="53.625" style="90" customWidth="1"/>
    <col min="3588" max="3588" width="16.625" style="90" customWidth="1"/>
    <col min="3589" max="3840" width="9" style="90"/>
    <col min="3841" max="3841" width="40.625" style="90" customWidth="1"/>
    <col min="3842" max="3842" width="16" style="90" customWidth="1"/>
    <col min="3843" max="3843" width="53.625" style="90" customWidth="1"/>
    <col min="3844" max="3844" width="16.625" style="90" customWidth="1"/>
    <col min="3845" max="4096" width="9" style="90"/>
    <col min="4097" max="4097" width="40.625" style="90" customWidth="1"/>
    <col min="4098" max="4098" width="16" style="90" customWidth="1"/>
    <col min="4099" max="4099" width="53.625" style="90" customWidth="1"/>
    <col min="4100" max="4100" width="16.625" style="90" customWidth="1"/>
    <col min="4101" max="4352" width="9" style="90"/>
    <col min="4353" max="4353" width="40.625" style="90" customWidth="1"/>
    <col min="4354" max="4354" width="16" style="90" customWidth="1"/>
    <col min="4355" max="4355" width="53.625" style="90" customWidth="1"/>
    <col min="4356" max="4356" width="16.625" style="90" customWidth="1"/>
    <col min="4357" max="4608" width="9" style="90"/>
    <col min="4609" max="4609" width="40.625" style="90" customWidth="1"/>
    <col min="4610" max="4610" width="16" style="90" customWidth="1"/>
    <col min="4611" max="4611" width="53.625" style="90" customWidth="1"/>
    <col min="4612" max="4612" width="16.625" style="90" customWidth="1"/>
    <col min="4613" max="4864" width="9" style="90"/>
    <col min="4865" max="4865" width="40.625" style="90" customWidth="1"/>
    <col min="4866" max="4866" width="16" style="90" customWidth="1"/>
    <col min="4867" max="4867" width="53.625" style="90" customWidth="1"/>
    <col min="4868" max="4868" width="16.625" style="90" customWidth="1"/>
    <col min="4869" max="5120" width="9" style="90"/>
    <col min="5121" max="5121" width="40.625" style="90" customWidth="1"/>
    <col min="5122" max="5122" width="16" style="90" customWidth="1"/>
    <col min="5123" max="5123" width="53.625" style="90" customWidth="1"/>
    <col min="5124" max="5124" width="16.625" style="90" customWidth="1"/>
    <col min="5125" max="5376" width="9" style="90"/>
    <col min="5377" max="5377" width="40.625" style="90" customWidth="1"/>
    <col min="5378" max="5378" width="16" style="90" customWidth="1"/>
    <col min="5379" max="5379" width="53.625" style="90" customWidth="1"/>
    <col min="5380" max="5380" width="16.625" style="90" customWidth="1"/>
    <col min="5381" max="5632" width="9" style="90"/>
    <col min="5633" max="5633" width="40.625" style="90" customWidth="1"/>
    <col min="5634" max="5634" width="16" style="90" customWidth="1"/>
    <col min="5635" max="5635" width="53.625" style="90" customWidth="1"/>
    <col min="5636" max="5636" width="16.625" style="90" customWidth="1"/>
    <col min="5637" max="5888" width="9" style="90"/>
    <col min="5889" max="5889" width="40.625" style="90" customWidth="1"/>
    <col min="5890" max="5890" width="16" style="90" customWidth="1"/>
    <col min="5891" max="5891" width="53.625" style="90" customWidth="1"/>
    <col min="5892" max="5892" width="16.625" style="90" customWidth="1"/>
    <col min="5893" max="6144" width="9" style="90"/>
    <col min="6145" max="6145" width="40.625" style="90" customWidth="1"/>
    <col min="6146" max="6146" width="16" style="90" customWidth="1"/>
    <col min="6147" max="6147" width="53.625" style="90" customWidth="1"/>
    <col min="6148" max="6148" width="16.625" style="90" customWidth="1"/>
    <col min="6149" max="6400" width="9" style="90"/>
    <col min="6401" max="6401" width="40.625" style="90" customWidth="1"/>
    <col min="6402" max="6402" width="16" style="90" customWidth="1"/>
    <col min="6403" max="6403" width="53.625" style="90" customWidth="1"/>
    <col min="6404" max="6404" width="16.625" style="90" customWidth="1"/>
    <col min="6405" max="6656" width="9" style="90"/>
    <col min="6657" max="6657" width="40.625" style="90" customWidth="1"/>
    <col min="6658" max="6658" width="16" style="90" customWidth="1"/>
    <col min="6659" max="6659" width="53.625" style="90" customWidth="1"/>
    <col min="6660" max="6660" width="16.625" style="90" customWidth="1"/>
    <col min="6661" max="6912" width="9" style="90"/>
    <col min="6913" max="6913" width="40.625" style="90" customWidth="1"/>
    <col min="6914" max="6914" width="16" style="90" customWidth="1"/>
    <col min="6915" max="6915" width="53.625" style="90" customWidth="1"/>
    <col min="6916" max="6916" width="16.625" style="90" customWidth="1"/>
    <col min="6917" max="7168" width="9" style="90"/>
    <col min="7169" max="7169" width="40.625" style="90" customWidth="1"/>
    <col min="7170" max="7170" width="16" style="90" customWidth="1"/>
    <col min="7171" max="7171" width="53.625" style="90" customWidth="1"/>
    <col min="7172" max="7172" width="16.625" style="90" customWidth="1"/>
    <col min="7173" max="7424" width="9" style="90"/>
    <col min="7425" max="7425" width="40.625" style="90" customWidth="1"/>
    <col min="7426" max="7426" width="16" style="90" customWidth="1"/>
    <col min="7427" max="7427" width="53.625" style="90" customWidth="1"/>
    <col min="7428" max="7428" width="16.625" style="90" customWidth="1"/>
    <col min="7429" max="7680" width="9" style="90"/>
    <col min="7681" max="7681" width="40.625" style="90" customWidth="1"/>
    <col min="7682" max="7682" width="16" style="90" customWidth="1"/>
    <col min="7683" max="7683" width="53.625" style="90" customWidth="1"/>
    <col min="7684" max="7684" width="16.625" style="90" customWidth="1"/>
    <col min="7685" max="7936" width="9" style="90"/>
    <col min="7937" max="7937" width="40.625" style="90" customWidth="1"/>
    <col min="7938" max="7938" width="16" style="90" customWidth="1"/>
    <col min="7939" max="7939" width="53.625" style="90" customWidth="1"/>
    <col min="7940" max="7940" width="16.625" style="90" customWidth="1"/>
    <col min="7941" max="8192" width="9" style="90"/>
    <col min="8193" max="8193" width="40.625" style="90" customWidth="1"/>
    <col min="8194" max="8194" width="16" style="90" customWidth="1"/>
    <col min="8195" max="8195" width="53.625" style="90" customWidth="1"/>
    <col min="8196" max="8196" width="16.625" style="90" customWidth="1"/>
    <col min="8197" max="8448" width="9" style="90"/>
    <col min="8449" max="8449" width="40.625" style="90" customWidth="1"/>
    <col min="8450" max="8450" width="16" style="90" customWidth="1"/>
    <col min="8451" max="8451" width="53.625" style="90" customWidth="1"/>
    <col min="8452" max="8452" width="16.625" style="90" customWidth="1"/>
    <col min="8453" max="8704" width="9" style="90"/>
    <col min="8705" max="8705" width="40.625" style="90" customWidth="1"/>
    <col min="8706" max="8706" width="16" style="90" customWidth="1"/>
    <col min="8707" max="8707" width="53.625" style="90" customWidth="1"/>
    <col min="8708" max="8708" width="16.625" style="90" customWidth="1"/>
    <col min="8709" max="8960" width="9" style="90"/>
    <col min="8961" max="8961" width="40.625" style="90" customWidth="1"/>
    <col min="8962" max="8962" width="16" style="90" customWidth="1"/>
    <col min="8963" max="8963" width="53.625" style="90" customWidth="1"/>
    <col min="8964" max="8964" width="16.625" style="90" customWidth="1"/>
    <col min="8965" max="9216" width="9" style="90"/>
    <col min="9217" max="9217" width="40.625" style="90" customWidth="1"/>
    <col min="9218" max="9218" width="16" style="90" customWidth="1"/>
    <col min="9219" max="9219" width="53.625" style="90" customWidth="1"/>
    <col min="9220" max="9220" width="16.625" style="90" customWidth="1"/>
    <col min="9221" max="9472" width="9" style="90"/>
    <col min="9473" max="9473" width="40.625" style="90" customWidth="1"/>
    <col min="9474" max="9474" width="16" style="90" customWidth="1"/>
    <col min="9475" max="9475" width="53.625" style="90" customWidth="1"/>
    <col min="9476" max="9476" width="16.625" style="90" customWidth="1"/>
    <col min="9477" max="9728" width="9" style="90"/>
    <col min="9729" max="9729" width="40.625" style="90" customWidth="1"/>
    <col min="9730" max="9730" width="16" style="90" customWidth="1"/>
    <col min="9731" max="9731" width="53.625" style="90" customWidth="1"/>
    <col min="9732" max="9732" width="16.625" style="90" customWidth="1"/>
    <col min="9733" max="9984" width="9" style="90"/>
    <col min="9985" max="9985" width="40.625" style="90" customWidth="1"/>
    <col min="9986" max="9986" width="16" style="90" customWidth="1"/>
    <col min="9987" max="9987" width="53.625" style="90" customWidth="1"/>
    <col min="9988" max="9988" width="16.625" style="90" customWidth="1"/>
    <col min="9989" max="10240" width="9" style="90"/>
    <col min="10241" max="10241" width="40.625" style="90" customWidth="1"/>
    <col min="10242" max="10242" width="16" style="90" customWidth="1"/>
    <col min="10243" max="10243" width="53.625" style="90" customWidth="1"/>
    <col min="10244" max="10244" width="16.625" style="90" customWidth="1"/>
    <col min="10245" max="10496" width="9" style="90"/>
    <col min="10497" max="10497" width="40.625" style="90" customWidth="1"/>
    <col min="10498" max="10498" width="16" style="90" customWidth="1"/>
    <col min="10499" max="10499" width="53.625" style="90" customWidth="1"/>
    <col min="10500" max="10500" width="16.625" style="90" customWidth="1"/>
    <col min="10501" max="10752" width="9" style="90"/>
    <col min="10753" max="10753" width="40.625" style="90" customWidth="1"/>
    <col min="10754" max="10754" width="16" style="90" customWidth="1"/>
    <col min="10755" max="10755" width="53.625" style="90" customWidth="1"/>
    <col min="10756" max="10756" width="16.625" style="90" customWidth="1"/>
    <col min="10757" max="11008" width="9" style="90"/>
    <col min="11009" max="11009" width="40.625" style="90" customWidth="1"/>
    <col min="11010" max="11010" width="16" style="90" customWidth="1"/>
    <col min="11011" max="11011" width="53.625" style="90" customWidth="1"/>
    <col min="11012" max="11012" width="16.625" style="90" customWidth="1"/>
    <col min="11013" max="11264" width="9" style="90"/>
    <col min="11265" max="11265" width="40.625" style="90" customWidth="1"/>
    <col min="11266" max="11266" width="16" style="90" customWidth="1"/>
    <col min="11267" max="11267" width="53.625" style="90" customWidth="1"/>
    <col min="11268" max="11268" width="16.625" style="90" customWidth="1"/>
    <col min="11269" max="11520" width="9" style="90"/>
    <col min="11521" max="11521" width="40.625" style="90" customWidth="1"/>
    <col min="11522" max="11522" width="16" style="90" customWidth="1"/>
    <col min="11523" max="11523" width="53.625" style="90" customWidth="1"/>
    <col min="11524" max="11524" width="16.625" style="90" customWidth="1"/>
    <col min="11525" max="11776" width="9" style="90"/>
    <col min="11777" max="11777" width="40.625" style="90" customWidth="1"/>
    <col min="11778" max="11778" width="16" style="90" customWidth="1"/>
    <col min="11779" max="11779" width="53.625" style="90" customWidth="1"/>
    <col min="11780" max="11780" width="16.625" style="90" customWidth="1"/>
    <col min="11781" max="12032" width="9" style="90"/>
    <col min="12033" max="12033" width="40.625" style="90" customWidth="1"/>
    <col min="12034" max="12034" width="16" style="90" customWidth="1"/>
    <col min="12035" max="12035" width="53.625" style="90" customWidth="1"/>
    <col min="12036" max="12036" width="16.625" style="90" customWidth="1"/>
    <col min="12037" max="12288" width="9" style="90"/>
    <col min="12289" max="12289" width="40.625" style="90" customWidth="1"/>
    <col min="12290" max="12290" width="16" style="90" customWidth="1"/>
    <col min="12291" max="12291" width="53.625" style="90" customWidth="1"/>
    <col min="12292" max="12292" width="16.625" style="90" customWidth="1"/>
    <col min="12293" max="12544" width="9" style="90"/>
    <col min="12545" max="12545" width="40.625" style="90" customWidth="1"/>
    <col min="12546" max="12546" width="16" style="90" customWidth="1"/>
    <col min="12547" max="12547" width="53.625" style="90" customWidth="1"/>
    <col min="12548" max="12548" width="16.625" style="90" customWidth="1"/>
    <col min="12549" max="12800" width="9" style="90"/>
    <col min="12801" max="12801" width="40.625" style="90" customWidth="1"/>
    <col min="12802" max="12802" width="16" style="90" customWidth="1"/>
    <col min="12803" max="12803" width="53.625" style="90" customWidth="1"/>
    <col min="12804" max="12804" width="16.625" style="90" customWidth="1"/>
    <col min="12805" max="13056" width="9" style="90"/>
    <col min="13057" max="13057" width="40.625" style="90" customWidth="1"/>
    <col min="13058" max="13058" width="16" style="90" customWidth="1"/>
    <col min="13059" max="13059" width="53.625" style="90" customWidth="1"/>
    <col min="13060" max="13060" width="16.625" style="90" customWidth="1"/>
    <col min="13061" max="13312" width="9" style="90"/>
    <col min="13313" max="13313" width="40.625" style="90" customWidth="1"/>
    <col min="13314" max="13314" width="16" style="90" customWidth="1"/>
    <col min="13315" max="13315" width="53.625" style="90" customWidth="1"/>
    <col min="13316" max="13316" width="16.625" style="90" customWidth="1"/>
    <col min="13317" max="13568" width="9" style="90"/>
    <col min="13569" max="13569" width="40.625" style="90" customWidth="1"/>
    <col min="13570" max="13570" width="16" style="90" customWidth="1"/>
    <col min="13571" max="13571" width="53.625" style="90" customWidth="1"/>
    <col min="13572" max="13572" width="16.625" style="90" customWidth="1"/>
    <col min="13573" max="13824" width="9" style="90"/>
    <col min="13825" max="13825" width="40.625" style="90" customWidth="1"/>
    <col min="13826" max="13826" width="16" style="90" customWidth="1"/>
    <col min="13827" max="13827" width="53.625" style="90" customWidth="1"/>
    <col min="13828" max="13828" width="16.625" style="90" customWidth="1"/>
    <col min="13829" max="14080" width="9" style="90"/>
    <col min="14081" max="14081" width="40.625" style="90" customWidth="1"/>
    <col min="14082" max="14082" width="16" style="90" customWidth="1"/>
    <col min="14083" max="14083" width="53.625" style="90" customWidth="1"/>
    <col min="14084" max="14084" width="16.625" style="90" customWidth="1"/>
    <col min="14085" max="14336" width="9" style="90"/>
    <col min="14337" max="14337" width="40.625" style="90" customWidth="1"/>
    <col min="14338" max="14338" width="16" style="90" customWidth="1"/>
    <col min="14339" max="14339" width="53.625" style="90" customWidth="1"/>
    <col min="14340" max="14340" width="16.625" style="90" customWidth="1"/>
    <col min="14341" max="14592" width="9" style="90"/>
    <col min="14593" max="14593" width="40.625" style="90" customWidth="1"/>
    <col min="14594" max="14594" width="16" style="90" customWidth="1"/>
    <col min="14595" max="14595" width="53.625" style="90" customWidth="1"/>
    <col min="14596" max="14596" width="16.625" style="90" customWidth="1"/>
    <col min="14597" max="14848" width="9" style="90"/>
    <col min="14849" max="14849" width="40.625" style="90" customWidth="1"/>
    <col min="14850" max="14850" width="16" style="90" customWidth="1"/>
    <col min="14851" max="14851" width="53.625" style="90" customWidth="1"/>
    <col min="14852" max="14852" width="16.625" style="90" customWidth="1"/>
    <col min="14853" max="15104" width="9" style="90"/>
    <col min="15105" max="15105" width="40.625" style="90" customWidth="1"/>
    <col min="15106" max="15106" width="16" style="90" customWidth="1"/>
    <col min="15107" max="15107" width="53.625" style="90" customWidth="1"/>
    <col min="15108" max="15108" width="16.625" style="90" customWidth="1"/>
    <col min="15109" max="15360" width="9" style="90"/>
    <col min="15361" max="15361" width="40.625" style="90" customWidth="1"/>
    <col min="15362" max="15362" width="16" style="90" customWidth="1"/>
    <col min="15363" max="15363" width="53.625" style="90" customWidth="1"/>
    <col min="15364" max="15364" width="16.625" style="90" customWidth="1"/>
    <col min="15365" max="15616" width="9" style="90"/>
    <col min="15617" max="15617" width="40.625" style="90" customWidth="1"/>
    <col min="15618" max="15618" width="16" style="90" customWidth="1"/>
    <col min="15619" max="15619" width="53.625" style="90" customWidth="1"/>
    <col min="15620" max="15620" width="16.625" style="90" customWidth="1"/>
    <col min="15621" max="15872" width="9" style="90"/>
    <col min="15873" max="15873" width="40.625" style="90" customWidth="1"/>
    <col min="15874" max="15874" width="16" style="90" customWidth="1"/>
    <col min="15875" max="15875" width="53.625" style="90" customWidth="1"/>
    <col min="15876" max="15876" width="16.625" style="90" customWidth="1"/>
    <col min="15877" max="16128" width="9" style="90"/>
    <col min="16129" max="16129" width="40.625" style="90" customWidth="1"/>
    <col min="16130" max="16130" width="16" style="90" customWidth="1"/>
    <col min="16131" max="16131" width="53.625" style="90" customWidth="1"/>
    <col min="16132" max="16132" width="16.625" style="90" customWidth="1"/>
    <col min="16133" max="16384" width="9" style="90"/>
  </cols>
  <sheetData>
    <row r="1" ht="20.25" spans="1:6">
      <c r="A1" s="254" t="s">
        <v>2227</v>
      </c>
      <c r="B1" s="255"/>
      <c r="C1" s="256"/>
      <c r="D1" s="256"/>
    </row>
    <row r="2" ht="28.5" spans="1:6">
      <c r="A2" s="257" t="s">
        <v>2228</v>
      </c>
      <c r="B2" s="257"/>
      <c r="C2" s="257"/>
      <c r="D2" s="257"/>
    </row>
    <row r="3" ht="19.5" spans="1:6">
      <c r="A3" s="258"/>
      <c r="B3" s="255"/>
      <c r="C3" s="256"/>
      <c r="D3" s="259" t="s">
        <v>2</v>
      </c>
    </row>
    <row r="4" s="89" customFormat="1" ht="25.5" customHeight="1" spans="1:6">
      <c r="A4" s="260" t="s">
        <v>2229</v>
      </c>
      <c r="B4" s="261"/>
      <c r="C4" s="261" t="s">
        <v>2230</v>
      </c>
      <c r="D4" s="262"/>
    </row>
    <row r="5" s="89" customFormat="1" ht="25.5" customHeight="1" spans="1:6">
      <c r="A5" s="263" t="s">
        <v>628</v>
      </c>
      <c r="B5" s="264" t="s">
        <v>2202</v>
      </c>
      <c r="C5" s="265" t="s">
        <v>628</v>
      </c>
      <c r="D5" s="266" t="s">
        <v>2202</v>
      </c>
    </row>
    <row r="6" ht="25.5" customHeight="1" spans="1:6">
      <c r="A6" s="267" t="s">
        <v>2231</v>
      </c>
      <c r="B6" s="268"/>
      <c r="C6" s="269" t="s">
        <v>2232</v>
      </c>
      <c r="D6" s="270">
        <v>19</v>
      </c>
    </row>
    <row r="7" ht="25.5" customHeight="1" spans="1:6">
      <c r="A7" s="271" t="s">
        <v>2233</v>
      </c>
      <c r="B7" s="272"/>
      <c r="C7" s="273" t="s">
        <v>2234</v>
      </c>
      <c r="D7" s="274"/>
    </row>
    <row r="8" ht="25.5" customHeight="1" spans="1:6">
      <c r="A8" s="271" t="s">
        <v>2235</v>
      </c>
      <c r="B8" s="272">
        <v>50000</v>
      </c>
      <c r="C8" s="273" t="s">
        <v>2236</v>
      </c>
      <c r="D8" s="274">
        <v>17</v>
      </c>
    </row>
    <row r="9" ht="25.5" customHeight="1" spans="1:6">
      <c r="A9" s="271" t="s">
        <v>2237</v>
      </c>
      <c r="B9" s="272"/>
      <c r="C9" s="273" t="s">
        <v>2238</v>
      </c>
      <c r="D9" s="274"/>
    </row>
    <row r="10" ht="25.5" customHeight="1" spans="1:6">
      <c r="A10" s="275"/>
      <c r="B10" s="272"/>
      <c r="C10" s="273" t="s">
        <v>2239</v>
      </c>
      <c r="D10" s="274">
        <v>77053</v>
      </c>
    </row>
    <row r="11" ht="25.5" customHeight="1" spans="1:6">
      <c r="A11" s="276"/>
      <c r="B11" s="272"/>
      <c r="C11" s="277" t="s">
        <v>2240</v>
      </c>
      <c r="D11" s="274">
        <v>1165</v>
      </c>
    </row>
    <row r="12" ht="25.5" customHeight="1" spans="1:6">
      <c r="A12" s="278"/>
      <c r="B12" s="272"/>
      <c r="C12" s="277" t="s">
        <v>2241</v>
      </c>
      <c r="D12" s="274">
        <v>7</v>
      </c>
    </row>
    <row r="13" ht="25.5" customHeight="1" spans="1:6">
      <c r="A13" s="278"/>
      <c r="B13" s="272"/>
      <c r="C13" s="277" t="s">
        <v>2242</v>
      </c>
      <c r="D13" s="274">
        <v>623</v>
      </c>
    </row>
    <row r="14" ht="25.5" customHeight="1" spans="1:6">
      <c r="A14" s="271"/>
      <c r="B14" s="272"/>
      <c r="C14" s="277" t="s">
        <v>2243</v>
      </c>
      <c r="D14" s="274">
        <v>195</v>
      </c>
    </row>
    <row r="15" ht="25.5" customHeight="1" spans="1:6">
      <c r="A15" s="271"/>
      <c r="B15" s="272"/>
      <c r="C15" s="277" t="s">
        <v>2244</v>
      </c>
      <c r="D15" s="274">
        <v>785</v>
      </c>
    </row>
    <row r="16" ht="25.5" customHeight="1" spans="1:6">
      <c r="A16" s="279"/>
      <c r="B16" s="272"/>
      <c r="C16" s="277" t="s">
        <v>2245</v>
      </c>
      <c r="D16" s="274">
        <v>36076</v>
      </c>
      <c r="E16" s="280"/>
      <c r="F16" s="281"/>
    </row>
    <row r="17" ht="25.5" customHeight="1" spans="1:4">
      <c r="A17" s="279"/>
      <c r="B17" s="272"/>
      <c r="C17" s="277" t="s">
        <v>2246</v>
      </c>
      <c r="D17" s="282">
        <v>14573</v>
      </c>
    </row>
    <row r="18" ht="25.5" customHeight="1" spans="1:4">
      <c r="A18" s="279"/>
      <c r="B18" s="272"/>
      <c r="C18" s="277" t="s">
        <v>2247</v>
      </c>
      <c r="D18" s="282">
        <v>3</v>
      </c>
    </row>
    <row r="19" ht="25.5" customHeight="1" spans="1:4">
      <c r="A19" s="279"/>
      <c r="B19" s="272"/>
      <c r="C19" s="283"/>
      <c r="D19" s="282"/>
    </row>
    <row r="20" ht="25.5" customHeight="1" spans="1:4">
      <c r="A20" s="279"/>
      <c r="B20" s="272"/>
      <c r="C20" s="283"/>
      <c r="D20" s="282"/>
    </row>
    <row r="21" ht="25.5" customHeight="1" spans="1:4">
      <c r="A21" s="279"/>
      <c r="B21" s="272"/>
      <c r="C21" s="284"/>
      <c r="D21" s="274"/>
    </row>
    <row r="22" ht="25.5" customHeight="1" spans="1:4">
      <c r="A22" s="285" t="s">
        <v>2248</v>
      </c>
      <c r="B22" s="272">
        <f>SUM(B6:B21)</f>
        <v>50000</v>
      </c>
      <c r="C22" s="286" t="s">
        <v>2249</v>
      </c>
      <c r="D22" s="274">
        <f>SUM(D6:D21)</f>
        <v>130516</v>
      </c>
    </row>
    <row r="23" ht="25.5" customHeight="1" spans="1:4">
      <c r="A23" s="276" t="s">
        <v>2250</v>
      </c>
      <c r="B23" s="272">
        <f>SUM(B24:B31)-B29</f>
        <v>80516</v>
      </c>
      <c r="C23" s="287" t="s">
        <v>2251</v>
      </c>
      <c r="D23" s="274">
        <f>SUM(D24:D31)</f>
        <v>0</v>
      </c>
    </row>
    <row r="24" ht="25.5" customHeight="1" spans="1:4">
      <c r="A24" s="276" t="s">
        <v>2252</v>
      </c>
      <c r="B24" s="272">
        <v>6366</v>
      </c>
      <c r="C24" s="287" t="s">
        <v>2253</v>
      </c>
      <c r="D24" s="274"/>
    </row>
    <row r="25" ht="25.5" customHeight="1" spans="1:4">
      <c r="A25" s="276" t="s">
        <v>2254</v>
      </c>
      <c r="B25" s="272"/>
      <c r="C25" s="287" t="s">
        <v>2255</v>
      </c>
      <c r="D25" s="274"/>
    </row>
    <row r="26" ht="25.5" customHeight="1" spans="1:4">
      <c r="A26" s="276" t="s">
        <v>2256</v>
      </c>
      <c r="B26" s="272"/>
      <c r="C26" s="287" t="s">
        <v>2257</v>
      </c>
      <c r="D26" s="274"/>
    </row>
    <row r="27" ht="25.5" customHeight="1" spans="1:4">
      <c r="A27" s="276" t="s">
        <v>2258</v>
      </c>
      <c r="B27" s="272">
        <v>74150</v>
      </c>
      <c r="C27" s="287" t="s">
        <v>2259</v>
      </c>
      <c r="D27" s="274"/>
    </row>
    <row r="28" ht="25.5" customHeight="1" spans="1:4">
      <c r="A28" s="276" t="s">
        <v>2260</v>
      </c>
      <c r="B28" s="272"/>
      <c r="C28" s="287" t="s">
        <v>2261</v>
      </c>
      <c r="D28" s="274"/>
    </row>
    <row r="29" ht="25.5" customHeight="1" spans="1:4">
      <c r="A29" s="276" t="s">
        <v>2262</v>
      </c>
      <c r="B29" s="272"/>
      <c r="C29" s="288" t="s">
        <v>2263</v>
      </c>
      <c r="D29" s="274"/>
    </row>
    <row r="30" ht="25.5" customHeight="1" spans="1:4">
      <c r="A30" s="289" t="s">
        <v>2264</v>
      </c>
      <c r="B30" s="272"/>
      <c r="C30" s="288" t="s">
        <v>2265</v>
      </c>
      <c r="D30" s="274"/>
    </row>
    <row r="31" ht="25.5" customHeight="1" spans="1:4">
      <c r="A31" s="289" t="s">
        <v>2266</v>
      </c>
      <c r="B31" s="272"/>
      <c r="C31" s="288"/>
      <c r="D31" s="274"/>
    </row>
    <row r="32" ht="25.5" customHeight="1" spans="1:4">
      <c r="A32" s="289"/>
      <c r="B32" s="272"/>
      <c r="C32" s="288"/>
      <c r="D32" s="274"/>
    </row>
    <row r="33" ht="25.5" customHeight="1" spans="1:4">
      <c r="A33" s="290" t="s">
        <v>2267</v>
      </c>
      <c r="B33" s="291">
        <f>B23+B22</f>
        <v>130516</v>
      </c>
      <c r="C33" s="291" t="s">
        <v>2268</v>
      </c>
      <c r="D33" s="292">
        <f>D22+D23</f>
        <v>130516</v>
      </c>
    </row>
  </sheetData>
  <mergeCells count="3">
    <mergeCell ref="A2:D2"/>
    <mergeCell ref="A4:B4"/>
    <mergeCell ref="C4:D4"/>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7"/>
  <sheetViews>
    <sheetView zoomScale="115" zoomScaleNormal="115" topLeftCell="A43" workbookViewId="0">
      <selection activeCell="C4" sqref="C4:C9"/>
    </sheetView>
  </sheetViews>
  <sheetFormatPr defaultColWidth="9" defaultRowHeight="14.25" outlineLevelCol="1"/>
  <cols>
    <col min="1" max="1" width="46.875" style="90" customWidth="1"/>
    <col min="2" max="2" width="31.5" style="2" customWidth="1"/>
    <col min="3" max="256" width="9" style="90"/>
    <col min="257" max="257" width="46.875" style="90" customWidth="1"/>
    <col min="258" max="258" width="31.5" style="90" customWidth="1"/>
    <col min="259" max="512" width="9" style="90"/>
    <col min="513" max="513" width="46.875" style="90" customWidth="1"/>
    <col min="514" max="514" width="31.5" style="90" customWidth="1"/>
    <col min="515" max="768" width="9" style="90"/>
    <col min="769" max="769" width="46.875" style="90" customWidth="1"/>
    <col min="770" max="770" width="31.5" style="90" customWidth="1"/>
    <col min="771" max="1024" width="9" style="90"/>
    <col min="1025" max="1025" width="46.875" style="90" customWidth="1"/>
    <col min="1026" max="1026" width="31.5" style="90" customWidth="1"/>
    <col min="1027" max="1280" width="9" style="90"/>
    <col min="1281" max="1281" width="46.875" style="90" customWidth="1"/>
    <col min="1282" max="1282" width="31.5" style="90" customWidth="1"/>
    <col min="1283" max="1536" width="9" style="90"/>
    <col min="1537" max="1537" width="46.875" style="90" customWidth="1"/>
    <col min="1538" max="1538" width="31.5" style="90" customWidth="1"/>
    <col min="1539" max="1792" width="9" style="90"/>
    <col min="1793" max="1793" width="46.875" style="90" customWidth="1"/>
    <col min="1794" max="1794" width="31.5" style="90" customWidth="1"/>
    <col min="1795" max="2048" width="9" style="90"/>
    <col min="2049" max="2049" width="46.875" style="90" customWidth="1"/>
    <col min="2050" max="2050" width="31.5" style="90" customWidth="1"/>
    <col min="2051" max="2304" width="9" style="90"/>
    <col min="2305" max="2305" width="46.875" style="90" customWidth="1"/>
    <col min="2306" max="2306" width="31.5" style="90" customWidth="1"/>
    <col min="2307" max="2560" width="9" style="90"/>
    <col min="2561" max="2561" width="46.875" style="90" customWidth="1"/>
    <col min="2562" max="2562" width="31.5" style="90" customWidth="1"/>
    <col min="2563" max="2816" width="9" style="90"/>
    <col min="2817" max="2817" width="46.875" style="90" customWidth="1"/>
    <col min="2818" max="2818" width="31.5" style="90" customWidth="1"/>
    <col min="2819" max="3072" width="9" style="90"/>
    <col min="3073" max="3073" width="46.875" style="90" customWidth="1"/>
    <col min="3074" max="3074" width="31.5" style="90" customWidth="1"/>
    <col min="3075" max="3328" width="9" style="90"/>
    <col min="3329" max="3329" width="46.875" style="90" customWidth="1"/>
    <col min="3330" max="3330" width="31.5" style="90" customWidth="1"/>
    <col min="3331" max="3584" width="9" style="90"/>
    <col min="3585" max="3585" width="46.875" style="90" customWidth="1"/>
    <col min="3586" max="3586" width="31.5" style="90" customWidth="1"/>
    <col min="3587" max="3840" width="9" style="90"/>
    <col min="3841" max="3841" width="46.875" style="90" customWidth="1"/>
    <col min="3842" max="3842" width="31.5" style="90" customWidth="1"/>
    <col min="3843" max="4096" width="9" style="90"/>
    <col min="4097" max="4097" width="46.875" style="90" customWidth="1"/>
    <col min="4098" max="4098" width="31.5" style="90" customWidth="1"/>
    <col min="4099" max="4352" width="9" style="90"/>
    <col min="4353" max="4353" width="46.875" style="90" customWidth="1"/>
    <col min="4354" max="4354" width="31.5" style="90" customWidth="1"/>
    <col min="4355" max="4608" width="9" style="90"/>
    <col min="4609" max="4609" width="46.875" style="90" customWidth="1"/>
    <col min="4610" max="4610" width="31.5" style="90" customWidth="1"/>
    <col min="4611" max="4864" width="9" style="90"/>
    <col min="4865" max="4865" width="46.875" style="90" customWidth="1"/>
    <col min="4866" max="4866" width="31.5" style="90" customWidth="1"/>
    <col min="4867" max="5120" width="9" style="90"/>
    <col min="5121" max="5121" width="46.875" style="90" customWidth="1"/>
    <col min="5122" max="5122" width="31.5" style="90" customWidth="1"/>
    <col min="5123" max="5376" width="9" style="90"/>
    <col min="5377" max="5377" width="46.875" style="90" customWidth="1"/>
    <col min="5378" max="5378" width="31.5" style="90" customWidth="1"/>
    <col min="5379" max="5632" width="9" style="90"/>
    <col min="5633" max="5633" width="46.875" style="90" customWidth="1"/>
    <col min="5634" max="5634" width="31.5" style="90" customWidth="1"/>
    <col min="5635" max="5888" width="9" style="90"/>
    <col min="5889" max="5889" width="46.875" style="90" customWidth="1"/>
    <col min="5890" max="5890" width="31.5" style="90" customWidth="1"/>
    <col min="5891" max="6144" width="9" style="90"/>
    <col min="6145" max="6145" width="46.875" style="90" customWidth="1"/>
    <col min="6146" max="6146" width="31.5" style="90" customWidth="1"/>
    <col min="6147" max="6400" width="9" style="90"/>
    <col min="6401" max="6401" width="46.875" style="90" customWidth="1"/>
    <col min="6402" max="6402" width="31.5" style="90" customWidth="1"/>
    <col min="6403" max="6656" width="9" style="90"/>
    <col min="6657" max="6657" width="46.875" style="90" customWidth="1"/>
    <col min="6658" max="6658" width="31.5" style="90" customWidth="1"/>
    <col min="6659" max="6912" width="9" style="90"/>
    <col min="6913" max="6913" width="46.875" style="90" customWidth="1"/>
    <col min="6914" max="6914" width="31.5" style="90" customWidth="1"/>
    <col min="6915" max="7168" width="9" style="90"/>
    <col min="7169" max="7169" width="46.875" style="90" customWidth="1"/>
    <col min="7170" max="7170" width="31.5" style="90" customWidth="1"/>
    <col min="7171" max="7424" width="9" style="90"/>
    <col min="7425" max="7425" width="46.875" style="90" customWidth="1"/>
    <col min="7426" max="7426" width="31.5" style="90" customWidth="1"/>
    <col min="7427" max="7680" width="9" style="90"/>
    <col min="7681" max="7681" width="46.875" style="90" customWidth="1"/>
    <col min="7682" max="7682" width="31.5" style="90" customWidth="1"/>
    <col min="7683" max="7936" width="9" style="90"/>
    <col min="7937" max="7937" width="46.875" style="90" customWidth="1"/>
    <col min="7938" max="7938" width="31.5" style="90" customWidth="1"/>
    <col min="7939" max="8192" width="9" style="90"/>
    <col min="8193" max="8193" width="46.875" style="90" customWidth="1"/>
    <col min="8194" max="8194" width="31.5" style="90" customWidth="1"/>
    <col min="8195" max="8448" width="9" style="90"/>
    <col min="8449" max="8449" width="46.875" style="90" customWidth="1"/>
    <col min="8450" max="8450" width="31.5" style="90" customWidth="1"/>
    <col min="8451" max="8704" width="9" style="90"/>
    <col min="8705" max="8705" width="46.875" style="90" customWidth="1"/>
    <col min="8706" max="8706" width="31.5" style="90" customWidth="1"/>
    <col min="8707" max="8960" width="9" style="90"/>
    <col min="8961" max="8961" width="46.875" style="90" customWidth="1"/>
    <col min="8962" max="8962" width="31.5" style="90" customWidth="1"/>
    <col min="8963" max="9216" width="9" style="90"/>
    <col min="9217" max="9217" width="46.875" style="90" customWidth="1"/>
    <col min="9218" max="9218" width="31.5" style="90" customWidth="1"/>
    <col min="9219" max="9472" width="9" style="90"/>
    <col min="9473" max="9473" width="46.875" style="90" customWidth="1"/>
    <col min="9474" max="9474" width="31.5" style="90" customWidth="1"/>
    <col min="9475" max="9728" width="9" style="90"/>
    <col min="9729" max="9729" width="46.875" style="90" customWidth="1"/>
    <col min="9730" max="9730" width="31.5" style="90" customWidth="1"/>
    <col min="9731" max="9984" width="9" style="90"/>
    <col min="9985" max="9985" width="46.875" style="90" customWidth="1"/>
    <col min="9986" max="9986" width="31.5" style="90" customWidth="1"/>
    <col min="9987" max="10240" width="9" style="90"/>
    <col min="10241" max="10241" width="46.875" style="90" customWidth="1"/>
    <col min="10242" max="10242" width="31.5" style="90" customWidth="1"/>
    <col min="10243" max="10496" width="9" style="90"/>
    <col min="10497" max="10497" width="46.875" style="90" customWidth="1"/>
    <col min="10498" max="10498" width="31.5" style="90" customWidth="1"/>
    <col min="10499" max="10752" width="9" style="90"/>
    <col min="10753" max="10753" width="46.875" style="90" customWidth="1"/>
    <col min="10754" max="10754" width="31.5" style="90" customWidth="1"/>
    <col min="10755" max="11008" width="9" style="90"/>
    <col min="11009" max="11009" width="46.875" style="90" customWidth="1"/>
    <col min="11010" max="11010" width="31.5" style="90" customWidth="1"/>
    <col min="11011" max="11264" width="9" style="90"/>
    <col min="11265" max="11265" width="46.875" style="90" customWidth="1"/>
    <col min="11266" max="11266" width="31.5" style="90" customWidth="1"/>
    <col min="11267" max="11520" width="9" style="90"/>
    <col min="11521" max="11521" width="46.875" style="90" customWidth="1"/>
    <col min="11522" max="11522" width="31.5" style="90" customWidth="1"/>
    <col min="11523" max="11776" width="9" style="90"/>
    <col min="11777" max="11777" width="46.875" style="90" customWidth="1"/>
    <col min="11778" max="11778" width="31.5" style="90" customWidth="1"/>
    <col min="11779" max="12032" width="9" style="90"/>
    <col min="12033" max="12033" width="46.875" style="90" customWidth="1"/>
    <col min="12034" max="12034" width="31.5" style="90" customWidth="1"/>
    <col min="12035" max="12288" width="9" style="90"/>
    <col min="12289" max="12289" width="46.875" style="90" customWidth="1"/>
    <col min="12290" max="12290" width="31.5" style="90" customWidth="1"/>
    <col min="12291" max="12544" width="9" style="90"/>
    <col min="12545" max="12545" width="46.875" style="90" customWidth="1"/>
    <col min="12546" max="12546" width="31.5" style="90" customWidth="1"/>
    <col min="12547" max="12800" width="9" style="90"/>
    <col min="12801" max="12801" width="46.875" style="90" customWidth="1"/>
    <col min="12802" max="12802" width="31.5" style="90" customWidth="1"/>
    <col min="12803" max="13056" width="9" style="90"/>
    <col min="13057" max="13057" width="46.875" style="90" customWidth="1"/>
    <col min="13058" max="13058" width="31.5" style="90" customWidth="1"/>
    <col min="13059" max="13312" width="9" style="90"/>
    <col min="13313" max="13313" width="46.875" style="90" customWidth="1"/>
    <col min="13314" max="13314" width="31.5" style="90" customWidth="1"/>
    <col min="13315" max="13568" width="9" style="90"/>
    <col min="13569" max="13569" width="46.875" style="90" customWidth="1"/>
    <col min="13570" max="13570" width="31.5" style="90" customWidth="1"/>
    <col min="13571" max="13824" width="9" style="90"/>
    <col min="13825" max="13825" width="46.875" style="90" customWidth="1"/>
    <col min="13826" max="13826" width="31.5" style="90" customWidth="1"/>
    <col min="13827" max="14080" width="9" style="90"/>
    <col min="14081" max="14081" width="46.875" style="90" customWidth="1"/>
    <col min="14082" max="14082" width="31.5" style="90" customWidth="1"/>
    <col min="14083" max="14336" width="9" style="90"/>
    <col min="14337" max="14337" width="46.875" style="90" customWidth="1"/>
    <col min="14338" max="14338" width="31.5" style="90" customWidth="1"/>
    <col min="14339" max="14592" width="9" style="90"/>
    <col min="14593" max="14593" width="46.875" style="90" customWidth="1"/>
    <col min="14594" max="14594" width="31.5" style="90" customWidth="1"/>
    <col min="14595" max="14848" width="9" style="90"/>
    <col min="14849" max="14849" width="46.875" style="90" customWidth="1"/>
    <col min="14850" max="14850" width="31.5" style="90" customWidth="1"/>
    <col min="14851" max="15104" width="9" style="90"/>
    <col min="15105" max="15105" width="46.875" style="90" customWidth="1"/>
    <col min="15106" max="15106" width="31.5" style="90" customWidth="1"/>
    <col min="15107" max="15360" width="9" style="90"/>
    <col min="15361" max="15361" width="46.875" style="90" customWidth="1"/>
    <col min="15362" max="15362" width="31.5" style="90" customWidth="1"/>
    <col min="15363" max="15616" width="9" style="90"/>
    <col min="15617" max="15617" width="46.875" style="90" customWidth="1"/>
    <col min="15618" max="15618" width="31.5" style="90" customWidth="1"/>
    <col min="15619" max="15872" width="9" style="90"/>
    <col min="15873" max="15873" width="46.875" style="90" customWidth="1"/>
    <col min="15874" max="15874" width="31.5" style="90" customWidth="1"/>
    <col min="15875" max="16128" width="9" style="90"/>
    <col min="16129" max="16129" width="46.875" style="90" customWidth="1"/>
    <col min="16130" max="16130" width="31.5" style="90" customWidth="1"/>
    <col min="16131" max="16384" width="9" style="90"/>
  </cols>
  <sheetData>
    <row r="1" ht="20.25" spans="1:2">
      <c r="A1" s="237" t="s">
        <v>2269</v>
      </c>
    </row>
    <row r="2" ht="36.6" customHeight="1" spans="1:2">
      <c r="A2" s="141" t="s">
        <v>2270</v>
      </c>
      <c r="B2" s="141"/>
    </row>
    <row r="3" ht="19.5" spans="1:2">
      <c r="A3" s="238"/>
      <c r="B3" s="239" t="s">
        <v>2</v>
      </c>
    </row>
    <row r="4" s="221" customFormat="1" ht="19.5" customHeight="1" spans="1:2">
      <c r="A4" s="240" t="s">
        <v>2271</v>
      </c>
      <c r="B4" s="241" t="s">
        <v>2202</v>
      </c>
    </row>
    <row r="5" s="206" customFormat="1" ht="20.1" customHeight="1" spans="1:2">
      <c r="A5" s="242" t="s">
        <v>2231</v>
      </c>
      <c r="B5" s="243"/>
    </row>
    <row r="6" s="206" customFormat="1" ht="20.1" customHeight="1" spans="1:2">
      <c r="A6" s="242" t="s">
        <v>2272</v>
      </c>
      <c r="B6" s="243"/>
    </row>
    <row r="7" s="206" customFormat="1" ht="20.1" customHeight="1" spans="1:2">
      <c r="A7" s="242" t="s">
        <v>2273</v>
      </c>
      <c r="B7" s="243"/>
    </row>
    <row r="8" s="206" customFormat="1" ht="20.1" customHeight="1" spans="1:2">
      <c r="A8" s="242" t="s">
        <v>2274</v>
      </c>
      <c r="B8" s="244"/>
    </row>
    <row r="9" s="206" customFormat="1" ht="20.1" customHeight="1" spans="1:2">
      <c r="A9" s="242" t="s">
        <v>2275</v>
      </c>
      <c r="B9" s="244"/>
    </row>
    <row r="10" s="206" customFormat="1" ht="20.1" customHeight="1" spans="1:2">
      <c r="A10" s="242" t="s">
        <v>2276</v>
      </c>
      <c r="B10" s="244"/>
    </row>
    <row r="11" s="206" customFormat="1" ht="20.1" customHeight="1" spans="1:2">
      <c r="A11" s="242" t="s">
        <v>2277</v>
      </c>
      <c r="B11" s="244"/>
    </row>
    <row r="12" s="206" customFormat="1" ht="20.1" customHeight="1" spans="1:2">
      <c r="A12" s="242" t="s">
        <v>2278</v>
      </c>
      <c r="B12" s="244"/>
    </row>
    <row r="13" s="206" customFormat="1" ht="20.1" customHeight="1" spans="1:2">
      <c r="A13" s="242" t="s">
        <v>2279</v>
      </c>
      <c r="B13" s="244">
        <v>50000</v>
      </c>
    </row>
    <row r="14" s="206" customFormat="1" ht="20.1" customHeight="1" spans="1:2">
      <c r="A14" s="245" t="s">
        <v>2280</v>
      </c>
      <c r="B14" s="244">
        <v>50000</v>
      </c>
    </row>
    <row r="15" s="206" customFormat="1" ht="20.1" customHeight="1" spans="1:2">
      <c r="A15" s="245" t="s">
        <v>2281</v>
      </c>
      <c r="B15" s="244"/>
    </row>
    <row r="16" s="206" customFormat="1" ht="20.1" customHeight="1" spans="1:2">
      <c r="A16" s="245" t="s">
        <v>2282</v>
      </c>
      <c r="B16" s="244"/>
    </row>
    <row r="17" s="206" customFormat="1" ht="20.1" customHeight="1" spans="1:2">
      <c r="A17" s="245" t="s">
        <v>2283</v>
      </c>
      <c r="B17" s="244"/>
    </row>
    <row r="18" s="206" customFormat="1" ht="20.1" customHeight="1" spans="1:2">
      <c r="A18" s="245" t="s">
        <v>2284</v>
      </c>
      <c r="B18" s="244"/>
    </row>
    <row r="19" s="206" customFormat="1" ht="20.1" customHeight="1" spans="1:2">
      <c r="A19" s="242" t="s">
        <v>2285</v>
      </c>
      <c r="B19" s="244"/>
    </row>
    <row r="20" s="206" customFormat="1" ht="20.1" customHeight="1" spans="1:2">
      <c r="A20" s="242" t="s">
        <v>2286</v>
      </c>
      <c r="B20" s="244"/>
    </row>
    <row r="21" s="206" customFormat="1" ht="20.1" customHeight="1" spans="1:2">
      <c r="A21" s="245" t="s">
        <v>2287</v>
      </c>
      <c r="B21" s="244"/>
    </row>
    <row r="22" s="206" customFormat="1" ht="20.1" customHeight="1" spans="1:2">
      <c r="A22" s="245" t="s">
        <v>2288</v>
      </c>
      <c r="B22" s="244"/>
    </row>
    <row r="23" s="206" customFormat="1" ht="20.1" customHeight="1" spans="1:2">
      <c r="A23" s="242" t="s">
        <v>2289</v>
      </c>
      <c r="B23" s="244"/>
    </row>
    <row r="24" s="206" customFormat="1" ht="20.1" customHeight="1" spans="1:2">
      <c r="A24" s="242" t="s">
        <v>2290</v>
      </c>
      <c r="B24" s="244"/>
    </row>
    <row r="25" s="206" customFormat="1" ht="20.1" customHeight="1" spans="1:2">
      <c r="A25" s="242" t="s">
        <v>2291</v>
      </c>
      <c r="B25" s="244"/>
    </row>
    <row r="26" s="206" customFormat="1" ht="20.1" customHeight="1" spans="1:2">
      <c r="A26" s="245" t="s">
        <v>2292</v>
      </c>
      <c r="B26" s="244"/>
    </row>
    <row r="27" s="206" customFormat="1" ht="20.1" customHeight="1" spans="1:2">
      <c r="A27" s="245" t="s">
        <v>2293</v>
      </c>
      <c r="B27" s="244"/>
    </row>
    <row r="28" s="206" customFormat="1" ht="20.1" customHeight="1" spans="1:2">
      <c r="A28" s="245" t="s">
        <v>2294</v>
      </c>
      <c r="B28" s="244"/>
    </row>
    <row r="29" s="206" customFormat="1" ht="20.1" customHeight="1" spans="1:2">
      <c r="A29" s="242" t="s">
        <v>2295</v>
      </c>
      <c r="B29" s="244"/>
    </row>
    <row r="30" s="206" customFormat="1" ht="20.1" customHeight="1" spans="1:2">
      <c r="A30" s="242" t="s">
        <v>2296</v>
      </c>
      <c r="B30" s="244"/>
    </row>
    <row r="31" s="206" customFormat="1" ht="20.1" customHeight="1" spans="1:2">
      <c r="A31" s="242" t="s">
        <v>2297</v>
      </c>
      <c r="B31" s="244"/>
    </row>
    <row r="32" s="206" customFormat="1" ht="20.1" customHeight="1" spans="1:2">
      <c r="A32" s="242" t="s">
        <v>2298</v>
      </c>
      <c r="B32" s="244"/>
    </row>
    <row r="33" s="206" customFormat="1" ht="20.1" customHeight="1" spans="1:2">
      <c r="A33" s="242" t="s">
        <v>2299</v>
      </c>
      <c r="B33" s="244"/>
    </row>
    <row r="34" s="206" customFormat="1" ht="20.1" customHeight="1" spans="1:2">
      <c r="A34" s="242" t="s">
        <v>2300</v>
      </c>
      <c r="B34" s="244"/>
    </row>
    <row r="35" s="206" customFormat="1" ht="20.1" customHeight="1" spans="1:2">
      <c r="A35" s="246" t="s">
        <v>2301</v>
      </c>
      <c r="B35" s="244">
        <v>50000</v>
      </c>
    </row>
    <row r="36" s="206" customFormat="1" ht="20.1" customHeight="1" spans="1:2">
      <c r="A36" s="242"/>
      <c r="B36" s="244"/>
    </row>
    <row r="37" s="206" customFormat="1" ht="20.1" customHeight="1" spans="1:2">
      <c r="A37" s="242"/>
      <c r="B37" s="244"/>
    </row>
    <row r="38" s="206" customFormat="1" ht="20.1" customHeight="1" spans="1:2">
      <c r="A38" s="181"/>
      <c r="B38" s="247"/>
    </row>
    <row r="39" s="206" customFormat="1" ht="20.1" customHeight="1" spans="1:2">
      <c r="A39" s="248" t="s">
        <v>2250</v>
      </c>
      <c r="B39" s="249">
        <f>SUM(B40:B48)</f>
        <v>80516</v>
      </c>
    </row>
    <row r="40" s="206" customFormat="1" ht="20.1" customHeight="1" spans="1:2">
      <c r="A40" s="248" t="s">
        <v>2252</v>
      </c>
      <c r="B40" s="249">
        <v>6366</v>
      </c>
    </row>
    <row r="41" s="206" customFormat="1" ht="20.1" customHeight="1" spans="1:2">
      <c r="A41" s="248" t="s">
        <v>2254</v>
      </c>
      <c r="B41" s="249"/>
    </row>
    <row r="42" s="206" customFormat="1" ht="20.1" customHeight="1" spans="1:2">
      <c r="A42" s="248" t="s">
        <v>2256</v>
      </c>
      <c r="B42" s="249"/>
    </row>
    <row r="43" s="206" customFormat="1" ht="20.1" customHeight="1" spans="1:2">
      <c r="A43" s="248" t="s">
        <v>2258</v>
      </c>
      <c r="B43" s="249">
        <v>74150</v>
      </c>
    </row>
    <row r="44" s="206" customFormat="1" ht="20.1" customHeight="1" spans="1:2">
      <c r="A44" s="248" t="s">
        <v>2260</v>
      </c>
      <c r="B44" s="249"/>
    </row>
    <row r="45" s="206" customFormat="1" ht="20.1" customHeight="1" spans="1:2">
      <c r="A45" s="248" t="s">
        <v>2262</v>
      </c>
      <c r="B45" s="249"/>
    </row>
    <row r="46" s="206" customFormat="1" ht="20.1" customHeight="1" spans="1:2">
      <c r="A46" s="250" t="s">
        <v>2264</v>
      </c>
      <c r="B46" s="249"/>
    </row>
    <row r="47" s="206" customFormat="1" ht="20.1" customHeight="1" spans="1:2">
      <c r="A47" s="250" t="s">
        <v>2266</v>
      </c>
      <c r="B47" s="251"/>
    </row>
    <row r="48" s="206" customFormat="1" ht="20.1" customHeight="1" spans="1:2">
      <c r="A48" s="250"/>
      <c r="B48" s="251"/>
    </row>
    <row r="49" s="206" customFormat="1" ht="20.1" customHeight="1" spans="1:2">
      <c r="A49" s="250"/>
      <c r="B49" s="251"/>
    </row>
    <row r="50" s="206" customFormat="1" ht="20.1" customHeight="1" spans="1:2">
      <c r="A50" s="250"/>
      <c r="B50" s="251"/>
    </row>
    <row r="51" s="206" customFormat="1" ht="20.1" customHeight="1" spans="1:2">
      <c r="A51" s="252" t="s">
        <v>2302</v>
      </c>
      <c r="B51" s="253">
        <f>B35+B39</f>
        <v>130516</v>
      </c>
    </row>
    <row r="52" s="206" customFormat="1" ht="20.1" customHeight="1" spans="1:2">
      <c r="B52" s="205"/>
    </row>
    <row r="53" s="206" customFormat="1" ht="20.1" customHeight="1" spans="1:2">
      <c r="B53" s="205"/>
    </row>
    <row r="54" s="206" customFormat="1" ht="20.1" customHeight="1" spans="1:2">
      <c r="B54" s="205"/>
    </row>
    <row r="55" s="206" customFormat="1" ht="20.1" customHeight="1" spans="1:2">
      <c r="B55" s="205"/>
    </row>
    <row r="56" s="206" customFormat="1" ht="20.1" customHeight="1" spans="1:2">
      <c r="B56" s="205"/>
    </row>
    <row r="57" s="206" customFormat="1" ht="20.1" customHeight="1" spans="1:2">
      <c r="B57" s="205"/>
    </row>
    <row r="58" s="206" customFormat="1" ht="20.1" customHeight="1" spans="1:2">
      <c r="B58" s="205"/>
    </row>
    <row r="59" s="206" customFormat="1" ht="20.1" customHeight="1" spans="1:2">
      <c r="B59" s="205"/>
    </row>
    <row r="60" s="206" customFormat="1" ht="20.1" customHeight="1" spans="1:2">
      <c r="B60" s="205"/>
    </row>
    <row r="61" s="206" customFormat="1" ht="20.1" customHeight="1" spans="1:2">
      <c r="B61" s="205"/>
    </row>
    <row r="62" s="206" customFormat="1" ht="20.1" customHeight="1" spans="1:2">
      <c r="B62" s="205"/>
    </row>
    <row r="63" s="206" customFormat="1" ht="20.1" customHeight="1"/>
    <row r="64" s="206" customFormat="1" ht="20.1" customHeight="1"/>
    <row r="65" s="206" customFormat="1" ht="20.1" customHeight="1"/>
    <row r="66" s="206" customFormat="1" ht="20.1" customHeight="1"/>
    <row r="67" s="206" customFormat="1" ht="20.1" customHeight="1"/>
    <row r="68" s="206" customFormat="1" ht="20.1" customHeight="1"/>
    <row r="69" s="206" customFormat="1" ht="20.1" customHeight="1"/>
    <row r="70" s="206" customFormat="1" ht="20.1" customHeight="1"/>
    <row r="71" s="206" customFormat="1" ht="20.1" customHeight="1"/>
    <row r="72" s="206" customFormat="1" ht="20.1" customHeight="1"/>
    <row r="73" s="206" customFormat="1" ht="20.1" customHeight="1"/>
    <row r="74" s="206" customFormat="1" ht="20.1" customHeight="1"/>
    <row r="75" s="206" customFormat="1" ht="20.1" customHeight="1"/>
    <row r="76" s="206" customFormat="1" ht="20.1" customHeight="1"/>
    <row r="77" s="206" customFormat="1" ht="20.1" customHeight="1"/>
  </sheetData>
  <mergeCells count="1">
    <mergeCell ref="A2:B2"/>
  </mergeCells>
  <printOptions horizontalCentered="1"/>
  <pageMargins left="0.75" right="0.75" top="0.54" bottom="0.57" header="0.51" footer="0.51"/>
  <pageSetup paperSize="9"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0"/>
  <sheetViews>
    <sheetView showGridLines="0" showZeros="0" zoomScale="115" zoomScaleNormal="115" workbookViewId="0">
      <pane ySplit="5" topLeftCell="A246" activePane="bottomLeft" state="frozen"/>
      <selection/>
      <selection pane="bottomLeft" activeCell="B4" sqref="B4:C9"/>
    </sheetView>
  </sheetViews>
  <sheetFormatPr defaultColWidth="9" defaultRowHeight="14.25" outlineLevelCol="2"/>
  <cols>
    <col min="1" max="1" width="14.25" style="206" hidden="1" customWidth="1"/>
    <col min="2" max="2" width="71.625" style="204" customWidth="1"/>
    <col min="3" max="3" width="15.625" style="205" customWidth="1"/>
    <col min="4" max="257" width="9" style="206"/>
    <col min="258" max="258" width="71.625" style="206" customWidth="1"/>
    <col min="259" max="259" width="15.625" style="206" customWidth="1"/>
    <col min="260" max="513" width="9" style="206"/>
    <col min="514" max="514" width="71.625" style="206" customWidth="1"/>
    <col min="515" max="515" width="15.625" style="206" customWidth="1"/>
    <col min="516" max="769" width="9" style="206"/>
    <col min="770" max="770" width="71.625" style="206" customWidth="1"/>
    <col min="771" max="771" width="15.625" style="206" customWidth="1"/>
    <col min="772" max="1025" width="9" style="206"/>
    <col min="1026" max="1026" width="71.625" style="206" customWidth="1"/>
    <col min="1027" max="1027" width="15.625" style="206" customWidth="1"/>
    <col min="1028" max="1281" width="9" style="206"/>
    <col min="1282" max="1282" width="71.625" style="206" customWidth="1"/>
    <col min="1283" max="1283" width="15.625" style="206" customWidth="1"/>
    <col min="1284" max="1537" width="9" style="206"/>
    <col min="1538" max="1538" width="71.625" style="206" customWidth="1"/>
    <col min="1539" max="1539" width="15.625" style="206" customWidth="1"/>
    <col min="1540" max="1793" width="9" style="206"/>
    <col min="1794" max="1794" width="71.625" style="206" customWidth="1"/>
    <col min="1795" max="1795" width="15.625" style="206" customWidth="1"/>
    <col min="1796" max="2049" width="9" style="206"/>
    <col min="2050" max="2050" width="71.625" style="206" customWidth="1"/>
    <col min="2051" max="2051" width="15.625" style="206" customWidth="1"/>
    <col min="2052" max="2305" width="9" style="206"/>
    <col min="2306" max="2306" width="71.625" style="206" customWidth="1"/>
    <col min="2307" max="2307" width="15.625" style="206" customWidth="1"/>
    <col min="2308" max="2561" width="9" style="206"/>
    <col min="2562" max="2562" width="71.625" style="206" customWidth="1"/>
    <col min="2563" max="2563" width="15.625" style="206" customWidth="1"/>
    <col min="2564" max="2817" width="9" style="206"/>
    <col min="2818" max="2818" width="71.625" style="206" customWidth="1"/>
    <col min="2819" max="2819" width="15.625" style="206" customWidth="1"/>
    <col min="2820" max="3073" width="9" style="206"/>
    <col min="3074" max="3074" width="71.625" style="206" customWidth="1"/>
    <col min="3075" max="3075" width="15.625" style="206" customWidth="1"/>
    <col min="3076" max="3329" width="9" style="206"/>
    <col min="3330" max="3330" width="71.625" style="206" customWidth="1"/>
    <col min="3331" max="3331" width="15.625" style="206" customWidth="1"/>
    <col min="3332" max="3585" width="9" style="206"/>
    <col min="3586" max="3586" width="71.625" style="206" customWidth="1"/>
    <col min="3587" max="3587" width="15.625" style="206" customWidth="1"/>
    <col min="3588" max="3841" width="9" style="206"/>
    <col min="3842" max="3842" width="71.625" style="206" customWidth="1"/>
    <col min="3843" max="3843" width="15.625" style="206" customWidth="1"/>
    <col min="3844" max="4097" width="9" style="206"/>
    <col min="4098" max="4098" width="71.625" style="206" customWidth="1"/>
    <col min="4099" max="4099" width="15.625" style="206" customWidth="1"/>
    <col min="4100" max="4353" width="9" style="206"/>
    <col min="4354" max="4354" width="71.625" style="206" customWidth="1"/>
    <col min="4355" max="4355" width="15.625" style="206" customWidth="1"/>
    <col min="4356" max="4609" width="9" style="206"/>
    <col min="4610" max="4610" width="71.625" style="206" customWidth="1"/>
    <col min="4611" max="4611" width="15.625" style="206" customWidth="1"/>
    <col min="4612" max="4865" width="9" style="206"/>
    <col min="4866" max="4866" width="71.625" style="206" customWidth="1"/>
    <col min="4867" max="4867" width="15.625" style="206" customWidth="1"/>
    <col min="4868" max="5121" width="9" style="206"/>
    <col min="5122" max="5122" width="71.625" style="206" customWidth="1"/>
    <col min="5123" max="5123" width="15.625" style="206" customWidth="1"/>
    <col min="5124" max="5377" width="9" style="206"/>
    <col min="5378" max="5378" width="71.625" style="206" customWidth="1"/>
    <col min="5379" max="5379" width="15.625" style="206" customWidth="1"/>
    <col min="5380" max="5633" width="9" style="206"/>
    <col min="5634" max="5634" width="71.625" style="206" customWidth="1"/>
    <col min="5635" max="5635" width="15.625" style="206" customWidth="1"/>
    <col min="5636" max="5889" width="9" style="206"/>
    <col min="5890" max="5890" width="71.625" style="206" customWidth="1"/>
    <col min="5891" max="5891" width="15.625" style="206" customWidth="1"/>
    <col min="5892" max="6145" width="9" style="206"/>
    <col min="6146" max="6146" width="71.625" style="206" customWidth="1"/>
    <col min="6147" max="6147" width="15.625" style="206" customWidth="1"/>
    <col min="6148" max="6401" width="9" style="206"/>
    <col min="6402" max="6402" width="71.625" style="206" customWidth="1"/>
    <col min="6403" max="6403" width="15.625" style="206" customWidth="1"/>
    <col min="6404" max="6657" width="9" style="206"/>
    <col min="6658" max="6658" width="71.625" style="206" customWidth="1"/>
    <col min="6659" max="6659" width="15.625" style="206" customWidth="1"/>
    <col min="6660" max="6913" width="9" style="206"/>
    <col min="6914" max="6914" width="71.625" style="206" customWidth="1"/>
    <col min="6915" max="6915" width="15.625" style="206" customWidth="1"/>
    <col min="6916" max="7169" width="9" style="206"/>
    <col min="7170" max="7170" width="71.625" style="206" customWidth="1"/>
    <col min="7171" max="7171" width="15.625" style="206" customWidth="1"/>
    <col min="7172" max="7425" width="9" style="206"/>
    <col min="7426" max="7426" width="71.625" style="206" customWidth="1"/>
    <col min="7427" max="7427" width="15.625" style="206" customWidth="1"/>
    <col min="7428" max="7681" width="9" style="206"/>
    <col min="7682" max="7682" width="71.625" style="206" customWidth="1"/>
    <col min="7683" max="7683" width="15.625" style="206" customWidth="1"/>
    <col min="7684" max="7937" width="9" style="206"/>
    <col min="7938" max="7938" width="71.625" style="206" customWidth="1"/>
    <col min="7939" max="7939" width="15.625" style="206" customWidth="1"/>
    <col min="7940" max="8193" width="9" style="206"/>
    <col min="8194" max="8194" width="71.625" style="206" customWidth="1"/>
    <col min="8195" max="8195" width="15.625" style="206" customWidth="1"/>
    <col min="8196" max="8449" width="9" style="206"/>
    <col min="8450" max="8450" width="71.625" style="206" customWidth="1"/>
    <col min="8451" max="8451" width="15.625" style="206" customWidth="1"/>
    <col min="8452" max="8705" width="9" style="206"/>
    <col min="8706" max="8706" width="71.625" style="206" customWidth="1"/>
    <col min="8707" max="8707" width="15.625" style="206" customWidth="1"/>
    <col min="8708" max="8961" width="9" style="206"/>
    <col min="8962" max="8962" width="71.625" style="206" customWidth="1"/>
    <col min="8963" max="8963" width="15.625" style="206" customWidth="1"/>
    <col min="8964" max="9217" width="9" style="206"/>
    <col min="9218" max="9218" width="71.625" style="206" customWidth="1"/>
    <col min="9219" max="9219" width="15.625" style="206" customWidth="1"/>
    <col min="9220" max="9473" width="9" style="206"/>
    <col min="9474" max="9474" width="71.625" style="206" customWidth="1"/>
    <col min="9475" max="9475" width="15.625" style="206" customWidth="1"/>
    <col min="9476" max="9729" width="9" style="206"/>
    <col min="9730" max="9730" width="71.625" style="206" customWidth="1"/>
    <col min="9731" max="9731" width="15.625" style="206" customWidth="1"/>
    <col min="9732" max="9985" width="9" style="206"/>
    <col min="9986" max="9986" width="71.625" style="206" customWidth="1"/>
    <col min="9987" max="9987" width="15.625" style="206" customWidth="1"/>
    <col min="9988" max="10241" width="9" style="206"/>
    <col min="10242" max="10242" width="71.625" style="206" customWidth="1"/>
    <col min="10243" max="10243" width="15.625" style="206" customWidth="1"/>
    <col min="10244" max="10497" width="9" style="206"/>
    <col min="10498" max="10498" width="71.625" style="206" customWidth="1"/>
    <col min="10499" max="10499" width="15.625" style="206" customWidth="1"/>
    <col min="10500" max="10753" width="9" style="206"/>
    <col min="10754" max="10754" width="71.625" style="206" customWidth="1"/>
    <col min="10755" max="10755" width="15.625" style="206" customWidth="1"/>
    <col min="10756" max="11009" width="9" style="206"/>
    <col min="11010" max="11010" width="71.625" style="206" customWidth="1"/>
    <col min="11011" max="11011" width="15.625" style="206" customWidth="1"/>
    <col min="11012" max="11265" width="9" style="206"/>
    <col min="11266" max="11266" width="71.625" style="206" customWidth="1"/>
    <col min="11267" max="11267" width="15.625" style="206" customWidth="1"/>
    <col min="11268" max="11521" width="9" style="206"/>
    <col min="11522" max="11522" width="71.625" style="206" customWidth="1"/>
    <col min="11523" max="11523" width="15.625" style="206" customWidth="1"/>
    <col min="11524" max="11777" width="9" style="206"/>
    <col min="11778" max="11778" width="71.625" style="206" customWidth="1"/>
    <col min="11779" max="11779" width="15.625" style="206" customWidth="1"/>
    <col min="11780" max="12033" width="9" style="206"/>
    <col min="12034" max="12034" width="71.625" style="206" customWidth="1"/>
    <col min="12035" max="12035" width="15.625" style="206" customWidth="1"/>
    <col min="12036" max="12289" width="9" style="206"/>
    <col min="12290" max="12290" width="71.625" style="206" customWidth="1"/>
    <col min="12291" max="12291" width="15.625" style="206" customWidth="1"/>
    <col min="12292" max="12545" width="9" style="206"/>
    <col min="12546" max="12546" width="71.625" style="206" customWidth="1"/>
    <col min="12547" max="12547" width="15.625" style="206" customWidth="1"/>
    <col min="12548" max="12801" width="9" style="206"/>
    <col min="12802" max="12802" width="71.625" style="206" customWidth="1"/>
    <col min="12803" max="12803" width="15.625" style="206" customWidth="1"/>
    <col min="12804" max="13057" width="9" style="206"/>
    <col min="13058" max="13058" width="71.625" style="206" customWidth="1"/>
    <col min="13059" max="13059" width="15.625" style="206" customWidth="1"/>
    <col min="13060" max="13313" width="9" style="206"/>
    <col min="13314" max="13314" width="71.625" style="206" customWidth="1"/>
    <col min="13315" max="13315" width="15.625" style="206" customWidth="1"/>
    <col min="13316" max="13569" width="9" style="206"/>
    <col min="13570" max="13570" width="71.625" style="206" customWidth="1"/>
    <col min="13571" max="13571" width="15.625" style="206" customWidth="1"/>
    <col min="13572" max="13825" width="9" style="206"/>
    <col min="13826" max="13826" width="71.625" style="206" customWidth="1"/>
    <col min="13827" max="13827" width="15.625" style="206" customWidth="1"/>
    <col min="13828" max="14081" width="9" style="206"/>
    <col min="14082" max="14082" width="71.625" style="206" customWidth="1"/>
    <col min="14083" max="14083" width="15.625" style="206" customWidth="1"/>
    <col min="14084" max="14337" width="9" style="206"/>
    <col min="14338" max="14338" width="71.625" style="206" customWidth="1"/>
    <col min="14339" max="14339" width="15.625" style="206" customWidth="1"/>
    <col min="14340" max="14593" width="9" style="206"/>
    <col min="14594" max="14594" width="71.625" style="206" customWidth="1"/>
    <col min="14595" max="14595" width="15.625" style="206" customWidth="1"/>
    <col min="14596" max="14849" width="9" style="206"/>
    <col min="14850" max="14850" width="71.625" style="206" customWidth="1"/>
    <col min="14851" max="14851" width="15.625" style="206" customWidth="1"/>
    <col min="14852" max="15105" width="9" style="206"/>
    <col min="15106" max="15106" width="71.625" style="206" customWidth="1"/>
    <col min="15107" max="15107" width="15.625" style="206" customWidth="1"/>
    <col min="15108" max="15361" width="9" style="206"/>
    <col min="15362" max="15362" width="71.625" style="206" customWidth="1"/>
    <col min="15363" max="15363" width="15.625" style="206" customWidth="1"/>
    <col min="15364" max="15617" width="9" style="206"/>
    <col min="15618" max="15618" width="71.625" style="206" customWidth="1"/>
    <col min="15619" max="15619" width="15.625" style="206" customWidth="1"/>
    <col min="15620" max="15873" width="9" style="206"/>
    <col min="15874" max="15874" width="71.625" style="206" customWidth="1"/>
    <col min="15875" max="15875" width="15.625" style="206" customWidth="1"/>
    <col min="15876" max="16129" width="9" style="206"/>
    <col min="16130" max="16130" width="71.625" style="206" customWidth="1"/>
    <col min="16131" max="16131" width="15.625" style="206" customWidth="1"/>
    <col min="16132" max="16384" width="9" style="206"/>
  </cols>
  <sheetData>
    <row r="1" ht="12" customHeight="1" spans="1:3">
      <c r="B1" s="222" t="s">
        <v>2303</v>
      </c>
    </row>
    <row r="2" ht="24.95" customHeight="1" spans="1:3">
      <c r="B2" s="223" t="s">
        <v>2304</v>
      </c>
      <c r="C2" s="223"/>
    </row>
    <row r="3" ht="15.95" customHeight="1" spans="1:3">
      <c r="C3" s="234" t="s">
        <v>2</v>
      </c>
    </row>
    <row r="4" s="221" customFormat="1" ht="24.95" customHeight="1" spans="1:3">
      <c r="B4" s="235" t="s">
        <v>2230</v>
      </c>
      <c r="C4" s="236"/>
    </row>
    <row r="5" ht="19.5" customHeight="1" spans="1:3">
      <c r="B5" s="209" t="s">
        <v>628</v>
      </c>
      <c r="C5" s="210" t="s">
        <v>2202</v>
      </c>
    </row>
    <row r="6" ht="20.1" customHeight="1" spans="1:3">
      <c r="A6" s="206">
        <v>207</v>
      </c>
      <c r="B6" s="211" t="s">
        <v>2232</v>
      </c>
      <c r="C6" s="212">
        <v>19</v>
      </c>
    </row>
    <row r="7" ht="20.1" customHeight="1" spans="1:3">
      <c r="A7" s="206">
        <v>20707</v>
      </c>
      <c r="B7" s="213" t="s">
        <v>2305</v>
      </c>
      <c r="C7" s="212">
        <v>3</v>
      </c>
    </row>
    <row r="8" ht="20.1" customHeight="1" spans="1:3">
      <c r="A8" s="206">
        <v>2070701</v>
      </c>
      <c r="B8" s="214" t="s">
        <v>2306</v>
      </c>
      <c r="C8" s="212"/>
    </row>
    <row r="9" ht="20.1" customHeight="1" spans="1:3">
      <c r="A9" s="206">
        <v>2070702</v>
      </c>
      <c r="B9" s="214" t="s">
        <v>2307</v>
      </c>
      <c r="C9" s="212">
        <v>3</v>
      </c>
    </row>
    <row r="10" ht="20.1" customHeight="1" spans="1:3">
      <c r="A10" s="206">
        <v>2070703</v>
      </c>
      <c r="B10" s="214" t="s">
        <v>2308</v>
      </c>
      <c r="C10" s="212"/>
    </row>
    <row r="11" ht="20.1" customHeight="1" spans="1:3">
      <c r="A11" s="206">
        <v>2070704</v>
      </c>
      <c r="B11" s="214" t="s">
        <v>2309</v>
      </c>
      <c r="C11" s="212"/>
    </row>
    <row r="12" ht="20.1" customHeight="1" spans="1:3">
      <c r="A12" s="206">
        <v>2070799</v>
      </c>
      <c r="B12" s="214" t="s">
        <v>2310</v>
      </c>
      <c r="C12" s="212"/>
    </row>
    <row r="13" ht="20.1" customHeight="1" spans="1:3">
      <c r="A13" s="206">
        <v>20709</v>
      </c>
      <c r="B13" s="213" t="s">
        <v>2311</v>
      </c>
      <c r="C13" s="212">
        <v>16</v>
      </c>
    </row>
    <row r="14" ht="20.1" customHeight="1" spans="1:3">
      <c r="A14" s="206">
        <v>2070901</v>
      </c>
      <c r="B14" s="213" t="s">
        <v>2312</v>
      </c>
      <c r="C14" s="212"/>
    </row>
    <row r="15" ht="20.1" customHeight="1" spans="1:3">
      <c r="A15" s="206">
        <v>2070902</v>
      </c>
      <c r="B15" s="213" t="s">
        <v>2313</v>
      </c>
      <c r="C15" s="212"/>
    </row>
    <row r="16" ht="20.1" customHeight="1" spans="1:3">
      <c r="A16" s="206">
        <v>2070903</v>
      </c>
      <c r="B16" s="213" t="s">
        <v>2314</v>
      </c>
      <c r="C16" s="212"/>
    </row>
    <row r="17" ht="20.1" customHeight="1" spans="1:3">
      <c r="A17" s="206">
        <v>2070904</v>
      </c>
      <c r="B17" s="213" t="s">
        <v>2315</v>
      </c>
      <c r="C17" s="212">
        <v>16</v>
      </c>
    </row>
    <row r="18" ht="20.1" customHeight="1" spans="1:3">
      <c r="A18" s="206">
        <v>2070999</v>
      </c>
      <c r="B18" s="213" t="s">
        <v>2316</v>
      </c>
      <c r="C18" s="212"/>
    </row>
    <row r="19" ht="20.1" customHeight="1" spans="1:3">
      <c r="A19" s="206">
        <v>20710</v>
      </c>
      <c r="B19" s="213" t="s">
        <v>2317</v>
      </c>
      <c r="C19" s="212"/>
    </row>
    <row r="20" ht="20.1" customHeight="1" spans="1:3">
      <c r="A20" s="206">
        <v>2071001</v>
      </c>
      <c r="B20" s="215" t="s">
        <v>2318</v>
      </c>
      <c r="C20" s="212"/>
    </row>
    <row r="21" ht="20.1" customHeight="1" spans="1:3">
      <c r="A21" s="206">
        <v>2071099</v>
      </c>
      <c r="B21" s="215" t="s">
        <v>2319</v>
      </c>
      <c r="C21" s="212"/>
    </row>
    <row r="22" ht="20.1" customHeight="1" spans="1:3">
      <c r="A22" s="206">
        <v>211</v>
      </c>
      <c r="B22" s="211" t="s">
        <v>2320</v>
      </c>
      <c r="C22" s="212">
        <v>17</v>
      </c>
    </row>
    <row r="23" ht="20.1" customHeight="1" spans="1:3">
      <c r="A23" s="206">
        <v>21160</v>
      </c>
      <c r="B23" s="211" t="s">
        <v>2321</v>
      </c>
      <c r="C23" s="212">
        <v>17</v>
      </c>
    </row>
    <row r="24" ht="20.1" customHeight="1" spans="1:3">
      <c r="A24" s="206">
        <v>2116002</v>
      </c>
      <c r="B24" s="211" t="s">
        <v>2322</v>
      </c>
      <c r="C24" s="212"/>
    </row>
    <row r="25" ht="20.1" customHeight="1" spans="1:3">
      <c r="A25" s="206">
        <v>2116001</v>
      </c>
      <c r="B25" s="211" t="s">
        <v>2323</v>
      </c>
      <c r="C25" s="212"/>
    </row>
    <row r="26" ht="20.1" customHeight="1" spans="1:3">
      <c r="A26" s="206">
        <v>2116002</v>
      </c>
      <c r="B26" s="211" t="s">
        <v>2324</v>
      </c>
      <c r="C26" s="212"/>
    </row>
    <row r="27" ht="20.1" customHeight="1" spans="1:3">
      <c r="A27" s="206">
        <v>2116001</v>
      </c>
      <c r="B27" s="211" t="s">
        <v>2325</v>
      </c>
      <c r="C27" s="212"/>
    </row>
    <row r="28" ht="20.1" customHeight="1" spans="1:3">
      <c r="A28" s="206">
        <v>2116002</v>
      </c>
      <c r="B28" s="211" t="s">
        <v>2326</v>
      </c>
      <c r="C28" s="212">
        <v>17</v>
      </c>
    </row>
    <row r="29" ht="20.1" customHeight="1" spans="1:3">
      <c r="A29" s="206">
        <v>211</v>
      </c>
      <c r="B29" s="211" t="s">
        <v>2327</v>
      </c>
      <c r="C29" s="212"/>
    </row>
    <row r="30" ht="20.1" customHeight="1" spans="1:3">
      <c r="A30" s="206">
        <v>21160</v>
      </c>
      <c r="B30" s="211" t="s">
        <v>2328</v>
      </c>
      <c r="C30" s="212"/>
    </row>
    <row r="31" ht="20.1" customHeight="1" spans="1:3">
      <c r="A31" s="206">
        <v>2116001</v>
      </c>
      <c r="B31" s="211" t="s">
        <v>2329</v>
      </c>
      <c r="C31" s="212"/>
    </row>
    <row r="32" ht="20.1" customHeight="1" spans="1:3">
      <c r="A32" s="206">
        <v>2116002</v>
      </c>
      <c r="B32" s="211" t="s">
        <v>2330</v>
      </c>
      <c r="C32" s="212"/>
    </row>
    <row r="33" ht="20.1" customHeight="1" spans="1:3">
      <c r="A33" s="206">
        <v>2116003</v>
      </c>
      <c r="B33" s="211" t="s">
        <v>2331</v>
      </c>
      <c r="C33" s="212"/>
    </row>
    <row r="34" ht="20.1" customHeight="1" spans="1:3">
      <c r="A34" s="206">
        <v>2116099</v>
      </c>
      <c r="B34" s="211" t="s">
        <v>2332</v>
      </c>
      <c r="C34" s="212"/>
    </row>
    <row r="35" ht="20.1" customHeight="1" spans="1:3">
      <c r="A35" s="206">
        <v>21161</v>
      </c>
      <c r="B35" s="211" t="s">
        <v>2333</v>
      </c>
      <c r="C35" s="212"/>
    </row>
    <row r="36" ht="20.1" customHeight="1" spans="1:3">
      <c r="A36" s="206">
        <v>2116101</v>
      </c>
      <c r="B36" s="211" t="s">
        <v>2334</v>
      </c>
      <c r="C36" s="212"/>
    </row>
    <row r="37" ht="20.1" customHeight="1" spans="1:3">
      <c r="A37" s="206">
        <v>2116102</v>
      </c>
      <c r="B37" s="211" t="s">
        <v>2335</v>
      </c>
      <c r="C37" s="212"/>
    </row>
    <row r="38" ht="20.1" customHeight="1" spans="1:3">
      <c r="A38" s="206">
        <v>2116103</v>
      </c>
      <c r="B38" s="211" t="s">
        <v>2336</v>
      </c>
      <c r="C38" s="212"/>
    </row>
    <row r="39" ht="20.1" customHeight="1" spans="1:3">
      <c r="A39" s="206">
        <v>2116104</v>
      </c>
      <c r="B39" s="211" t="s">
        <v>2337</v>
      </c>
      <c r="C39" s="212"/>
    </row>
    <row r="40" ht="20.1" customHeight="1" spans="1:3">
      <c r="A40" s="206">
        <v>212</v>
      </c>
      <c r="B40" s="211" t="s">
        <v>2338</v>
      </c>
      <c r="C40" s="212">
        <v>77053</v>
      </c>
    </row>
    <row r="41" s="203" customFormat="1" ht="20.1" customHeight="1" spans="1:3">
      <c r="A41" s="203">
        <v>21208</v>
      </c>
      <c r="B41" s="211" t="s">
        <v>2339</v>
      </c>
      <c r="C41" s="212">
        <v>37357</v>
      </c>
    </row>
    <row r="42" ht="20.1" customHeight="1" spans="1:3">
      <c r="A42" s="206">
        <v>2120801</v>
      </c>
      <c r="B42" s="216" t="s">
        <v>2340</v>
      </c>
      <c r="C42" s="212">
        <v>37242</v>
      </c>
    </row>
    <row r="43" ht="20.1" customHeight="1" spans="1:3">
      <c r="A43" s="206">
        <v>2120802</v>
      </c>
      <c r="B43" s="216" t="s">
        <v>2341</v>
      </c>
      <c r="C43" s="212"/>
    </row>
    <row r="44" ht="20.1" customHeight="1" spans="1:3">
      <c r="A44" s="206">
        <v>2120803</v>
      </c>
      <c r="B44" s="216" t="s">
        <v>2342</v>
      </c>
      <c r="C44" s="212"/>
    </row>
    <row r="45" ht="20.1" customHeight="1" spans="1:3">
      <c r="A45" s="206">
        <v>2120804</v>
      </c>
      <c r="B45" s="216" t="s">
        <v>2343</v>
      </c>
      <c r="C45" s="212">
        <v>7</v>
      </c>
    </row>
    <row r="46" ht="20.1" customHeight="1" spans="1:3">
      <c r="A46" s="206">
        <v>2120805</v>
      </c>
      <c r="B46" s="216" t="s">
        <v>2344</v>
      </c>
      <c r="C46" s="212"/>
    </row>
    <row r="47" ht="20.1" customHeight="1" spans="1:3">
      <c r="A47" s="206">
        <v>2120806</v>
      </c>
      <c r="B47" s="216" t="s">
        <v>2345</v>
      </c>
      <c r="C47" s="212"/>
    </row>
    <row r="48" ht="20.1" customHeight="1" spans="1:3">
      <c r="A48" s="206">
        <v>2120807</v>
      </c>
      <c r="B48" s="216" t="s">
        <v>2346</v>
      </c>
      <c r="C48" s="212"/>
    </row>
    <row r="49" ht="20.1" customHeight="1" spans="1:3">
      <c r="A49" s="206">
        <v>2120809</v>
      </c>
      <c r="B49" s="216" t="s">
        <v>2347</v>
      </c>
      <c r="C49" s="212"/>
    </row>
    <row r="50" ht="20.1" customHeight="1" spans="1:3">
      <c r="B50" s="216" t="s">
        <v>2348</v>
      </c>
      <c r="C50" s="212">
        <v>4</v>
      </c>
    </row>
    <row r="51" ht="20.1" customHeight="1" spans="1:3">
      <c r="B51" s="216" t="s">
        <v>2349</v>
      </c>
      <c r="C51" s="212"/>
    </row>
    <row r="52" ht="20.1" customHeight="1" spans="1:3">
      <c r="B52" s="216" t="s">
        <v>2350</v>
      </c>
      <c r="C52" s="212"/>
    </row>
    <row r="53" ht="20.1" customHeight="1" spans="1:3">
      <c r="A53" s="206">
        <v>2120810</v>
      </c>
      <c r="B53" s="216" t="s">
        <v>2351</v>
      </c>
      <c r="C53" s="212"/>
    </row>
    <row r="54" ht="20.1" customHeight="1" spans="1:3">
      <c r="A54" s="206">
        <v>2120811</v>
      </c>
      <c r="B54" s="216" t="s">
        <v>2352</v>
      </c>
      <c r="C54" s="212"/>
    </row>
    <row r="55" ht="20.1" customHeight="1" spans="1:3">
      <c r="A55" s="206">
        <v>2120813</v>
      </c>
      <c r="B55" s="216" t="s">
        <v>2353</v>
      </c>
      <c r="C55" s="212"/>
    </row>
    <row r="56" ht="20.1" customHeight="1" spans="1:3">
      <c r="A56" s="206">
        <v>2120899</v>
      </c>
      <c r="B56" s="216" t="s">
        <v>2354</v>
      </c>
      <c r="C56" s="212">
        <v>104</v>
      </c>
    </row>
    <row r="57" ht="20.1" customHeight="1" spans="1:3">
      <c r="A57" s="206">
        <v>212410</v>
      </c>
      <c r="B57" s="211" t="s">
        <v>2355</v>
      </c>
      <c r="C57" s="212"/>
    </row>
    <row r="58" ht="20.1" customHeight="1" spans="1:3">
      <c r="A58" s="206">
        <v>2121001</v>
      </c>
      <c r="B58" s="216" t="s">
        <v>2340</v>
      </c>
      <c r="C58" s="212"/>
    </row>
    <row r="59" ht="20.1" customHeight="1" spans="1:3">
      <c r="A59" s="206">
        <v>2121002</v>
      </c>
      <c r="B59" s="216" t="s">
        <v>2341</v>
      </c>
      <c r="C59" s="212"/>
    </row>
    <row r="60" ht="20.1" customHeight="1" spans="1:3">
      <c r="A60" s="206">
        <v>2121099</v>
      </c>
      <c r="B60" s="216" t="s">
        <v>2356</v>
      </c>
      <c r="C60" s="212"/>
    </row>
    <row r="61" ht="20.1" customHeight="1" spans="1:3">
      <c r="A61" s="206">
        <v>21211</v>
      </c>
      <c r="B61" s="211" t="s">
        <v>2357</v>
      </c>
      <c r="C61" s="212"/>
    </row>
    <row r="62" ht="20.1" customHeight="1" spans="1:3">
      <c r="A62" s="206">
        <v>21213</v>
      </c>
      <c r="B62" s="211" t="s">
        <v>2358</v>
      </c>
      <c r="C62" s="212">
        <v>4200</v>
      </c>
    </row>
    <row r="63" ht="20.1" customHeight="1" spans="1:3">
      <c r="A63" s="206">
        <v>2121301</v>
      </c>
      <c r="B63" s="216" t="s">
        <v>2359</v>
      </c>
      <c r="C63" s="212">
        <v>4200</v>
      </c>
    </row>
    <row r="64" ht="20.1" customHeight="1" spans="1:3">
      <c r="A64" s="206">
        <v>2121302</v>
      </c>
      <c r="B64" s="216" t="s">
        <v>2360</v>
      </c>
      <c r="C64" s="212"/>
    </row>
    <row r="65" ht="20.1" customHeight="1" spans="1:3">
      <c r="A65" s="206">
        <v>2121303</v>
      </c>
      <c r="B65" s="216" t="s">
        <v>2361</v>
      </c>
      <c r="C65" s="212"/>
    </row>
    <row r="66" ht="20.1" customHeight="1" spans="1:3">
      <c r="A66" s="206">
        <v>2121304</v>
      </c>
      <c r="B66" s="216" t="s">
        <v>2362</v>
      </c>
      <c r="C66" s="212"/>
    </row>
    <row r="67" ht="20.1" customHeight="1" spans="1:3">
      <c r="A67" s="206">
        <v>2121399</v>
      </c>
      <c r="B67" s="216" t="s">
        <v>2363</v>
      </c>
      <c r="C67" s="212"/>
    </row>
    <row r="68" ht="20.1" customHeight="1" spans="1:3">
      <c r="A68" s="206">
        <v>21214</v>
      </c>
      <c r="B68" s="211" t="s">
        <v>2364</v>
      </c>
      <c r="C68" s="212"/>
    </row>
    <row r="69" ht="20.1" customHeight="1" spans="1:3">
      <c r="A69" s="206">
        <v>2121401</v>
      </c>
      <c r="B69" s="211" t="s">
        <v>2365</v>
      </c>
      <c r="C69" s="212"/>
    </row>
    <row r="70" ht="20.1" customHeight="1" spans="1:3">
      <c r="A70" s="206">
        <v>2121402</v>
      </c>
      <c r="B70" s="211" t="s">
        <v>2366</v>
      </c>
      <c r="C70" s="212"/>
    </row>
    <row r="71" ht="20.1" customHeight="1" spans="1:3">
      <c r="A71" s="206">
        <v>2121499</v>
      </c>
      <c r="B71" s="211" t="s">
        <v>2367</v>
      </c>
      <c r="C71" s="212"/>
    </row>
    <row r="72" ht="20.1" customHeight="1" spans="1:3">
      <c r="A72" s="206">
        <v>21215</v>
      </c>
      <c r="B72" s="217" t="s">
        <v>2368</v>
      </c>
      <c r="C72" s="212"/>
    </row>
    <row r="73" ht="20.1" customHeight="1" spans="1:3">
      <c r="A73" s="206">
        <v>2121501</v>
      </c>
      <c r="B73" s="215" t="s">
        <v>2340</v>
      </c>
      <c r="C73" s="212"/>
    </row>
    <row r="74" ht="20.1" customHeight="1" spans="1:3">
      <c r="A74" s="206">
        <v>2121502</v>
      </c>
      <c r="B74" s="215" t="s">
        <v>2341</v>
      </c>
      <c r="C74" s="212"/>
    </row>
    <row r="75" ht="20.1" customHeight="1" spans="1:3">
      <c r="A75" s="206">
        <v>2121599</v>
      </c>
      <c r="B75" s="218" t="s">
        <v>2369</v>
      </c>
      <c r="C75" s="212"/>
    </row>
    <row r="76" ht="20.1" customHeight="1" spans="1:3">
      <c r="A76" s="206">
        <v>21216</v>
      </c>
      <c r="B76" s="217" t="s">
        <v>2370</v>
      </c>
      <c r="C76" s="212">
        <v>13103</v>
      </c>
    </row>
    <row r="77" ht="20.1" customHeight="1" spans="1:3">
      <c r="A77" s="206">
        <v>2121601</v>
      </c>
      <c r="B77" s="215" t="s">
        <v>2340</v>
      </c>
      <c r="C77" s="229"/>
    </row>
    <row r="78" ht="20.1" customHeight="1" spans="1:3">
      <c r="A78" s="206">
        <v>2121602</v>
      </c>
      <c r="B78" s="215" t="s">
        <v>2341</v>
      </c>
      <c r="C78" s="229"/>
    </row>
    <row r="79" ht="20.1" customHeight="1" spans="1:3">
      <c r="A79" s="206">
        <v>2121699</v>
      </c>
      <c r="B79" s="215" t="s">
        <v>2371</v>
      </c>
      <c r="C79" s="212">
        <v>13103</v>
      </c>
    </row>
    <row r="80" ht="20.1" customHeight="1" spans="1:3">
      <c r="A80" s="206">
        <v>21217</v>
      </c>
      <c r="B80" s="217" t="s">
        <v>2372</v>
      </c>
      <c r="C80" s="212"/>
    </row>
    <row r="81" ht="20.1" customHeight="1" spans="1:3">
      <c r="A81" s="206">
        <v>2121701</v>
      </c>
      <c r="B81" s="215" t="s">
        <v>2359</v>
      </c>
      <c r="C81" s="212"/>
    </row>
    <row r="82" ht="20.1" customHeight="1" spans="1:3">
      <c r="A82" s="206">
        <v>2121702</v>
      </c>
      <c r="B82" s="215" t="s">
        <v>2360</v>
      </c>
      <c r="C82" s="212"/>
    </row>
    <row r="83" ht="20.1" customHeight="1" spans="1:3">
      <c r="A83" s="206">
        <v>2121703</v>
      </c>
      <c r="B83" s="215" t="s">
        <v>2361</v>
      </c>
      <c r="C83" s="212"/>
    </row>
    <row r="84" ht="20.1" customHeight="1" spans="1:3">
      <c r="A84" s="206">
        <v>2121704</v>
      </c>
      <c r="B84" s="215" t="s">
        <v>2362</v>
      </c>
      <c r="C84" s="212"/>
    </row>
    <row r="85" ht="20.1" customHeight="1" spans="1:3">
      <c r="A85" s="206">
        <v>2121799</v>
      </c>
      <c r="B85" s="215" t="s">
        <v>2373</v>
      </c>
      <c r="C85" s="212"/>
    </row>
    <row r="86" ht="20.1" customHeight="1" spans="1:3">
      <c r="A86" s="206">
        <v>21218</v>
      </c>
      <c r="B86" s="217" t="s">
        <v>2374</v>
      </c>
      <c r="C86" s="212"/>
    </row>
    <row r="87" ht="20.1" customHeight="1" spans="1:3">
      <c r="A87" s="206">
        <v>2121801</v>
      </c>
      <c r="B87" s="215" t="s">
        <v>2365</v>
      </c>
      <c r="C87" s="212"/>
    </row>
    <row r="88" ht="20.1" customHeight="1" spans="1:3">
      <c r="A88" s="206">
        <v>2121899</v>
      </c>
      <c r="B88" s="215" t="s">
        <v>2375</v>
      </c>
      <c r="C88" s="212"/>
    </row>
    <row r="89" ht="20.1" customHeight="1" spans="1:3">
      <c r="A89" s="206">
        <v>21219</v>
      </c>
      <c r="B89" s="215" t="s">
        <v>2376</v>
      </c>
      <c r="C89" s="212">
        <v>15998</v>
      </c>
    </row>
    <row r="90" ht="20.1" customHeight="1" spans="1:3">
      <c r="A90" s="206">
        <v>2121901</v>
      </c>
      <c r="B90" s="215" t="s">
        <v>2340</v>
      </c>
      <c r="C90" s="212"/>
    </row>
    <row r="91" ht="20.1" customHeight="1" spans="1:3">
      <c r="A91" s="206">
        <v>2121902</v>
      </c>
      <c r="B91" s="215" t="s">
        <v>2341</v>
      </c>
      <c r="C91" s="212"/>
    </row>
    <row r="92" ht="20.25" customHeight="1" spans="1:3">
      <c r="A92" s="206">
        <v>2121903</v>
      </c>
      <c r="B92" s="215" t="s">
        <v>2342</v>
      </c>
      <c r="C92" s="212"/>
    </row>
    <row r="93" ht="20.1" customHeight="1" spans="1:3">
      <c r="A93" s="206">
        <v>2121904</v>
      </c>
      <c r="B93" s="215" t="s">
        <v>2343</v>
      </c>
      <c r="C93" s="212"/>
    </row>
    <row r="94" ht="20.1" customHeight="1" spans="1:3">
      <c r="A94" s="206">
        <v>2121905</v>
      </c>
      <c r="B94" s="215" t="s">
        <v>2346</v>
      </c>
      <c r="C94" s="212"/>
    </row>
    <row r="95" ht="20.1" customHeight="1" spans="1:3">
      <c r="A95" s="206">
        <v>2121906</v>
      </c>
      <c r="B95" s="215" t="s">
        <v>2351</v>
      </c>
      <c r="C95" s="212"/>
    </row>
    <row r="96" ht="20.1" customHeight="1" spans="1:3">
      <c r="A96" s="206">
        <v>2121907</v>
      </c>
      <c r="B96" s="215" t="s">
        <v>2352</v>
      </c>
      <c r="C96" s="212"/>
    </row>
    <row r="97" ht="20.1" customHeight="1" spans="1:3">
      <c r="A97" s="206">
        <v>2121999</v>
      </c>
      <c r="B97" s="215" t="s">
        <v>2377</v>
      </c>
      <c r="C97" s="212">
        <v>15998</v>
      </c>
    </row>
    <row r="98" ht="20.1" customHeight="1" spans="1:3">
      <c r="A98" s="206">
        <v>21219</v>
      </c>
      <c r="B98" s="215" t="s">
        <v>2321</v>
      </c>
      <c r="C98" s="212">
        <v>6395</v>
      </c>
    </row>
    <row r="99" ht="20.1" customHeight="1" spans="1:3">
      <c r="A99" s="206">
        <v>2121901</v>
      </c>
      <c r="B99" s="215" t="s">
        <v>2378</v>
      </c>
      <c r="C99" s="212"/>
    </row>
    <row r="100" ht="20.1" customHeight="1" spans="1:3">
      <c r="A100" s="206">
        <v>2121901</v>
      </c>
      <c r="B100" s="215" t="s">
        <v>2379</v>
      </c>
      <c r="C100" s="212">
        <v>6395</v>
      </c>
    </row>
    <row r="101" ht="20.1" customHeight="1" spans="1:3">
      <c r="A101" s="206">
        <v>213</v>
      </c>
      <c r="B101" s="211" t="s">
        <v>2380</v>
      </c>
      <c r="C101" s="212">
        <v>1165</v>
      </c>
    </row>
    <row r="102" ht="20.1" customHeight="1" spans="1:3">
      <c r="A102" s="206">
        <v>21366</v>
      </c>
      <c r="B102" s="216" t="s">
        <v>2381</v>
      </c>
      <c r="C102" s="212">
        <v>36</v>
      </c>
    </row>
    <row r="103" ht="20.1" customHeight="1" spans="1:3">
      <c r="A103" s="206">
        <v>2136601</v>
      </c>
      <c r="B103" s="216" t="s">
        <v>2382</v>
      </c>
      <c r="C103" s="212">
        <v>36</v>
      </c>
    </row>
    <row r="104" ht="20.1" customHeight="1" spans="1:3">
      <c r="A104" s="206">
        <v>2136602</v>
      </c>
      <c r="B104" s="216" t="s">
        <v>2383</v>
      </c>
      <c r="C104" s="212"/>
    </row>
    <row r="105" ht="20.1" customHeight="1" spans="1:3">
      <c r="A105" s="206">
        <v>2136603</v>
      </c>
      <c r="B105" s="216" t="s">
        <v>2384</v>
      </c>
      <c r="C105" s="212"/>
    </row>
    <row r="106" ht="20.1" customHeight="1" spans="1:3">
      <c r="A106" s="206">
        <v>2136699</v>
      </c>
      <c r="B106" s="216" t="s">
        <v>2385</v>
      </c>
      <c r="C106" s="212"/>
    </row>
    <row r="107" ht="20.1" customHeight="1" spans="1:3">
      <c r="A107" s="206">
        <v>21367</v>
      </c>
      <c r="B107" s="216" t="s">
        <v>2386</v>
      </c>
      <c r="C107" s="212"/>
    </row>
    <row r="108" ht="20.1" customHeight="1" spans="1:3">
      <c r="A108" s="206">
        <v>2136701</v>
      </c>
      <c r="B108" s="216" t="s">
        <v>2382</v>
      </c>
      <c r="C108" s="212"/>
    </row>
    <row r="109" ht="20.1" customHeight="1" spans="1:3">
      <c r="A109" s="206">
        <v>2136702</v>
      </c>
      <c r="B109" s="216" t="s">
        <v>2383</v>
      </c>
      <c r="C109" s="212"/>
    </row>
    <row r="110" ht="20.1" customHeight="1" spans="1:3">
      <c r="A110" s="206">
        <v>2136703</v>
      </c>
      <c r="B110" s="216" t="s">
        <v>2387</v>
      </c>
      <c r="C110" s="212"/>
    </row>
    <row r="111" ht="20.1" customHeight="1" spans="1:3">
      <c r="A111" s="206">
        <v>2136799</v>
      </c>
      <c r="B111" s="216" t="s">
        <v>2388</v>
      </c>
      <c r="C111" s="212"/>
    </row>
    <row r="112" ht="20.1" customHeight="1" spans="1:3">
      <c r="A112" s="206">
        <v>21369</v>
      </c>
      <c r="B112" s="216" t="s">
        <v>2389</v>
      </c>
      <c r="C112" s="212"/>
    </row>
    <row r="113" ht="20.1" customHeight="1" spans="1:3">
      <c r="A113" s="206">
        <v>2136901</v>
      </c>
      <c r="B113" s="216" t="s">
        <v>2390</v>
      </c>
      <c r="C113" s="212"/>
    </row>
    <row r="114" ht="20.1" customHeight="1" spans="1:3">
      <c r="A114" s="206">
        <v>2136902</v>
      </c>
      <c r="B114" s="216" t="s">
        <v>2391</v>
      </c>
      <c r="C114" s="212"/>
    </row>
    <row r="115" ht="20.1" customHeight="1" spans="1:3">
      <c r="A115" s="206">
        <v>2136903</v>
      </c>
      <c r="B115" s="216" t="s">
        <v>2392</v>
      </c>
      <c r="C115" s="212"/>
    </row>
    <row r="116" ht="20.1" customHeight="1" spans="1:3">
      <c r="A116" s="206">
        <v>2136999</v>
      </c>
      <c r="B116" s="216" t="s">
        <v>2393</v>
      </c>
      <c r="C116" s="212"/>
    </row>
    <row r="117" s="233" customFormat="1" ht="20.1" customHeight="1" spans="1:3">
      <c r="A117" s="233">
        <v>21372</v>
      </c>
      <c r="B117" s="230" t="s">
        <v>2394</v>
      </c>
      <c r="C117" s="212">
        <v>978</v>
      </c>
    </row>
    <row r="118" ht="20.1" customHeight="1" spans="1:3">
      <c r="A118" s="206">
        <v>2137201</v>
      </c>
      <c r="B118" s="216" t="s">
        <v>2395</v>
      </c>
      <c r="C118" s="212">
        <v>61</v>
      </c>
    </row>
    <row r="119" ht="20.1" customHeight="1" spans="1:3">
      <c r="A119" s="206">
        <v>2137202</v>
      </c>
      <c r="B119" s="216" t="s">
        <v>2382</v>
      </c>
      <c r="C119" s="212">
        <v>917</v>
      </c>
    </row>
    <row r="120" ht="20.1" customHeight="1" spans="1:3">
      <c r="A120" s="206">
        <v>21372099</v>
      </c>
      <c r="B120" s="216" t="s">
        <v>2396</v>
      </c>
      <c r="C120" s="212"/>
    </row>
    <row r="121" s="233" customFormat="1" ht="20.1" customHeight="1" spans="1:3">
      <c r="A121" s="233">
        <v>21372</v>
      </c>
      <c r="B121" s="230" t="s">
        <v>2397</v>
      </c>
      <c r="C121" s="212">
        <v>151</v>
      </c>
    </row>
    <row r="122" ht="20.1" customHeight="1" spans="1:3">
      <c r="A122" s="206">
        <v>2137201</v>
      </c>
      <c r="B122" s="216" t="s">
        <v>2395</v>
      </c>
      <c r="C122" s="212"/>
    </row>
    <row r="123" ht="20.1" customHeight="1" spans="1:3">
      <c r="A123" s="206">
        <v>2137202</v>
      </c>
      <c r="B123" s="216" t="s">
        <v>2382</v>
      </c>
      <c r="C123" s="212">
        <v>151</v>
      </c>
    </row>
    <row r="124" ht="20.1" customHeight="1" spans="1:3">
      <c r="A124" s="206">
        <v>21372099</v>
      </c>
      <c r="B124" s="216" t="s">
        <v>2398</v>
      </c>
      <c r="C124" s="212"/>
    </row>
    <row r="125" ht="20.1" customHeight="1" spans="1:3">
      <c r="A125" s="206">
        <v>214</v>
      </c>
      <c r="B125" s="214" t="s">
        <v>2399</v>
      </c>
      <c r="C125" s="212">
        <v>7</v>
      </c>
    </row>
    <row r="126" ht="20.1" customHeight="1" spans="1:3">
      <c r="A126" s="206">
        <v>21460</v>
      </c>
      <c r="B126" s="216" t="s">
        <v>2400</v>
      </c>
      <c r="C126" s="212"/>
    </row>
    <row r="127" ht="20.1" customHeight="1" spans="1:3">
      <c r="A127" s="206">
        <v>2146001</v>
      </c>
      <c r="B127" s="216" t="s">
        <v>2401</v>
      </c>
      <c r="C127" s="212"/>
    </row>
    <row r="128" ht="20.1" customHeight="1" spans="1:3">
      <c r="A128" s="206">
        <v>2146002</v>
      </c>
      <c r="B128" s="216" t="s">
        <v>2402</v>
      </c>
      <c r="C128" s="212"/>
    </row>
    <row r="129" ht="20.1" customHeight="1" spans="1:3">
      <c r="A129" s="206">
        <v>2146003</v>
      </c>
      <c r="B129" s="216" t="s">
        <v>2403</v>
      </c>
      <c r="C129" s="212"/>
    </row>
    <row r="130" ht="20.1" customHeight="1" spans="1:3">
      <c r="A130" s="206">
        <v>2146099</v>
      </c>
      <c r="B130" s="216" t="s">
        <v>2404</v>
      </c>
      <c r="C130" s="212"/>
    </row>
    <row r="131" ht="20.1" customHeight="1" spans="1:3">
      <c r="A131" s="206">
        <v>21462</v>
      </c>
      <c r="B131" s="216" t="s">
        <v>2405</v>
      </c>
      <c r="C131" s="212"/>
    </row>
    <row r="132" ht="20.1" customHeight="1" spans="1:3">
      <c r="A132" s="206">
        <v>2146201</v>
      </c>
      <c r="B132" s="216" t="s">
        <v>2403</v>
      </c>
      <c r="C132" s="212"/>
    </row>
    <row r="133" ht="20.1" customHeight="1" spans="1:3">
      <c r="A133" s="206">
        <v>2146202</v>
      </c>
      <c r="B133" s="216" t="s">
        <v>2406</v>
      </c>
      <c r="C133" s="212"/>
    </row>
    <row r="134" ht="20.1" customHeight="1" spans="1:3">
      <c r="A134" s="206">
        <v>2146203</v>
      </c>
      <c r="B134" s="216" t="s">
        <v>2407</v>
      </c>
      <c r="C134" s="212"/>
    </row>
    <row r="135" ht="20.1" customHeight="1" spans="1:3">
      <c r="A135" s="206">
        <v>2146299</v>
      </c>
      <c r="B135" s="216" t="s">
        <v>2408</v>
      </c>
      <c r="C135" s="212"/>
    </row>
    <row r="136" ht="20.1" customHeight="1" spans="1:3">
      <c r="A136" s="206">
        <v>21464</v>
      </c>
      <c r="B136" s="216" t="s">
        <v>2409</v>
      </c>
      <c r="C136" s="212"/>
    </row>
    <row r="137" ht="20.1" customHeight="1" spans="1:3">
      <c r="A137" s="206">
        <v>2146401</v>
      </c>
      <c r="B137" s="216" t="s">
        <v>2410</v>
      </c>
      <c r="C137" s="212"/>
    </row>
    <row r="138" ht="20.1" customHeight="1" spans="1:3">
      <c r="A138" s="206">
        <v>2146402</v>
      </c>
      <c r="B138" s="216" t="s">
        <v>2411</v>
      </c>
      <c r="C138" s="212"/>
    </row>
    <row r="139" ht="20.1" customHeight="1" spans="1:3">
      <c r="A139" s="206">
        <v>2146403</v>
      </c>
      <c r="B139" s="216" t="s">
        <v>2412</v>
      </c>
      <c r="C139" s="212"/>
    </row>
    <row r="140" ht="20.1" customHeight="1" spans="1:3">
      <c r="A140" s="206">
        <v>2146404</v>
      </c>
      <c r="B140" s="216" t="s">
        <v>2413</v>
      </c>
      <c r="C140" s="212"/>
    </row>
    <row r="141" ht="20.1" customHeight="1" spans="1:3">
      <c r="A141" s="206">
        <v>2146405</v>
      </c>
      <c r="B141" s="216" t="s">
        <v>2414</v>
      </c>
      <c r="C141" s="212"/>
    </row>
    <row r="142" ht="20.1" customHeight="1" spans="1:3">
      <c r="A142" s="206">
        <v>2146406</v>
      </c>
      <c r="B142" s="216" t="s">
        <v>2415</v>
      </c>
      <c r="C142" s="212"/>
    </row>
    <row r="143" ht="20.1" customHeight="1" spans="1:3">
      <c r="A143" s="206">
        <v>2146407</v>
      </c>
      <c r="B143" s="216" t="s">
        <v>2416</v>
      </c>
      <c r="C143" s="212"/>
    </row>
    <row r="144" ht="20.1" customHeight="1" spans="1:3">
      <c r="A144" s="206">
        <v>2146499</v>
      </c>
      <c r="B144" s="216" t="s">
        <v>2417</v>
      </c>
      <c r="C144" s="212"/>
    </row>
    <row r="145" ht="20.1" customHeight="1" spans="1:3">
      <c r="A145" s="206">
        <v>21468</v>
      </c>
      <c r="B145" s="216" t="s">
        <v>2418</v>
      </c>
      <c r="C145" s="212"/>
    </row>
    <row r="146" ht="20.1" customHeight="1" spans="1:3">
      <c r="A146" s="206">
        <v>2146801</v>
      </c>
      <c r="B146" s="216" t="s">
        <v>2419</v>
      </c>
      <c r="C146" s="212"/>
    </row>
    <row r="147" ht="20.1" customHeight="1" spans="1:3">
      <c r="A147" s="206">
        <v>2146802</v>
      </c>
      <c r="B147" s="216" t="s">
        <v>2420</v>
      </c>
      <c r="C147" s="212"/>
    </row>
    <row r="148" ht="20.1" customHeight="1" spans="1:3">
      <c r="A148" s="206">
        <v>2146803</v>
      </c>
      <c r="B148" s="216" t="s">
        <v>2421</v>
      </c>
      <c r="C148" s="212"/>
    </row>
    <row r="149" ht="20.1" customHeight="1" spans="1:3">
      <c r="A149" s="206">
        <v>2146804</v>
      </c>
      <c r="B149" s="216" t="s">
        <v>2422</v>
      </c>
      <c r="C149" s="212"/>
    </row>
    <row r="150" ht="20.1" customHeight="1" spans="1:3">
      <c r="A150" s="206">
        <v>2146805</v>
      </c>
      <c r="B150" s="216" t="s">
        <v>2423</v>
      </c>
      <c r="C150" s="212"/>
    </row>
    <row r="151" ht="20.1" customHeight="1" spans="1:3">
      <c r="A151" s="206">
        <v>2146899</v>
      </c>
      <c r="B151" s="216" t="s">
        <v>2424</v>
      </c>
      <c r="C151" s="212"/>
    </row>
    <row r="152" ht="20.1" customHeight="1" spans="1:3">
      <c r="A152" s="206">
        <v>21469</v>
      </c>
      <c r="B152" s="216" t="s">
        <v>2425</v>
      </c>
      <c r="C152" s="212">
        <v>7</v>
      </c>
    </row>
    <row r="153" ht="20.1" customHeight="1" spans="1:3">
      <c r="A153" s="206">
        <v>2146901</v>
      </c>
      <c r="B153" s="216" t="s">
        <v>2426</v>
      </c>
      <c r="C153" s="212"/>
    </row>
    <row r="154" ht="20.1" customHeight="1" spans="1:3">
      <c r="A154" s="206">
        <v>2146902</v>
      </c>
      <c r="B154" s="216" t="s">
        <v>2427</v>
      </c>
      <c r="C154" s="212"/>
    </row>
    <row r="155" ht="20.1" customHeight="1" spans="1:3">
      <c r="A155" s="206">
        <v>2146903</v>
      </c>
      <c r="B155" s="216" t="s">
        <v>2428</v>
      </c>
      <c r="C155" s="212"/>
    </row>
    <row r="156" ht="20.1" customHeight="1" spans="1:3">
      <c r="A156" s="206">
        <v>2146904</v>
      </c>
      <c r="B156" s="216" t="s">
        <v>2429</v>
      </c>
      <c r="C156" s="212"/>
    </row>
    <row r="157" ht="20.1" customHeight="1" spans="1:3">
      <c r="A157" s="206">
        <v>2146906</v>
      </c>
      <c r="B157" s="216" t="s">
        <v>2430</v>
      </c>
      <c r="C157" s="212"/>
    </row>
    <row r="158" ht="20.1" customHeight="1" spans="1:3">
      <c r="A158" s="206">
        <v>2146907</v>
      </c>
      <c r="B158" s="216" t="s">
        <v>2431</v>
      </c>
      <c r="C158" s="212">
        <v>7</v>
      </c>
    </row>
    <row r="159" ht="20.1" customHeight="1" spans="1:3">
      <c r="A159" s="206">
        <v>2146908</v>
      </c>
      <c r="B159" s="216" t="s">
        <v>2432</v>
      </c>
      <c r="C159" s="212"/>
    </row>
    <row r="160" ht="20.1" customHeight="1" spans="1:3">
      <c r="A160" s="206">
        <v>2146999</v>
      </c>
      <c r="B160" s="216" t="s">
        <v>2433</v>
      </c>
      <c r="C160" s="212"/>
    </row>
    <row r="161" ht="20.1" customHeight="1" spans="1:3">
      <c r="A161" s="206">
        <v>21470</v>
      </c>
      <c r="B161" s="216" t="s">
        <v>2434</v>
      </c>
      <c r="C161" s="212"/>
    </row>
    <row r="162" ht="20.1" customHeight="1" spans="1:3">
      <c r="A162" s="206">
        <v>2147001</v>
      </c>
      <c r="B162" s="215" t="s">
        <v>2401</v>
      </c>
      <c r="C162" s="212"/>
    </row>
    <row r="163" ht="20.1" customHeight="1" spans="1:3">
      <c r="A163" s="206">
        <v>2147099</v>
      </c>
      <c r="B163" s="215" t="s">
        <v>2435</v>
      </c>
      <c r="C163" s="212"/>
    </row>
    <row r="164" ht="20.1" customHeight="1" spans="1:3">
      <c r="A164" s="206">
        <v>21471</v>
      </c>
      <c r="B164" s="216" t="s">
        <v>2436</v>
      </c>
      <c r="C164" s="212"/>
    </row>
    <row r="165" ht="20.1" customHeight="1" spans="1:3">
      <c r="A165" s="206">
        <v>2147101</v>
      </c>
      <c r="B165" s="215" t="s">
        <v>2401</v>
      </c>
      <c r="C165" s="212"/>
    </row>
    <row r="166" ht="20.1" customHeight="1" spans="1:3">
      <c r="A166" s="206">
        <v>2147199</v>
      </c>
      <c r="B166" s="215" t="s">
        <v>2437</v>
      </c>
      <c r="C166" s="212"/>
    </row>
    <row r="167" ht="20.1" customHeight="1" spans="1:3">
      <c r="A167" s="206">
        <v>21472</v>
      </c>
      <c r="B167" s="216" t="s">
        <v>2438</v>
      </c>
      <c r="C167" s="212"/>
    </row>
    <row r="168" ht="20.1" customHeight="1" spans="1:3">
      <c r="A168" s="206">
        <v>215</v>
      </c>
      <c r="B168" s="214" t="s">
        <v>2439</v>
      </c>
      <c r="C168" s="212">
        <v>623</v>
      </c>
    </row>
    <row r="169" ht="20.1" customHeight="1" spans="1:3">
      <c r="A169" s="206">
        <v>21562</v>
      </c>
      <c r="B169" s="216" t="s">
        <v>2321</v>
      </c>
      <c r="C169" s="212">
        <v>623</v>
      </c>
    </row>
    <row r="170" ht="20.1" customHeight="1" spans="1:3">
      <c r="A170" s="206">
        <v>2156202</v>
      </c>
      <c r="B170" s="216" t="s">
        <v>2440</v>
      </c>
      <c r="C170" s="212"/>
    </row>
    <row r="171" ht="20.1" customHeight="1" spans="1:3">
      <c r="A171" s="206">
        <v>2156299</v>
      </c>
      <c r="B171" s="216" t="s">
        <v>2441</v>
      </c>
      <c r="C171" s="212">
        <v>623</v>
      </c>
    </row>
    <row r="172" ht="20.1" customHeight="1" spans="1:3">
      <c r="A172" s="206">
        <v>2156202</v>
      </c>
      <c r="B172" s="216" t="s">
        <v>2442</v>
      </c>
      <c r="C172" s="212"/>
    </row>
    <row r="173" ht="20.1" customHeight="1" spans="1:3">
      <c r="A173" s="206">
        <v>2156299</v>
      </c>
      <c r="B173" s="216" t="s">
        <v>2443</v>
      </c>
      <c r="C173" s="212"/>
    </row>
    <row r="174" ht="20.1" customHeight="1" spans="1:3">
      <c r="A174" s="206">
        <v>215</v>
      </c>
      <c r="B174" s="214" t="s">
        <v>2444</v>
      </c>
      <c r="C174" s="212">
        <v>195</v>
      </c>
    </row>
    <row r="175" ht="20.1" customHeight="1" spans="1:3">
      <c r="A175" s="206">
        <v>21562</v>
      </c>
      <c r="B175" s="216" t="s">
        <v>2321</v>
      </c>
      <c r="C175" s="212">
        <v>195</v>
      </c>
    </row>
    <row r="176" ht="20.1" customHeight="1" spans="1:3">
      <c r="A176" s="206">
        <v>2156202</v>
      </c>
      <c r="B176" s="216" t="s">
        <v>2445</v>
      </c>
      <c r="C176" s="212"/>
    </row>
    <row r="177" ht="20.1" customHeight="1" spans="1:3">
      <c r="A177" s="206">
        <v>2156299</v>
      </c>
      <c r="B177" s="216" t="s">
        <v>2446</v>
      </c>
      <c r="C177" s="212">
        <v>195</v>
      </c>
    </row>
    <row r="178" ht="20.1" customHeight="1" spans="1:3">
      <c r="A178" s="206">
        <v>229</v>
      </c>
      <c r="B178" s="214" t="s">
        <v>2447</v>
      </c>
      <c r="C178" s="212">
        <v>785</v>
      </c>
    </row>
    <row r="179" ht="20.1" customHeight="1" spans="1:3">
      <c r="A179" s="206">
        <v>22904</v>
      </c>
      <c r="B179" s="216" t="s">
        <v>2321</v>
      </c>
      <c r="C179" s="212">
        <v>785</v>
      </c>
    </row>
    <row r="180" ht="20.1" customHeight="1" spans="1:3">
      <c r="A180" s="206">
        <v>2290401</v>
      </c>
      <c r="B180" s="216" t="s">
        <v>2448</v>
      </c>
      <c r="C180" s="212"/>
    </row>
    <row r="181" ht="20.1" customHeight="1" spans="1:3">
      <c r="A181" s="206">
        <v>2290402</v>
      </c>
      <c r="B181" s="216" t="s">
        <v>2449</v>
      </c>
      <c r="C181" s="212"/>
    </row>
    <row r="182" ht="20.1" customHeight="1" spans="1:3">
      <c r="A182" s="206">
        <v>2290403</v>
      </c>
      <c r="B182" s="216" t="s">
        <v>2450</v>
      </c>
      <c r="C182" s="212">
        <v>785</v>
      </c>
    </row>
    <row r="183" ht="20.1" customHeight="1" spans="1:3">
      <c r="A183" s="206">
        <v>229</v>
      </c>
      <c r="B183" s="214" t="s">
        <v>2451</v>
      </c>
      <c r="C183" s="212">
        <v>36076</v>
      </c>
    </row>
    <row r="184" ht="20.1" customHeight="1" spans="1:3">
      <c r="A184" s="206">
        <v>22904</v>
      </c>
      <c r="B184" s="216" t="s">
        <v>2452</v>
      </c>
      <c r="C184" s="212">
        <v>33654</v>
      </c>
    </row>
    <row r="185" ht="20.1" customHeight="1" spans="1:3">
      <c r="A185" s="206">
        <v>2290401</v>
      </c>
      <c r="B185" s="216" t="s">
        <v>2453</v>
      </c>
      <c r="C185" s="212"/>
    </row>
    <row r="186" ht="20.1" customHeight="1" spans="1:3">
      <c r="A186" s="206">
        <v>2290402</v>
      </c>
      <c r="B186" s="216" t="s">
        <v>2454</v>
      </c>
      <c r="C186" s="212">
        <v>33654</v>
      </c>
    </row>
    <row r="187" ht="20.1" customHeight="1" spans="1:3">
      <c r="A187" s="206">
        <v>2290403</v>
      </c>
      <c r="B187" s="216" t="s">
        <v>2455</v>
      </c>
      <c r="C187" s="212"/>
    </row>
    <row r="188" ht="20.1" customHeight="1" spans="1:3">
      <c r="A188" s="206">
        <v>22908</v>
      </c>
      <c r="B188" s="216" t="s">
        <v>2456</v>
      </c>
      <c r="C188" s="212"/>
    </row>
    <row r="189" ht="20.1" customHeight="1" spans="1:3">
      <c r="A189" s="206">
        <v>2290802</v>
      </c>
      <c r="B189" s="216" t="s">
        <v>2457</v>
      </c>
      <c r="C189" s="212"/>
    </row>
    <row r="190" ht="20.1" customHeight="1" spans="1:3">
      <c r="A190" s="206">
        <v>2290803</v>
      </c>
      <c r="B190" s="216" t="s">
        <v>2458</v>
      </c>
      <c r="C190" s="212"/>
    </row>
    <row r="191" ht="20.1" customHeight="1" spans="1:3">
      <c r="A191" s="206">
        <v>2290804</v>
      </c>
      <c r="B191" s="216" t="s">
        <v>2459</v>
      </c>
      <c r="C191" s="212"/>
    </row>
    <row r="192" ht="20.1" customHeight="1" spans="1:3">
      <c r="A192" s="206">
        <v>2290805</v>
      </c>
      <c r="B192" s="216" t="s">
        <v>2460</v>
      </c>
      <c r="C192" s="212"/>
    </row>
    <row r="193" ht="20.1" customHeight="1" spans="1:3">
      <c r="A193" s="206">
        <v>2290806</v>
      </c>
      <c r="B193" s="216" t="s">
        <v>2461</v>
      </c>
      <c r="C193" s="212"/>
    </row>
    <row r="194" ht="20.1" customHeight="1" spans="1:3">
      <c r="A194" s="206">
        <v>2290807</v>
      </c>
      <c r="B194" s="216" t="s">
        <v>2462</v>
      </c>
      <c r="C194" s="212"/>
    </row>
    <row r="195" ht="20.1" customHeight="1" spans="1:3">
      <c r="A195" s="206">
        <v>2290808</v>
      </c>
      <c r="B195" s="216" t="s">
        <v>2463</v>
      </c>
      <c r="C195" s="212"/>
    </row>
    <row r="196" ht="20.25" customHeight="1" spans="1:3">
      <c r="A196" s="206">
        <v>2290899</v>
      </c>
      <c r="B196" s="216" t="s">
        <v>2464</v>
      </c>
      <c r="C196" s="212"/>
    </row>
    <row r="197" ht="20.25" customHeight="1" spans="1:3">
      <c r="A197" s="206">
        <v>22909</v>
      </c>
      <c r="B197" s="216" t="s">
        <v>2465</v>
      </c>
      <c r="C197" s="212"/>
    </row>
    <row r="198" ht="20.25" customHeight="1" spans="1:3">
      <c r="A198" s="206">
        <v>2290901</v>
      </c>
      <c r="B198" s="216" t="s">
        <v>2466</v>
      </c>
      <c r="C198" s="212"/>
    </row>
    <row r="199" ht="20.1" customHeight="1" spans="1:3">
      <c r="A199" s="206">
        <v>22960</v>
      </c>
      <c r="B199" s="216" t="s">
        <v>2467</v>
      </c>
      <c r="C199" s="212">
        <v>722</v>
      </c>
    </row>
    <row r="200" ht="20.1" customHeight="1" spans="1:3">
      <c r="A200" s="206">
        <v>2296001</v>
      </c>
      <c r="B200" s="216" t="s">
        <v>2468</v>
      </c>
      <c r="C200" s="212"/>
    </row>
    <row r="201" ht="20.1" customHeight="1" spans="1:3">
      <c r="A201" s="206">
        <v>2296002</v>
      </c>
      <c r="B201" s="216" t="s">
        <v>2469</v>
      </c>
      <c r="C201" s="212">
        <v>722</v>
      </c>
    </row>
    <row r="202" ht="20.1" customHeight="1" spans="1:3">
      <c r="A202" s="206">
        <v>2296003</v>
      </c>
      <c r="B202" s="216" t="s">
        <v>2470</v>
      </c>
      <c r="C202" s="212"/>
    </row>
    <row r="203" ht="20.1" customHeight="1" spans="1:3">
      <c r="A203" s="206">
        <v>2296004</v>
      </c>
      <c r="B203" s="216" t="s">
        <v>2471</v>
      </c>
      <c r="C203" s="212"/>
    </row>
    <row r="204" ht="20.1" customHeight="1" spans="1:3">
      <c r="A204" s="206">
        <v>2296005</v>
      </c>
      <c r="B204" s="216" t="s">
        <v>2472</v>
      </c>
      <c r="C204" s="212"/>
    </row>
    <row r="205" ht="20.1" customHeight="1" spans="1:3">
      <c r="A205" s="206">
        <v>2296006</v>
      </c>
      <c r="B205" s="216" t="s">
        <v>2473</v>
      </c>
      <c r="C205" s="212"/>
    </row>
    <row r="206" ht="20.1" customHeight="1" spans="1:3">
      <c r="A206" s="206">
        <v>2296010</v>
      </c>
      <c r="B206" s="216" t="s">
        <v>2474</v>
      </c>
      <c r="C206" s="212"/>
    </row>
    <row r="207" ht="20.1" customHeight="1" spans="1:3">
      <c r="A207" s="206">
        <v>2296011</v>
      </c>
      <c r="B207" s="216" t="s">
        <v>2475</v>
      </c>
      <c r="C207" s="212"/>
    </row>
    <row r="208" ht="20.1" customHeight="1" spans="1:3">
      <c r="A208" s="206">
        <v>2296012</v>
      </c>
      <c r="B208" s="216" t="s">
        <v>2476</v>
      </c>
      <c r="C208" s="212"/>
    </row>
    <row r="209" ht="20.1" customHeight="1" spans="1:3">
      <c r="A209" s="206">
        <v>2296013</v>
      </c>
      <c r="B209" s="216" t="s">
        <v>2477</v>
      </c>
      <c r="C209" s="212"/>
    </row>
    <row r="210" ht="20.1" customHeight="1" spans="1:3">
      <c r="A210" s="206">
        <v>2296099</v>
      </c>
      <c r="B210" s="216" t="s">
        <v>2478</v>
      </c>
      <c r="C210" s="212"/>
    </row>
    <row r="211" ht="20.1" customHeight="1" spans="1:3">
      <c r="A211" s="206">
        <v>22960</v>
      </c>
      <c r="B211" s="216" t="s">
        <v>2479</v>
      </c>
      <c r="C211" s="212">
        <v>1700</v>
      </c>
    </row>
    <row r="212" ht="20.1" customHeight="1" spans="1:3">
      <c r="A212" s="206">
        <v>2296001</v>
      </c>
      <c r="B212" s="216" t="s">
        <v>2480</v>
      </c>
      <c r="C212" s="212">
        <v>1700</v>
      </c>
    </row>
    <row r="213" ht="20.1" customHeight="1" spans="1:3">
      <c r="A213" s="206">
        <v>232</v>
      </c>
      <c r="B213" s="214" t="s">
        <v>2481</v>
      </c>
      <c r="C213" s="212">
        <v>14573</v>
      </c>
    </row>
    <row r="214" ht="20.1" customHeight="1" spans="1:3">
      <c r="A214" s="206">
        <v>23204</v>
      </c>
      <c r="B214" s="214" t="s">
        <v>2482</v>
      </c>
      <c r="C214" s="212">
        <v>14573</v>
      </c>
    </row>
    <row r="215" ht="20.1" customHeight="1" spans="1:3">
      <c r="A215" s="206">
        <v>2320401</v>
      </c>
      <c r="B215" s="214" t="s">
        <v>2483</v>
      </c>
      <c r="C215" s="212"/>
    </row>
    <row r="216" ht="20.1" customHeight="1" spans="1:3">
      <c r="A216" s="206">
        <v>2320405</v>
      </c>
      <c r="B216" s="214" t="s">
        <v>2484</v>
      </c>
      <c r="C216" s="212"/>
    </row>
    <row r="217" ht="20.1" customHeight="1" spans="1:3">
      <c r="A217" s="206">
        <v>2320411</v>
      </c>
      <c r="B217" s="214" t="s">
        <v>2485</v>
      </c>
      <c r="C217" s="212"/>
    </row>
    <row r="218" ht="20.1" customHeight="1" spans="1:3">
      <c r="A218" s="206">
        <v>2320413</v>
      </c>
      <c r="B218" s="214" t="s">
        <v>2486</v>
      </c>
      <c r="C218" s="212"/>
    </row>
    <row r="219" ht="20.1" customHeight="1" spans="1:3">
      <c r="A219" s="206">
        <v>2320414</v>
      </c>
      <c r="B219" s="214" t="s">
        <v>2487</v>
      </c>
      <c r="C219" s="212"/>
    </row>
    <row r="220" ht="20.1" customHeight="1" spans="1:3">
      <c r="A220" s="206">
        <v>2320416</v>
      </c>
      <c r="B220" s="214" t="s">
        <v>2488</v>
      </c>
      <c r="C220" s="212"/>
    </row>
    <row r="221" ht="20.1" customHeight="1" spans="1:3">
      <c r="A221" s="206">
        <v>2320417</v>
      </c>
      <c r="B221" s="214" t="s">
        <v>2489</v>
      </c>
      <c r="C221" s="212"/>
    </row>
    <row r="222" ht="20.1" customHeight="1" spans="1:3">
      <c r="A222" s="206">
        <v>2320418</v>
      </c>
      <c r="B222" s="214" t="s">
        <v>2490</v>
      </c>
      <c r="C222" s="212"/>
    </row>
    <row r="223" ht="20.1" customHeight="1" spans="1:3">
      <c r="A223" s="206">
        <v>2320419</v>
      </c>
      <c r="B223" s="214" t="s">
        <v>2491</v>
      </c>
      <c r="C223" s="212"/>
    </row>
    <row r="224" ht="20.1" customHeight="1" spans="1:3">
      <c r="A224" s="206">
        <v>2320420</v>
      </c>
      <c r="B224" s="214" t="s">
        <v>2492</v>
      </c>
      <c r="C224" s="212"/>
    </row>
    <row r="225" ht="20.1" customHeight="1" spans="1:3">
      <c r="A225" s="206">
        <v>2320431</v>
      </c>
      <c r="B225" s="214" t="s">
        <v>2493</v>
      </c>
      <c r="C225" s="212"/>
    </row>
    <row r="226" ht="20.1" customHeight="1" spans="1:3">
      <c r="A226" s="206">
        <v>2320432</v>
      </c>
      <c r="B226" s="214" t="s">
        <v>2494</v>
      </c>
      <c r="C226" s="212"/>
    </row>
    <row r="227" ht="20.1" customHeight="1" spans="1:3">
      <c r="A227" s="206">
        <v>2320433</v>
      </c>
      <c r="B227" s="214" t="s">
        <v>2495</v>
      </c>
      <c r="C227" s="212"/>
    </row>
    <row r="228" ht="20.1" customHeight="1" spans="1:3">
      <c r="A228" s="206">
        <v>2320498</v>
      </c>
      <c r="B228" s="214" t="s">
        <v>2496</v>
      </c>
      <c r="C228" s="212">
        <v>14573</v>
      </c>
    </row>
    <row r="229" ht="20.1" customHeight="1" spans="1:3">
      <c r="A229" s="206">
        <v>2320499</v>
      </c>
      <c r="B229" s="214" t="s">
        <v>2497</v>
      </c>
      <c r="C229" s="212"/>
    </row>
    <row r="230" ht="20.1" customHeight="1" spans="1:3">
      <c r="A230" s="206">
        <v>233</v>
      </c>
      <c r="B230" s="214" t="s">
        <v>2247</v>
      </c>
      <c r="C230" s="212">
        <v>3</v>
      </c>
    </row>
    <row r="231" ht="20.1" customHeight="1" spans="1:3">
      <c r="A231" s="206">
        <v>23204</v>
      </c>
      <c r="B231" s="214" t="s">
        <v>2482</v>
      </c>
      <c r="C231" s="212">
        <v>3</v>
      </c>
    </row>
    <row r="232" ht="20.1" customHeight="1" spans="1:3">
      <c r="A232" s="206">
        <v>2330401</v>
      </c>
      <c r="B232" s="214" t="s">
        <v>2498</v>
      </c>
      <c r="C232" s="212"/>
    </row>
    <row r="233" ht="20.1" customHeight="1" spans="1:3">
      <c r="A233" s="206">
        <v>2330405</v>
      </c>
      <c r="B233" s="214" t="s">
        <v>2499</v>
      </c>
      <c r="C233" s="212"/>
    </row>
    <row r="234" ht="20.1" customHeight="1" spans="1:3">
      <c r="A234" s="206">
        <v>2330411</v>
      </c>
      <c r="B234" s="214" t="s">
        <v>2500</v>
      </c>
      <c r="C234" s="212"/>
    </row>
    <row r="235" ht="20.1" customHeight="1" spans="1:3">
      <c r="A235" s="206">
        <v>2330413</v>
      </c>
      <c r="B235" s="214" t="s">
        <v>2501</v>
      </c>
      <c r="C235" s="212"/>
    </row>
    <row r="236" ht="20.1" customHeight="1" spans="1:3">
      <c r="A236" s="206">
        <v>2330414</v>
      </c>
      <c r="B236" s="214" t="s">
        <v>2502</v>
      </c>
      <c r="C236" s="212"/>
    </row>
    <row r="237" ht="20.1" customHeight="1" spans="1:3">
      <c r="A237" s="206">
        <v>2330416</v>
      </c>
      <c r="B237" s="214" t="s">
        <v>2503</v>
      </c>
      <c r="C237" s="212"/>
    </row>
    <row r="238" ht="20.1" customHeight="1" spans="1:3">
      <c r="A238" s="206">
        <v>2330417</v>
      </c>
      <c r="B238" s="214" t="s">
        <v>2504</v>
      </c>
      <c r="C238" s="212"/>
    </row>
    <row r="239" ht="20.1" customHeight="1" spans="1:3">
      <c r="A239" s="206">
        <v>2330418</v>
      </c>
      <c r="B239" s="214" t="s">
        <v>2505</v>
      </c>
      <c r="C239" s="212"/>
    </row>
    <row r="240" ht="20.1" customHeight="1" spans="1:3">
      <c r="A240" s="206">
        <v>2330419</v>
      </c>
      <c r="B240" s="214" t="s">
        <v>2506</v>
      </c>
      <c r="C240" s="212"/>
    </row>
    <row r="241" ht="20.1" customHeight="1" spans="1:3">
      <c r="A241" s="206">
        <v>2330420</v>
      </c>
      <c r="B241" s="214" t="s">
        <v>2507</v>
      </c>
      <c r="C241" s="212"/>
    </row>
    <row r="242" ht="20.1" customHeight="1" spans="1:3">
      <c r="A242" s="206">
        <v>2330431</v>
      </c>
      <c r="B242" s="214" t="s">
        <v>2508</v>
      </c>
      <c r="C242" s="212"/>
    </row>
    <row r="243" ht="20.1" customHeight="1" spans="1:3">
      <c r="A243" s="206">
        <v>2330432</v>
      </c>
      <c r="B243" s="214" t="s">
        <v>2509</v>
      </c>
      <c r="C243" s="212"/>
    </row>
    <row r="244" ht="20.1" customHeight="1" spans="1:3">
      <c r="A244" s="206">
        <v>2330433</v>
      </c>
      <c r="B244" s="214" t="s">
        <v>2510</v>
      </c>
      <c r="C244" s="212"/>
    </row>
    <row r="245" ht="20.1" customHeight="1" spans="1:3">
      <c r="A245" s="206">
        <v>2330498</v>
      </c>
      <c r="B245" s="214" t="s">
        <v>2511</v>
      </c>
      <c r="C245" s="212">
        <v>3</v>
      </c>
    </row>
    <row r="246" ht="20.1" customHeight="1" spans="1:3">
      <c r="A246" s="206">
        <v>2330499</v>
      </c>
      <c r="B246" s="214" t="s">
        <v>2512</v>
      </c>
      <c r="C246" s="212"/>
    </row>
    <row r="247" ht="20.1" customHeight="1" spans="1:3">
      <c r="B247" s="231" t="s">
        <v>100</v>
      </c>
      <c r="C247" s="212">
        <v>130516</v>
      </c>
    </row>
    <row r="248" ht="20.1" customHeight="1" spans="1:3">
      <c r="B248" s="181" t="s">
        <v>2251</v>
      </c>
      <c r="C248" s="212"/>
    </row>
    <row r="249" ht="20.1" customHeight="1" spans="1:3">
      <c r="B249" s="181" t="s">
        <v>2253</v>
      </c>
      <c r="C249" s="212"/>
    </row>
    <row r="250" ht="20.1" customHeight="1" spans="1:3">
      <c r="B250" s="181" t="s">
        <v>2255</v>
      </c>
      <c r="C250" s="212"/>
    </row>
    <row r="251" ht="20.1" customHeight="1" spans="1:3">
      <c r="B251" s="181" t="s">
        <v>2257</v>
      </c>
      <c r="C251" s="212"/>
    </row>
    <row r="252" ht="20.1" customHeight="1" spans="1:3">
      <c r="B252" s="181" t="s">
        <v>2259</v>
      </c>
      <c r="C252" s="212"/>
    </row>
    <row r="253" ht="20.1" customHeight="1" spans="1:3">
      <c r="B253" s="181" t="s">
        <v>2261</v>
      </c>
      <c r="C253" s="212"/>
    </row>
    <row r="254" ht="20.1" customHeight="1" spans="1:3">
      <c r="B254" s="232" t="s">
        <v>2263</v>
      </c>
      <c r="C254" s="212"/>
    </row>
    <row r="255" ht="20.1" customHeight="1" spans="1:3">
      <c r="B255" s="232" t="s">
        <v>2265</v>
      </c>
      <c r="C255" s="212"/>
    </row>
    <row r="256" ht="20.1" customHeight="1" spans="1:3">
      <c r="B256" s="232"/>
      <c r="C256" s="212"/>
    </row>
    <row r="257" ht="20.1" customHeight="1" spans="2:3">
      <c r="B257" s="232"/>
      <c r="C257" s="212"/>
    </row>
    <row r="258" ht="15.75" customHeight="1" spans="2:3">
      <c r="B258" s="232"/>
      <c r="C258" s="212"/>
    </row>
    <row r="259" ht="20.1" customHeight="1" spans="2:3">
      <c r="B259" s="232"/>
      <c r="C259" s="212"/>
    </row>
    <row r="260" ht="20.1" customHeight="1" spans="2:3">
      <c r="B260" s="219" t="s">
        <v>2513</v>
      </c>
      <c r="C260" s="220">
        <v>130516</v>
      </c>
    </row>
    <row r="261" ht="20.1" customHeight="1"/>
    <row r="262" ht="20.1" customHeight="1"/>
    <row r="263" ht="20.1" customHeight="1"/>
    <row r="264" ht="20.1" customHeight="1"/>
    <row r="265" ht="20.1" customHeight="1"/>
    <row r="266" ht="20.1" customHeight="1"/>
    <row r="267" ht="20.1" customHeight="1"/>
    <row r="268" ht="20.1" customHeight="1"/>
    <row r="269" ht="20.1" customHeight="1"/>
    <row r="270" ht="20.1" customHeight="1"/>
    <row r="271" ht="20.1" customHeight="1"/>
    <row r="272" ht="20.1" customHeight="1"/>
    <row r="273" ht="20.1" customHeight="1"/>
    <row r="274" ht="20.1" customHeight="1"/>
    <row r="275" ht="20.1" customHeight="1"/>
    <row r="276" ht="20.1" customHeight="1"/>
    <row r="277" ht="20.1" customHeight="1"/>
    <row r="278" ht="20.1" customHeight="1"/>
    <row r="279" ht="20.1" customHeight="1"/>
    <row r="280" ht="20.1" customHeight="1"/>
    <row r="281" ht="20.1" customHeight="1"/>
    <row r="282" ht="20.1" customHeight="1"/>
    <row r="283" ht="20.1" customHeight="1"/>
    <row r="284" ht="20.1" customHeight="1"/>
    <row r="285" ht="20.1" customHeight="1"/>
    <row r="286" ht="20.1" customHeight="1"/>
    <row r="287" ht="20.1" customHeight="1"/>
    <row r="288" ht="20.1" customHeight="1"/>
    <row r="289" ht="20.1" customHeight="1"/>
    <row r="290" ht="20.1" customHeight="1"/>
    <row r="291" ht="20.1" customHeight="1"/>
    <row r="292" ht="20.1" customHeight="1"/>
    <row r="293" ht="20.1" customHeight="1"/>
    <row r="294" ht="20.1" customHeight="1"/>
    <row r="295" ht="20.1" customHeight="1"/>
    <row r="296" ht="20.1" customHeight="1"/>
    <row r="297" ht="20.1" customHeight="1"/>
    <row r="298" ht="20.1" customHeight="1"/>
    <row r="299" ht="20.1" customHeight="1"/>
    <row r="300" ht="20.1" customHeight="1"/>
    <row r="301" ht="20.1" customHeight="1"/>
    <row r="302" ht="20.1" customHeight="1"/>
    <row r="303" ht="20.1" customHeight="1"/>
    <row r="304" ht="20.1" customHeight="1"/>
    <row r="305" ht="20.1" customHeight="1"/>
    <row r="306" ht="20.1" customHeight="1"/>
    <row r="307" ht="20.1" customHeight="1"/>
    <row r="308" ht="20.1" customHeight="1"/>
    <row r="309" ht="20.1" customHeight="1"/>
    <row r="310" ht="20.1" customHeight="1"/>
  </sheetData>
  <sheetProtection formatCells="0" formatColumns="0" formatRows="0" insertRows="0" insertColumns="0" insertHyperlinks="0" deleteColumns="0" deleteRows="0" sort="0" autoFilter="0" pivotTables="0"/>
  <mergeCells count="2">
    <mergeCell ref="B2:C2"/>
    <mergeCell ref="B4:C4"/>
  </mergeCells>
  <printOptions horizontalCentered="1"/>
  <pageMargins left="0.47" right="0.47" top="0.59" bottom="0.47" header="0.31" footer="0.31"/>
  <pageSetup paperSize="9" scale="80" orientation="portrait" errors="blank"/>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6"/>
  <sheetViews>
    <sheetView showGridLines="0" showZeros="0" workbookViewId="0">
      <pane ySplit="5" topLeftCell="A237" activePane="bottomLeft" state="frozen"/>
      <selection/>
      <selection pane="bottomLeft" activeCell="C4" sqref="C4:C9"/>
    </sheetView>
  </sheetViews>
  <sheetFormatPr defaultColWidth="9" defaultRowHeight="14.25" outlineLevelCol="5"/>
  <cols>
    <col min="1" max="1" width="71.625" style="204" customWidth="1"/>
    <col min="2" max="2" width="15.625" style="206" customWidth="1"/>
    <col min="3" max="256" width="9" style="206"/>
    <col min="257" max="257" width="71.625" style="206" customWidth="1"/>
    <col min="258" max="258" width="15.625" style="206" customWidth="1"/>
    <col min="259" max="512" width="9" style="206"/>
    <col min="513" max="513" width="71.625" style="206" customWidth="1"/>
    <col min="514" max="514" width="15.625" style="206" customWidth="1"/>
    <col min="515" max="768" width="9" style="206"/>
    <col min="769" max="769" width="71.625" style="206" customWidth="1"/>
    <col min="770" max="770" width="15.625" style="206" customWidth="1"/>
    <col min="771" max="1024" width="9" style="206"/>
    <col min="1025" max="1025" width="71.625" style="206" customWidth="1"/>
    <col min="1026" max="1026" width="15.625" style="206" customWidth="1"/>
    <col min="1027" max="1280" width="9" style="206"/>
    <col min="1281" max="1281" width="71.625" style="206" customWidth="1"/>
    <col min="1282" max="1282" width="15.625" style="206" customWidth="1"/>
    <col min="1283" max="1536" width="9" style="206"/>
    <col min="1537" max="1537" width="71.625" style="206" customWidth="1"/>
    <col min="1538" max="1538" width="15.625" style="206" customWidth="1"/>
    <col min="1539" max="1792" width="9" style="206"/>
    <col min="1793" max="1793" width="71.625" style="206" customWidth="1"/>
    <col min="1794" max="1794" width="15.625" style="206" customWidth="1"/>
    <col min="1795" max="2048" width="9" style="206"/>
    <col min="2049" max="2049" width="71.625" style="206" customWidth="1"/>
    <col min="2050" max="2050" width="15.625" style="206" customWidth="1"/>
    <col min="2051" max="2304" width="9" style="206"/>
    <col min="2305" max="2305" width="71.625" style="206" customWidth="1"/>
    <col min="2306" max="2306" width="15.625" style="206" customWidth="1"/>
    <col min="2307" max="2560" width="9" style="206"/>
    <col min="2561" max="2561" width="71.625" style="206" customWidth="1"/>
    <col min="2562" max="2562" width="15.625" style="206" customWidth="1"/>
    <col min="2563" max="2816" width="9" style="206"/>
    <col min="2817" max="2817" width="71.625" style="206" customWidth="1"/>
    <col min="2818" max="2818" width="15.625" style="206" customWidth="1"/>
    <col min="2819" max="3072" width="9" style="206"/>
    <col min="3073" max="3073" width="71.625" style="206" customWidth="1"/>
    <col min="3074" max="3074" width="15.625" style="206" customWidth="1"/>
    <col min="3075" max="3328" width="9" style="206"/>
    <col min="3329" max="3329" width="71.625" style="206" customWidth="1"/>
    <col min="3330" max="3330" width="15.625" style="206" customWidth="1"/>
    <col min="3331" max="3584" width="9" style="206"/>
    <col min="3585" max="3585" width="71.625" style="206" customWidth="1"/>
    <col min="3586" max="3586" width="15.625" style="206" customWidth="1"/>
    <col min="3587" max="3840" width="9" style="206"/>
    <col min="3841" max="3841" width="71.625" style="206" customWidth="1"/>
    <col min="3842" max="3842" width="15.625" style="206" customWidth="1"/>
    <col min="3843" max="4096" width="9" style="206"/>
    <col min="4097" max="4097" width="71.625" style="206" customWidth="1"/>
    <col min="4098" max="4098" width="15.625" style="206" customWidth="1"/>
    <col min="4099" max="4352" width="9" style="206"/>
    <col min="4353" max="4353" width="71.625" style="206" customWidth="1"/>
    <col min="4354" max="4354" width="15.625" style="206" customWidth="1"/>
    <col min="4355" max="4608" width="9" style="206"/>
    <col min="4609" max="4609" width="71.625" style="206" customWidth="1"/>
    <col min="4610" max="4610" width="15.625" style="206" customWidth="1"/>
    <col min="4611" max="4864" width="9" style="206"/>
    <col min="4865" max="4865" width="71.625" style="206" customWidth="1"/>
    <col min="4866" max="4866" width="15.625" style="206" customWidth="1"/>
    <col min="4867" max="5120" width="9" style="206"/>
    <col min="5121" max="5121" width="71.625" style="206" customWidth="1"/>
    <col min="5122" max="5122" width="15.625" style="206" customWidth="1"/>
    <col min="5123" max="5376" width="9" style="206"/>
    <col min="5377" max="5377" width="71.625" style="206" customWidth="1"/>
    <col min="5378" max="5378" width="15.625" style="206" customWidth="1"/>
    <col min="5379" max="5632" width="9" style="206"/>
    <col min="5633" max="5633" width="71.625" style="206" customWidth="1"/>
    <col min="5634" max="5634" width="15.625" style="206" customWidth="1"/>
    <col min="5635" max="5888" width="9" style="206"/>
    <col min="5889" max="5889" width="71.625" style="206" customWidth="1"/>
    <col min="5890" max="5890" width="15.625" style="206" customWidth="1"/>
    <col min="5891" max="6144" width="9" style="206"/>
    <col min="6145" max="6145" width="71.625" style="206" customWidth="1"/>
    <col min="6146" max="6146" width="15.625" style="206" customWidth="1"/>
    <col min="6147" max="6400" width="9" style="206"/>
    <col min="6401" max="6401" width="71.625" style="206" customWidth="1"/>
    <col min="6402" max="6402" width="15.625" style="206" customWidth="1"/>
    <col min="6403" max="6656" width="9" style="206"/>
    <col min="6657" max="6657" width="71.625" style="206" customWidth="1"/>
    <col min="6658" max="6658" width="15.625" style="206" customWidth="1"/>
    <col min="6659" max="6912" width="9" style="206"/>
    <col min="6913" max="6913" width="71.625" style="206" customWidth="1"/>
    <col min="6914" max="6914" width="15.625" style="206" customWidth="1"/>
    <col min="6915" max="7168" width="9" style="206"/>
    <col min="7169" max="7169" width="71.625" style="206" customWidth="1"/>
    <col min="7170" max="7170" width="15.625" style="206" customWidth="1"/>
    <col min="7171" max="7424" width="9" style="206"/>
    <col min="7425" max="7425" width="71.625" style="206" customWidth="1"/>
    <col min="7426" max="7426" width="15.625" style="206" customWidth="1"/>
    <col min="7427" max="7680" width="9" style="206"/>
    <col min="7681" max="7681" width="71.625" style="206" customWidth="1"/>
    <col min="7682" max="7682" width="15.625" style="206" customWidth="1"/>
    <col min="7683" max="7936" width="9" style="206"/>
    <col min="7937" max="7937" width="71.625" style="206" customWidth="1"/>
    <col min="7938" max="7938" width="15.625" style="206" customWidth="1"/>
    <col min="7939" max="8192" width="9" style="206"/>
    <col min="8193" max="8193" width="71.625" style="206" customWidth="1"/>
    <col min="8194" max="8194" width="15.625" style="206" customWidth="1"/>
    <col min="8195" max="8448" width="9" style="206"/>
    <col min="8449" max="8449" width="71.625" style="206" customWidth="1"/>
    <col min="8450" max="8450" width="15.625" style="206" customWidth="1"/>
    <col min="8451" max="8704" width="9" style="206"/>
    <col min="8705" max="8705" width="71.625" style="206" customWidth="1"/>
    <col min="8706" max="8706" width="15.625" style="206" customWidth="1"/>
    <col min="8707" max="8960" width="9" style="206"/>
    <col min="8961" max="8961" width="71.625" style="206" customWidth="1"/>
    <col min="8962" max="8962" width="15.625" style="206" customWidth="1"/>
    <col min="8963" max="9216" width="9" style="206"/>
    <col min="9217" max="9217" width="71.625" style="206" customWidth="1"/>
    <col min="9218" max="9218" width="15.625" style="206" customWidth="1"/>
    <col min="9219" max="9472" width="9" style="206"/>
    <col min="9473" max="9473" width="71.625" style="206" customWidth="1"/>
    <col min="9474" max="9474" width="15.625" style="206" customWidth="1"/>
    <col min="9475" max="9728" width="9" style="206"/>
    <col min="9729" max="9729" width="71.625" style="206" customWidth="1"/>
    <col min="9730" max="9730" width="15.625" style="206" customWidth="1"/>
    <col min="9731" max="9984" width="9" style="206"/>
    <col min="9985" max="9985" width="71.625" style="206" customWidth="1"/>
    <col min="9986" max="9986" width="15.625" style="206" customWidth="1"/>
    <col min="9987" max="10240" width="9" style="206"/>
    <col min="10241" max="10241" width="71.625" style="206" customWidth="1"/>
    <col min="10242" max="10242" width="15.625" style="206" customWidth="1"/>
    <col min="10243" max="10496" width="9" style="206"/>
    <col min="10497" max="10497" width="71.625" style="206" customWidth="1"/>
    <col min="10498" max="10498" width="15.625" style="206" customWidth="1"/>
    <col min="10499" max="10752" width="9" style="206"/>
    <col min="10753" max="10753" width="71.625" style="206" customWidth="1"/>
    <col min="10754" max="10754" width="15.625" style="206" customWidth="1"/>
    <col min="10755" max="11008" width="9" style="206"/>
    <col min="11009" max="11009" width="71.625" style="206" customWidth="1"/>
    <col min="11010" max="11010" width="15.625" style="206" customWidth="1"/>
    <col min="11011" max="11264" width="9" style="206"/>
    <col min="11265" max="11265" width="71.625" style="206" customWidth="1"/>
    <col min="11266" max="11266" width="15.625" style="206" customWidth="1"/>
    <col min="11267" max="11520" width="9" style="206"/>
    <col min="11521" max="11521" width="71.625" style="206" customWidth="1"/>
    <col min="11522" max="11522" width="15.625" style="206" customWidth="1"/>
    <col min="11523" max="11776" width="9" style="206"/>
    <col min="11777" max="11777" width="71.625" style="206" customWidth="1"/>
    <col min="11778" max="11778" width="15.625" style="206" customWidth="1"/>
    <col min="11779" max="12032" width="9" style="206"/>
    <col min="12033" max="12033" width="71.625" style="206" customWidth="1"/>
    <col min="12034" max="12034" width="15.625" style="206" customWidth="1"/>
    <col min="12035" max="12288" width="9" style="206"/>
    <col min="12289" max="12289" width="71.625" style="206" customWidth="1"/>
    <col min="12290" max="12290" width="15.625" style="206" customWidth="1"/>
    <col min="12291" max="12544" width="9" style="206"/>
    <col min="12545" max="12545" width="71.625" style="206" customWidth="1"/>
    <col min="12546" max="12546" width="15.625" style="206" customWidth="1"/>
    <col min="12547" max="12800" width="9" style="206"/>
    <col min="12801" max="12801" width="71.625" style="206" customWidth="1"/>
    <col min="12802" max="12802" width="15.625" style="206" customWidth="1"/>
    <col min="12803" max="13056" width="9" style="206"/>
    <col min="13057" max="13057" width="71.625" style="206" customWidth="1"/>
    <col min="13058" max="13058" width="15.625" style="206" customWidth="1"/>
    <col min="13059" max="13312" width="9" style="206"/>
    <col min="13313" max="13313" width="71.625" style="206" customWidth="1"/>
    <col min="13314" max="13314" width="15.625" style="206" customWidth="1"/>
    <col min="13315" max="13568" width="9" style="206"/>
    <col min="13569" max="13569" width="71.625" style="206" customWidth="1"/>
    <col min="13570" max="13570" width="15.625" style="206" customWidth="1"/>
    <col min="13571" max="13824" width="9" style="206"/>
    <col min="13825" max="13825" width="71.625" style="206" customWidth="1"/>
    <col min="13826" max="13826" width="15.625" style="206" customWidth="1"/>
    <col min="13827" max="14080" width="9" style="206"/>
    <col min="14081" max="14081" width="71.625" style="206" customWidth="1"/>
    <col min="14082" max="14082" width="15.625" style="206" customWidth="1"/>
    <col min="14083" max="14336" width="9" style="206"/>
    <col min="14337" max="14337" width="71.625" style="206" customWidth="1"/>
    <col min="14338" max="14338" width="15.625" style="206" customWidth="1"/>
    <col min="14339" max="14592" width="9" style="206"/>
    <col min="14593" max="14593" width="71.625" style="206" customWidth="1"/>
    <col min="14594" max="14594" width="15.625" style="206" customWidth="1"/>
    <col min="14595" max="14848" width="9" style="206"/>
    <col min="14849" max="14849" width="71.625" style="206" customWidth="1"/>
    <col min="14850" max="14850" width="15.625" style="206" customWidth="1"/>
    <col min="14851" max="15104" width="9" style="206"/>
    <col min="15105" max="15105" width="71.625" style="206" customWidth="1"/>
    <col min="15106" max="15106" width="15.625" style="206" customWidth="1"/>
    <col min="15107" max="15360" width="9" style="206"/>
    <col min="15361" max="15361" width="71.625" style="206" customWidth="1"/>
    <col min="15362" max="15362" width="15.625" style="206" customWidth="1"/>
    <col min="15363" max="15616" width="9" style="206"/>
    <col min="15617" max="15617" width="71.625" style="206" customWidth="1"/>
    <col min="15618" max="15618" width="15.625" style="206" customWidth="1"/>
    <col min="15619" max="15872" width="9" style="206"/>
    <col min="15873" max="15873" width="71.625" style="206" customWidth="1"/>
    <col min="15874" max="15874" width="15.625" style="206" customWidth="1"/>
    <col min="15875" max="16128" width="9" style="206"/>
    <col min="16129" max="16129" width="71.625" style="206" customWidth="1"/>
    <col min="16130" max="16130" width="15.625" style="206" customWidth="1"/>
    <col min="16131" max="16384" width="9" style="206"/>
  </cols>
  <sheetData>
    <row r="1" ht="12" customHeight="1" spans="1:2">
      <c r="A1" s="222" t="s">
        <v>2303</v>
      </c>
    </row>
    <row r="2" ht="24.95" customHeight="1" spans="1:2">
      <c r="A2" s="223" t="s">
        <v>2514</v>
      </c>
      <c r="B2" s="223"/>
    </row>
    <row r="3" ht="15.95" customHeight="1" spans="1:2">
      <c r="B3" s="224" t="s">
        <v>2</v>
      </c>
    </row>
    <row r="4" s="221" customFormat="1" ht="24.95" customHeight="1" spans="1:2">
      <c r="A4" s="225" t="s">
        <v>2230</v>
      </c>
      <c r="B4" s="226"/>
    </row>
    <row r="5" ht="19.5" customHeight="1" spans="1:2">
      <c r="A5" s="227" t="s">
        <v>628</v>
      </c>
      <c r="B5" s="228" t="s">
        <v>2202</v>
      </c>
    </row>
    <row r="6" ht="20.1" customHeight="1" spans="1:2">
      <c r="A6" s="211" t="s">
        <v>2232</v>
      </c>
      <c r="B6" s="212">
        <v>19</v>
      </c>
    </row>
    <row r="7" ht="20.1" customHeight="1" spans="1:2">
      <c r="A7" s="213" t="s">
        <v>2305</v>
      </c>
      <c r="B7" s="212">
        <v>3</v>
      </c>
    </row>
    <row r="8" ht="20.1" customHeight="1" spans="1:2">
      <c r="A8" s="214" t="s">
        <v>2306</v>
      </c>
      <c r="B8" s="212"/>
    </row>
    <row r="9" ht="20.1" customHeight="1" spans="1:2">
      <c r="A9" s="214" t="s">
        <v>2307</v>
      </c>
      <c r="B9" s="212">
        <v>3</v>
      </c>
    </row>
    <row r="10" ht="20.1" customHeight="1" spans="1:2">
      <c r="A10" s="214" t="s">
        <v>2308</v>
      </c>
      <c r="B10" s="212"/>
    </row>
    <row r="11" ht="20.1" customHeight="1" spans="1:2">
      <c r="A11" s="214" t="s">
        <v>2309</v>
      </c>
      <c r="B11" s="212"/>
    </row>
    <row r="12" ht="20.1" customHeight="1" spans="1:2">
      <c r="A12" s="214" t="s">
        <v>2310</v>
      </c>
      <c r="B12" s="212"/>
    </row>
    <row r="13" ht="20.1" customHeight="1" spans="1:2">
      <c r="A13" s="213" t="s">
        <v>2311</v>
      </c>
      <c r="B13" s="212">
        <v>16</v>
      </c>
    </row>
    <row r="14" ht="20.1" customHeight="1" spans="1:2">
      <c r="A14" s="213" t="s">
        <v>2312</v>
      </c>
      <c r="B14" s="212"/>
    </row>
    <row r="15" ht="20.1" customHeight="1" spans="1:2">
      <c r="A15" s="213" t="s">
        <v>2313</v>
      </c>
      <c r="B15" s="212"/>
    </row>
    <row r="16" ht="20.1" customHeight="1" spans="1:2">
      <c r="A16" s="213" t="s">
        <v>2314</v>
      </c>
      <c r="B16" s="212"/>
    </row>
    <row r="17" ht="20.1" customHeight="1" spans="1:6">
      <c r="A17" s="213" t="s">
        <v>2315</v>
      </c>
      <c r="B17" s="212">
        <v>16</v>
      </c>
    </row>
    <row r="18" ht="20.1" customHeight="1" spans="1:6">
      <c r="A18" s="213" t="s">
        <v>2316</v>
      </c>
      <c r="B18" s="212"/>
    </row>
    <row r="19" ht="20.1" customHeight="1" spans="1:6">
      <c r="A19" s="213" t="s">
        <v>2317</v>
      </c>
      <c r="B19" s="212"/>
    </row>
    <row r="20" ht="20.1" customHeight="1" spans="1:6">
      <c r="A20" s="215" t="s">
        <v>2318</v>
      </c>
      <c r="B20" s="212"/>
    </row>
    <row r="21" ht="20.1" customHeight="1" spans="1:6">
      <c r="A21" s="215" t="s">
        <v>2319</v>
      </c>
      <c r="B21" s="212"/>
    </row>
    <row r="22" ht="20.1" customHeight="1" spans="1:6">
      <c r="A22" s="211" t="s">
        <v>2320</v>
      </c>
      <c r="B22" s="212">
        <v>17</v>
      </c>
    </row>
    <row r="23" ht="20.1" customHeight="1" spans="1:6">
      <c r="A23" s="211" t="s">
        <v>2321</v>
      </c>
      <c r="B23" s="212">
        <v>17</v>
      </c>
    </row>
    <row r="24" ht="20.1" customHeight="1" spans="1:6">
      <c r="A24" s="211" t="s">
        <v>2322</v>
      </c>
      <c r="B24" s="212"/>
    </row>
    <row r="25" ht="20.1" customHeight="1" spans="1:6">
      <c r="A25" s="211" t="s">
        <v>2323</v>
      </c>
      <c r="B25" s="212"/>
    </row>
    <row r="26" ht="20.1" customHeight="1" spans="1:6">
      <c r="A26" s="211" t="s">
        <v>2324</v>
      </c>
      <c r="B26" s="212"/>
      <c r="F26" s="205"/>
    </row>
    <row r="27" ht="20.1" customHeight="1" spans="1:6">
      <c r="A27" s="211" t="s">
        <v>2325</v>
      </c>
      <c r="B27" s="212"/>
    </row>
    <row r="28" ht="20.1" customHeight="1" spans="1:6">
      <c r="A28" s="211" t="s">
        <v>2326</v>
      </c>
      <c r="B28" s="212">
        <v>17</v>
      </c>
    </row>
    <row r="29" ht="20.1" customHeight="1" spans="1:6">
      <c r="A29" s="211" t="s">
        <v>2327</v>
      </c>
      <c r="B29" s="212"/>
    </row>
    <row r="30" ht="20.1" customHeight="1" spans="1:6">
      <c r="A30" s="211" t="s">
        <v>2328</v>
      </c>
      <c r="B30" s="212"/>
    </row>
    <row r="31" ht="20.1" customHeight="1" spans="1:6">
      <c r="A31" s="211" t="s">
        <v>2329</v>
      </c>
      <c r="B31" s="212"/>
    </row>
    <row r="32" ht="20.1" customHeight="1" spans="1:6">
      <c r="A32" s="211" t="s">
        <v>2330</v>
      </c>
      <c r="B32" s="212"/>
    </row>
    <row r="33" ht="20.1" customHeight="1" spans="1:4">
      <c r="A33" s="211" t="s">
        <v>2331</v>
      </c>
      <c r="B33" s="212"/>
    </row>
    <row r="34" ht="20.1" customHeight="1" spans="1:4">
      <c r="A34" s="211" t="s">
        <v>2332</v>
      </c>
      <c r="B34" s="212"/>
    </row>
    <row r="35" ht="20.1" customHeight="1" spans="1:4">
      <c r="A35" s="211" t="s">
        <v>2333</v>
      </c>
      <c r="B35" s="212"/>
    </row>
    <row r="36" ht="20.1" customHeight="1" spans="1:4">
      <c r="A36" s="211" t="s">
        <v>2334</v>
      </c>
      <c r="B36" s="212"/>
    </row>
    <row r="37" ht="20.1" customHeight="1" spans="1:4">
      <c r="A37" s="211" t="s">
        <v>2335</v>
      </c>
      <c r="B37" s="212"/>
    </row>
    <row r="38" ht="20.1" customHeight="1" spans="1:4">
      <c r="A38" s="211" t="s">
        <v>2336</v>
      </c>
      <c r="B38" s="212"/>
    </row>
    <row r="39" ht="20.1" customHeight="1" spans="1:4">
      <c r="A39" s="211" t="s">
        <v>2337</v>
      </c>
      <c r="B39" s="212"/>
    </row>
    <row r="40" ht="20.1" customHeight="1" spans="1:4">
      <c r="A40" s="211" t="s">
        <v>2338</v>
      </c>
      <c r="B40" s="212">
        <v>67162</v>
      </c>
    </row>
    <row r="41" ht="20.1" customHeight="1" spans="1:4">
      <c r="A41" s="211" t="s">
        <v>2339</v>
      </c>
      <c r="B41" s="212">
        <v>33923</v>
      </c>
    </row>
    <row r="42" ht="20.1" customHeight="1" spans="1:4">
      <c r="A42" s="216" t="s">
        <v>2340</v>
      </c>
      <c r="B42" s="212">
        <v>33808</v>
      </c>
      <c r="C42" s="206">
        <v>3434</v>
      </c>
      <c r="D42" s="206">
        <f>B42-C42</f>
        <v>30374</v>
      </c>
    </row>
    <row r="43" ht="20.1" customHeight="1" spans="1:4">
      <c r="A43" s="216" t="s">
        <v>2341</v>
      </c>
      <c r="B43" s="212"/>
    </row>
    <row r="44" ht="20.1" customHeight="1" spans="1:4">
      <c r="A44" s="216" t="s">
        <v>2342</v>
      </c>
      <c r="B44" s="212"/>
    </row>
    <row r="45" ht="20.1" customHeight="1" spans="1:4">
      <c r="A45" s="216" t="s">
        <v>2343</v>
      </c>
      <c r="B45" s="212">
        <v>7</v>
      </c>
    </row>
    <row r="46" s="203" customFormat="1" ht="20.1" customHeight="1" spans="1:4">
      <c r="A46" s="216" t="s">
        <v>2344</v>
      </c>
      <c r="B46" s="212"/>
    </row>
    <row r="47" ht="20.1" customHeight="1" spans="1:4">
      <c r="A47" s="216" t="s">
        <v>2345</v>
      </c>
      <c r="B47" s="212"/>
    </row>
    <row r="48" ht="20.1" customHeight="1" spans="1:4">
      <c r="A48" s="216" t="s">
        <v>2346</v>
      </c>
      <c r="B48" s="212"/>
    </row>
    <row r="49" ht="20.1" customHeight="1" spans="1:2">
      <c r="A49" s="216" t="s">
        <v>2347</v>
      </c>
      <c r="B49" s="212"/>
    </row>
    <row r="50" ht="20.1" customHeight="1" spans="1:2">
      <c r="A50" s="216" t="s">
        <v>2348</v>
      </c>
      <c r="B50" s="212">
        <v>4</v>
      </c>
    </row>
    <row r="51" ht="20.1" customHeight="1" spans="1:2">
      <c r="A51" s="216" t="s">
        <v>2349</v>
      </c>
      <c r="B51" s="212"/>
    </row>
    <row r="52" ht="20.1" customHeight="1" spans="1:2">
      <c r="A52" s="216" t="s">
        <v>2350</v>
      </c>
      <c r="B52" s="212"/>
    </row>
    <row r="53" ht="20.1" customHeight="1" spans="1:2">
      <c r="A53" s="216" t="s">
        <v>2351</v>
      </c>
      <c r="B53" s="212"/>
    </row>
    <row r="54" ht="20.1" customHeight="1" spans="1:2">
      <c r="A54" s="216" t="s">
        <v>2352</v>
      </c>
      <c r="B54" s="212"/>
    </row>
    <row r="55" ht="20.1" customHeight="1" spans="1:2">
      <c r="A55" s="216" t="s">
        <v>2353</v>
      </c>
      <c r="B55" s="212"/>
    </row>
    <row r="56" ht="20.1" customHeight="1" spans="1:2">
      <c r="A56" s="216" t="s">
        <v>2354</v>
      </c>
      <c r="B56" s="212">
        <v>104</v>
      </c>
    </row>
    <row r="57" ht="20.1" customHeight="1" spans="1:2">
      <c r="A57" s="211" t="s">
        <v>2355</v>
      </c>
      <c r="B57" s="212"/>
    </row>
    <row r="58" ht="20.1" customHeight="1" spans="1:2">
      <c r="A58" s="216" t="s">
        <v>2340</v>
      </c>
      <c r="B58" s="212"/>
    </row>
    <row r="59" ht="20.1" customHeight="1" spans="1:2">
      <c r="A59" s="216" t="s">
        <v>2341</v>
      </c>
      <c r="B59" s="212"/>
    </row>
    <row r="60" ht="20.1" customHeight="1" spans="1:2">
      <c r="A60" s="216" t="s">
        <v>2356</v>
      </c>
      <c r="B60" s="212"/>
    </row>
    <row r="61" ht="20.1" customHeight="1" spans="1:2">
      <c r="A61" s="211" t="s">
        <v>2357</v>
      </c>
      <c r="B61" s="212"/>
    </row>
    <row r="62" ht="20.1" customHeight="1" spans="1:2">
      <c r="A62" s="211" t="s">
        <v>2358</v>
      </c>
      <c r="B62" s="212">
        <v>4200</v>
      </c>
    </row>
    <row r="63" ht="20.1" customHeight="1" spans="1:2">
      <c r="A63" s="216" t="s">
        <v>2359</v>
      </c>
      <c r="B63" s="212">
        <v>4200</v>
      </c>
    </row>
    <row r="64" ht="20.1" customHeight="1" spans="1:2">
      <c r="A64" s="216" t="s">
        <v>2360</v>
      </c>
      <c r="B64" s="212"/>
    </row>
    <row r="65" ht="20.1" customHeight="1" spans="1:2">
      <c r="A65" s="216" t="s">
        <v>2361</v>
      </c>
      <c r="B65" s="212"/>
    </row>
    <row r="66" ht="20.1" customHeight="1" spans="1:2">
      <c r="A66" s="216" t="s">
        <v>2362</v>
      </c>
      <c r="B66" s="212"/>
    </row>
    <row r="67" ht="20.1" customHeight="1" spans="1:2">
      <c r="A67" s="216" t="s">
        <v>2363</v>
      </c>
      <c r="B67" s="212"/>
    </row>
    <row r="68" ht="20.1" customHeight="1" spans="1:2">
      <c r="A68" s="211" t="s">
        <v>2364</v>
      </c>
      <c r="B68" s="212"/>
    </row>
    <row r="69" ht="20.1" customHeight="1" spans="1:2">
      <c r="A69" s="211" t="s">
        <v>2365</v>
      </c>
      <c r="B69" s="212"/>
    </row>
    <row r="70" ht="20.1" customHeight="1" spans="1:2">
      <c r="A70" s="211" t="s">
        <v>2366</v>
      </c>
      <c r="B70" s="212"/>
    </row>
    <row r="71" ht="20.1" customHeight="1" spans="1:2">
      <c r="A71" s="211" t="s">
        <v>2367</v>
      </c>
      <c r="B71" s="212"/>
    </row>
    <row r="72" ht="20.1" customHeight="1" spans="1:2">
      <c r="A72" s="217" t="s">
        <v>2368</v>
      </c>
      <c r="B72" s="212"/>
    </row>
    <row r="73" ht="20.1" customHeight="1" spans="1:2">
      <c r="A73" s="215" t="s">
        <v>2340</v>
      </c>
      <c r="B73" s="212"/>
    </row>
    <row r="74" ht="20.1" customHeight="1" spans="1:2">
      <c r="A74" s="215" t="s">
        <v>2341</v>
      </c>
      <c r="B74" s="212"/>
    </row>
    <row r="75" ht="20.1" customHeight="1" spans="1:2">
      <c r="A75" s="218" t="s">
        <v>2369</v>
      </c>
      <c r="B75" s="212"/>
    </row>
    <row r="76" ht="20.1" customHeight="1" spans="1:2">
      <c r="A76" s="217" t="s">
        <v>2370</v>
      </c>
      <c r="B76" s="212">
        <v>13103</v>
      </c>
    </row>
    <row r="77" ht="20.1" customHeight="1" spans="1:2">
      <c r="A77" s="215" t="s">
        <v>2340</v>
      </c>
      <c r="B77" s="229"/>
    </row>
    <row r="78" ht="20.1" customHeight="1" spans="1:2">
      <c r="A78" s="215" t="s">
        <v>2341</v>
      </c>
      <c r="B78" s="229"/>
    </row>
    <row r="79" ht="20.1" customHeight="1" spans="1:2">
      <c r="A79" s="215" t="s">
        <v>2371</v>
      </c>
      <c r="B79" s="212">
        <v>13103</v>
      </c>
    </row>
    <row r="80" ht="20.1" customHeight="1" spans="1:2">
      <c r="A80" s="217" t="s">
        <v>2372</v>
      </c>
      <c r="B80" s="212"/>
    </row>
    <row r="81" ht="20.1" customHeight="1" spans="1:2">
      <c r="A81" s="215" t="s">
        <v>2359</v>
      </c>
      <c r="B81" s="212"/>
    </row>
    <row r="82" ht="20.1" customHeight="1" spans="1:2">
      <c r="A82" s="215" t="s">
        <v>2360</v>
      </c>
      <c r="B82" s="212"/>
    </row>
    <row r="83" ht="20.1" customHeight="1" spans="1:2">
      <c r="A83" s="215" t="s">
        <v>2361</v>
      </c>
      <c r="B83" s="212"/>
    </row>
    <row r="84" ht="20.1" customHeight="1" spans="1:2">
      <c r="A84" s="215" t="s">
        <v>2362</v>
      </c>
      <c r="B84" s="212"/>
    </row>
    <row r="85" ht="20.1" customHeight="1" spans="1:2">
      <c r="A85" s="215" t="s">
        <v>2373</v>
      </c>
      <c r="B85" s="212"/>
    </row>
    <row r="86" ht="20.1" customHeight="1" spans="1:2">
      <c r="A86" s="217" t="s">
        <v>2374</v>
      </c>
      <c r="B86" s="212"/>
    </row>
    <row r="87" ht="20.1" customHeight="1" spans="1:2">
      <c r="A87" s="215" t="s">
        <v>2365</v>
      </c>
      <c r="B87" s="212"/>
    </row>
    <row r="88" ht="20.1" customHeight="1" spans="1:2">
      <c r="A88" s="215" t="s">
        <v>2375</v>
      </c>
      <c r="B88" s="212"/>
    </row>
    <row r="89" ht="20.1" customHeight="1" spans="1:2">
      <c r="A89" s="215" t="s">
        <v>2376</v>
      </c>
      <c r="B89" s="212">
        <v>9541</v>
      </c>
    </row>
    <row r="90" ht="20.1" customHeight="1" spans="1:2">
      <c r="A90" s="215" t="s">
        <v>2340</v>
      </c>
      <c r="B90" s="212"/>
    </row>
    <row r="91" ht="20.1" customHeight="1" spans="1:2">
      <c r="A91" s="215" t="s">
        <v>2341</v>
      </c>
      <c r="B91" s="212"/>
    </row>
    <row r="92" ht="20.1" customHeight="1" spans="1:2">
      <c r="A92" s="215" t="s">
        <v>2342</v>
      </c>
      <c r="B92" s="212"/>
    </row>
    <row r="93" ht="20.1" customHeight="1" spans="1:2">
      <c r="A93" s="215" t="s">
        <v>2343</v>
      </c>
      <c r="B93" s="212"/>
    </row>
    <row r="94" ht="20.1" customHeight="1" spans="1:2">
      <c r="A94" s="215" t="s">
        <v>2346</v>
      </c>
      <c r="B94" s="212"/>
    </row>
    <row r="95" ht="20.1" customHeight="1" spans="1:2">
      <c r="A95" s="215" t="s">
        <v>2351</v>
      </c>
      <c r="B95" s="212"/>
    </row>
    <row r="96" ht="20.1" customHeight="1" spans="1:2">
      <c r="A96" s="215" t="s">
        <v>2352</v>
      </c>
      <c r="B96" s="212"/>
    </row>
    <row r="97" ht="20.1" customHeight="1" spans="1:4">
      <c r="A97" s="215" t="s">
        <v>2377</v>
      </c>
      <c r="B97" s="212">
        <v>9541</v>
      </c>
      <c r="C97" s="206">
        <v>6457</v>
      </c>
      <c r="D97" s="206">
        <f>B97-C97</f>
        <v>3084</v>
      </c>
    </row>
    <row r="98" ht="20.1" customHeight="1" spans="1:4">
      <c r="A98" s="215" t="s">
        <v>2321</v>
      </c>
      <c r="B98" s="212">
        <v>6395</v>
      </c>
    </row>
    <row r="99" ht="20.1" customHeight="1" spans="1:4">
      <c r="A99" s="215" t="s">
        <v>2378</v>
      </c>
      <c r="B99" s="212"/>
    </row>
    <row r="100" ht="20.1" customHeight="1" spans="1:4">
      <c r="A100" s="215" t="s">
        <v>2379</v>
      </c>
      <c r="B100" s="212">
        <v>6395</v>
      </c>
    </row>
    <row r="101" ht="20.1" customHeight="1" spans="1:4">
      <c r="A101" s="211" t="s">
        <v>2380</v>
      </c>
      <c r="B101" s="212">
        <v>1165</v>
      </c>
    </row>
    <row r="102" ht="20.1" customHeight="1" spans="1:4">
      <c r="A102" s="216" t="s">
        <v>2381</v>
      </c>
      <c r="B102" s="212">
        <v>36</v>
      </c>
    </row>
    <row r="103" ht="20.1" customHeight="1" spans="1:4">
      <c r="A103" s="216" t="s">
        <v>2382</v>
      </c>
      <c r="B103" s="212">
        <v>36</v>
      </c>
    </row>
    <row r="104" ht="20.1" customHeight="1" spans="1:4">
      <c r="A104" s="216" t="s">
        <v>2383</v>
      </c>
      <c r="B104" s="212"/>
    </row>
    <row r="105" ht="20.1" customHeight="1" spans="1:4">
      <c r="A105" s="216" t="s">
        <v>2384</v>
      </c>
      <c r="B105" s="212"/>
    </row>
    <row r="106" ht="20.1" customHeight="1" spans="1:4">
      <c r="A106" s="216" t="s">
        <v>2385</v>
      </c>
      <c r="B106" s="212"/>
    </row>
    <row r="107" ht="20.1" customHeight="1" spans="1:4">
      <c r="A107" s="216" t="s">
        <v>2386</v>
      </c>
      <c r="B107" s="212"/>
    </row>
    <row r="108" ht="20.1" customHeight="1" spans="1:4">
      <c r="A108" s="216" t="s">
        <v>2382</v>
      </c>
      <c r="B108" s="212"/>
    </row>
    <row r="109" ht="20.1" customHeight="1" spans="1:4">
      <c r="A109" s="216" t="s">
        <v>2383</v>
      </c>
      <c r="B109" s="212"/>
    </row>
    <row r="110" ht="20.1" customHeight="1" spans="1:4">
      <c r="A110" s="216" t="s">
        <v>2387</v>
      </c>
      <c r="B110" s="212"/>
    </row>
    <row r="111" ht="20.1" customHeight="1" spans="1:4">
      <c r="A111" s="216" t="s">
        <v>2388</v>
      </c>
      <c r="B111" s="212"/>
    </row>
    <row r="112" ht="20.1" customHeight="1" spans="1:4">
      <c r="A112" s="216" t="s">
        <v>2389</v>
      </c>
      <c r="B112" s="212"/>
    </row>
    <row r="113" ht="20.1" customHeight="1" spans="1:2">
      <c r="A113" s="216" t="s">
        <v>2390</v>
      </c>
      <c r="B113" s="212"/>
    </row>
    <row r="114" ht="20.1" customHeight="1" spans="1:2">
      <c r="A114" s="216" t="s">
        <v>2391</v>
      </c>
      <c r="B114" s="212"/>
    </row>
    <row r="115" ht="20.1" customHeight="1" spans="1:2">
      <c r="A115" s="216" t="s">
        <v>2392</v>
      </c>
      <c r="B115" s="212"/>
    </row>
    <row r="116" ht="20.1" customHeight="1" spans="1:2">
      <c r="A116" s="216" t="s">
        <v>2393</v>
      </c>
      <c r="B116" s="212"/>
    </row>
    <row r="117" ht="20.1" customHeight="1" spans="1:2">
      <c r="A117" s="230" t="s">
        <v>2394</v>
      </c>
      <c r="B117" s="212">
        <v>978</v>
      </c>
    </row>
    <row r="118" ht="20.1" customHeight="1" spans="1:2">
      <c r="A118" s="216" t="s">
        <v>2395</v>
      </c>
      <c r="B118" s="212">
        <v>61</v>
      </c>
    </row>
    <row r="119" ht="20.1" customHeight="1" spans="1:2">
      <c r="A119" s="216" t="s">
        <v>2382</v>
      </c>
      <c r="B119" s="212">
        <v>917</v>
      </c>
    </row>
    <row r="120" ht="20.1" customHeight="1" spans="1:2">
      <c r="A120" s="216" t="s">
        <v>2396</v>
      </c>
      <c r="B120" s="212"/>
    </row>
    <row r="121" ht="20.1" customHeight="1" spans="1:2">
      <c r="A121" s="230" t="s">
        <v>2397</v>
      </c>
      <c r="B121" s="212">
        <v>151</v>
      </c>
    </row>
    <row r="122" ht="20.1" customHeight="1" spans="1:2">
      <c r="A122" s="216" t="s">
        <v>2395</v>
      </c>
      <c r="B122" s="212"/>
    </row>
    <row r="123" ht="20.1" customHeight="1" spans="1:2">
      <c r="A123" s="216" t="s">
        <v>2382</v>
      </c>
      <c r="B123" s="212">
        <v>151</v>
      </c>
    </row>
    <row r="124" ht="20.1" customHeight="1" spans="1:2">
      <c r="A124" s="216" t="s">
        <v>2398</v>
      </c>
      <c r="B124" s="212"/>
    </row>
    <row r="125" ht="20.1" customHeight="1" spans="1:2">
      <c r="A125" s="214" t="s">
        <v>2399</v>
      </c>
      <c r="B125" s="212">
        <v>7</v>
      </c>
    </row>
    <row r="126" ht="20.1" customHeight="1" spans="1:2">
      <c r="A126" s="216" t="s">
        <v>2400</v>
      </c>
      <c r="B126" s="212"/>
    </row>
    <row r="127" ht="20.1" customHeight="1" spans="1:2">
      <c r="A127" s="216" t="s">
        <v>2401</v>
      </c>
      <c r="B127" s="212"/>
    </row>
    <row r="128" ht="20.1" customHeight="1" spans="1:2">
      <c r="A128" s="216" t="s">
        <v>2402</v>
      </c>
      <c r="B128" s="212"/>
    </row>
    <row r="129" ht="20.1" customHeight="1" spans="1:2">
      <c r="A129" s="216" t="s">
        <v>2403</v>
      </c>
      <c r="B129" s="212"/>
    </row>
    <row r="130" ht="20.1" customHeight="1" spans="1:2">
      <c r="A130" s="216" t="s">
        <v>2404</v>
      </c>
      <c r="B130" s="212"/>
    </row>
    <row r="131" ht="20.1" customHeight="1" spans="1:2">
      <c r="A131" s="216" t="s">
        <v>2405</v>
      </c>
      <c r="B131" s="212"/>
    </row>
    <row r="132" ht="20.1" customHeight="1" spans="1:2">
      <c r="A132" s="216" t="s">
        <v>2403</v>
      </c>
      <c r="B132" s="212"/>
    </row>
    <row r="133" ht="20.1" customHeight="1" spans="1:2">
      <c r="A133" s="216" t="s">
        <v>2406</v>
      </c>
      <c r="B133" s="212"/>
    </row>
    <row r="134" ht="20.1" customHeight="1" spans="1:2">
      <c r="A134" s="216" t="s">
        <v>2407</v>
      </c>
      <c r="B134" s="212"/>
    </row>
    <row r="135" ht="20.1" customHeight="1" spans="1:2">
      <c r="A135" s="216" t="s">
        <v>2408</v>
      </c>
      <c r="B135" s="212"/>
    </row>
    <row r="136" ht="20.1" customHeight="1" spans="1:2">
      <c r="A136" s="216" t="s">
        <v>2409</v>
      </c>
      <c r="B136" s="212"/>
    </row>
    <row r="137" ht="20.1" customHeight="1" spans="1:2">
      <c r="A137" s="216" t="s">
        <v>2410</v>
      </c>
      <c r="B137" s="212"/>
    </row>
    <row r="138" ht="20.1" customHeight="1" spans="1:2">
      <c r="A138" s="216" t="s">
        <v>2411</v>
      </c>
      <c r="B138" s="212"/>
    </row>
    <row r="139" ht="20.1" customHeight="1" spans="1:2">
      <c r="A139" s="216" t="s">
        <v>2412</v>
      </c>
      <c r="B139" s="212"/>
    </row>
    <row r="140" ht="20.1" customHeight="1" spans="1:2">
      <c r="A140" s="216" t="s">
        <v>2413</v>
      </c>
      <c r="B140" s="212"/>
    </row>
    <row r="141" ht="20.1" customHeight="1" spans="1:2">
      <c r="A141" s="216" t="s">
        <v>2414</v>
      </c>
      <c r="B141" s="212"/>
    </row>
    <row r="142" ht="20.1" customHeight="1" spans="1:2">
      <c r="A142" s="216" t="s">
        <v>2415</v>
      </c>
      <c r="B142" s="212"/>
    </row>
    <row r="143" ht="20.1" customHeight="1" spans="1:2">
      <c r="A143" s="216" t="s">
        <v>2416</v>
      </c>
      <c r="B143" s="212"/>
    </row>
    <row r="144" ht="20.1" customHeight="1" spans="1:2">
      <c r="A144" s="216" t="s">
        <v>2417</v>
      </c>
      <c r="B144" s="212"/>
    </row>
    <row r="145" ht="20.1" customHeight="1" spans="1:2">
      <c r="A145" s="216" t="s">
        <v>2418</v>
      </c>
      <c r="B145" s="212"/>
    </row>
    <row r="146" ht="20.1" customHeight="1" spans="1:2">
      <c r="A146" s="216" t="s">
        <v>2419</v>
      </c>
      <c r="B146" s="212"/>
    </row>
    <row r="147" ht="20.1" customHeight="1" spans="1:2">
      <c r="A147" s="216" t="s">
        <v>2420</v>
      </c>
      <c r="B147" s="212"/>
    </row>
    <row r="148" ht="20.1" customHeight="1" spans="1:2">
      <c r="A148" s="216" t="s">
        <v>2421</v>
      </c>
      <c r="B148" s="212"/>
    </row>
    <row r="149" ht="20.1" customHeight="1" spans="1:2">
      <c r="A149" s="216" t="s">
        <v>2422</v>
      </c>
      <c r="B149" s="212"/>
    </row>
    <row r="150" ht="20.1" customHeight="1" spans="1:2">
      <c r="A150" s="216" t="s">
        <v>2423</v>
      </c>
      <c r="B150" s="212"/>
    </row>
    <row r="151" ht="20.1" customHeight="1" spans="1:2">
      <c r="A151" s="216" t="s">
        <v>2424</v>
      </c>
      <c r="B151" s="212"/>
    </row>
    <row r="152" ht="20.1" customHeight="1" spans="1:2">
      <c r="A152" s="216" t="s">
        <v>2425</v>
      </c>
      <c r="B152" s="212">
        <v>7</v>
      </c>
    </row>
    <row r="153" ht="20.1" customHeight="1" spans="1:2">
      <c r="A153" s="216" t="s">
        <v>2426</v>
      </c>
      <c r="B153" s="212"/>
    </row>
    <row r="154" ht="20.1" customHeight="1" spans="1:2">
      <c r="A154" s="216" t="s">
        <v>2427</v>
      </c>
      <c r="B154" s="212"/>
    </row>
    <row r="155" ht="20.1" customHeight="1" spans="1:2">
      <c r="A155" s="216" t="s">
        <v>2428</v>
      </c>
      <c r="B155" s="212"/>
    </row>
    <row r="156" ht="20.1" customHeight="1" spans="1:2">
      <c r="A156" s="216" t="s">
        <v>2429</v>
      </c>
      <c r="B156" s="212"/>
    </row>
    <row r="157" ht="20.1" customHeight="1" spans="1:2">
      <c r="A157" s="216" t="s">
        <v>2430</v>
      </c>
      <c r="B157" s="212"/>
    </row>
    <row r="158" ht="20.1" customHeight="1" spans="1:2">
      <c r="A158" s="216" t="s">
        <v>2431</v>
      </c>
      <c r="B158" s="212">
        <v>7</v>
      </c>
    </row>
    <row r="159" ht="20.1" customHeight="1" spans="1:2">
      <c r="A159" s="216" t="s">
        <v>2432</v>
      </c>
      <c r="B159" s="212"/>
    </row>
    <row r="160" ht="20.1" customHeight="1" spans="1:2">
      <c r="A160" s="216" t="s">
        <v>2433</v>
      </c>
      <c r="B160" s="212"/>
    </row>
    <row r="161" ht="20.1" customHeight="1" spans="1:2">
      <c r="A161" s="216" t="s">
        <v>2434</v>
      </c>
      <c r="B161" s="212"/>
    </row>
    <row r="162" ht="20.1" customHeight="1" spans="1:2">
      <c r="A162" s="215" t="s">
        <v>2401</v>
      </c>
      <c r="B162" s="212"/>
    </row>
    <row r="163" ht="20.1" customHeight="1" spans="1:2">
      <c r="A163" s="215" t="s">
        <v>2435</v>
      </c>
      <c r="B163" s="212"/>
    </row>
    <row r="164" ht="20.1" customHeight="1" spans="1:2">
      <c r="A164" s="216" t="s">
        <v>2436</v>
      </c>
      <c r="B164" s="212"/>
    </row>
    <row r="165" ht="20.1" customHeight="1" spans="1:2">
      <c r="A165" s="215" t="s">
        <v>2401</v>
      </c>
      <c r="B165" s="212"/>
    </row>
    <row r="166" ht="20.1" customHeight="1" spans="1:2">
      <c r="A166" s="215" t="s">
        <v>2437</v>
      </c>
      <c r="B166" s="212"/>
    </row>
    <row r="167" ht="20.1" customHeight="1" spans="1:2">
      <c r="A167" s="216" t="s">
        <v>2438</v>
      </c>
      <c r="B167" s="212"/>
    </row>
    <row r="168" ht="20.1" customHeight="1" spans="1:2">
      <c r="A168" s="214" t="s">
        <v>2439</v>
      </c>
      <c r="B168" s="212">
        <v>623</v>
      </c>
    </row>
    <row r="169" ht="20.1" customHeight="1" spans="1:2">
      <c r="A169" s="216" t="s">
        <v>2321</v>
      </c>
      <c r="B169" s="212">
        <v>623</v>
      </c>
    </row>
    <row r="170" ht="20.1" customHeight="1" spans="1:2">
      <c r="A170" s="216" t="s">
        <v>2440</v>
      </c>
      <c r="B170" s="212"/>
    </row>
    <row r="171" ht="20.1" customHeight="1" spans="1:2">
      <c r="A171" s="216" t="s">
        <v>2441</v>
      </c>
      <c r="B171" s="212">
        <v>623</v>
      </c>
    </row>
    <row r="172" ht="20.1" customHeight="1" spans="1:2">
      <c r="A172" s="216" t="s">
        <v>2442</v>
      </c>
      <c r="B172" s="212"/>
    </row>
    <row r="173" ht="20.1" customHeight="1" spans="1:2">
      <c r="A173" s="216" t="s">
        <v>2443</v>
      </c>
      <c r="B173" s="212"/>
    </row>
    <row r="174" ht="20.1" customHeight="1" spans="1:2">
      <c r="A174" s="214" t="s">
        <v>2444</v>
      </c>
      <c r="B174" s="212">
        <v>195</v>
      </c>
    </row>
    <row r="175" ht="20.1" customHeight="1" spans="1:2">
      <c r="A175" s="216" t="s">
        <v>2321</v>
      </c>
      <c r="B175" s="212">
        <v>195</v>
      </c>
    </row>
    <row r="176" ht="20.1" customHeight="1" spans="1:2">
      <c r="A176" s="216" t="s">
        <v>2445</v>
      </c>
      <c r="B176" s="212"/>
    </row>
    <row r="177" ht="20.1" customHeight="1" spans="1:4">
      <c r="A177" s="216" t="s">
        <v>2446</v>
      </c>
      <c r="B177" s="212">
        <v>195</v>
      </c>
    </row>
    <row r="178" ht="20.1" customHeight="1" spans="1:4">
      <c r="A178" s="214" t="s">
        <v>2447</v>
      </c>
      <c r="B178" s="212">
        <v>785</v>
      </c>
    </row>
    <row r="179" ht="20.1" customHeight="1" spans="1:4">
      <c r="A179" s="216" t="s">
        <v>2321</v>
      </c>
      <c r="B179" s="212">
        <v>785</v>
      </c>
    </row>
    <row r="180" ht="20.1" customHeight="1" spans="1:4">
      <c r="A180" s="216" t="s">
        <v>2448</v>
      </c>
      <c r="B180" s="212"/>
    </row>
    <row r="181" ht="20.1" customHeight="1" spans="1:4">
      <c r="A181" s="216" t="s">
        <v>2449</v>
      </c>
      <c r="B181" s="212"/>
    </row>
    <row r="182" ht="20.1" customHeight="1" spans="1:4">
      <c r="A182" s="216" t="s">
        <v>2450</v>
      </c>
      <c r="B182" s="212">
        <v>785</v>
      </c>
    </row>
    <row r="183" ht="20.1" customHeight="1" spans="1:4">
      <c r="A183" s="214" t="s">
        <v>2451</v>
      </c>
      <c r="B183" s="212">
        <v>13578</v>
      </c>
    </row>
    <row r="184" ht="20.1" customHeight="1" spans="1:4">
      <c r="A184" s="216" t="s">
        <v>2452</v>
      </c>
      <c r="B184" s="212">
        <v>11156</v>
      </c>
    </row>
    <row r="185" ht="20.1" customHeight="1" spans="1:4">
      <c r="A185" s="216" t="s">
        <v>2453</v>
      </c>
      <c r="B185" s="212"/>
    </row>
    <row r="186" ht="20.1" customHeight="1" spans="1:4">
      <c r="A186" s="216" t="s">
        <v>2454</v>
      </c>
      <c r="B186" s="212">
        <v>11156</v>
      </c>
      <c r="C186" s="206">
        <v>22498</v>
      </c>
      <c r="D186" s="206">
        <f>B186-C186</f>
        <v>-11342</v>
      </c>
    </row>
    <row r="187" ht="20.1" customHeight="1" spans="1:4">
      <c r="A187" s="216" t="s">
        <v>2455</v>
      </c>
      <c r="B187" s="212"/>
    </row>
    <row r="188" ht="20.1" customHeight="1" spans="1:4">
      <c r="A188" s="216" t="s">
        <v>2456</v>
      </c>
      <c r="B188" s="212"/>
    </row>
    <row r="189" ht="20.1" customHeight="1" spans="1:4">
      <c r="A189" s="216" t="s">
        <v>2457</v>
      </c>
      <c r="B189" s="212"/>
    </row>
    <row r="190" ht="20.1" customHeight="1" spans="1:4">
      <c r="A190" s="216" t="s">
        <v>2458</v>
      </c>
      <c r="B190" s="212"/>
    </row>
    <row r="191" ht="20.1" customHeight="1" spans="1:4">
      <c r="A191" s="216" t="s">
        <v>2459</v>
      </c>
      <c r="B191" s="212"/>
    </row>
    <row r="192" ht="20.1" customHeight="1" spans="1:4">
      <c r="A192" s="216" t="s">
        <v>2460</v>
      </c>
      <c r="B192" s="212"/>
    </row>
    <row r="193" ht="20.1" customHeight="1" spans="1:2">
      <c r="A193" s="216" t="s">
        <v>2461</v>
      </c>
      <c r="B193" s="212"/>
    </row>
    <row r="194" ht="20.1" customHeight="1" spans="1:2">
      <c r="A194" s="216" t="s">
        <v>2462</v>
      </c>
      <c r="B194" s="212"/>
    </row>
    <row r="195" ht="20.1" customHeight="1" spans="1:2">
      <c r="A195" s="216" t="s">
        <v>2463</v>
      </c>
      <c r="B195" s="212"/>
    </row>
    <row r="196" ht="20.1" customHeight="1" spans="1:2">
      <c r="A196" s="216" t="s">
        <v>2464</v>
      </c>
      <c r="B196" s="212"/>
    </row>
    <row r="197" ht="20.1" customHeight="1" spans="1:2">
      <c r="A197" s="216" t="s">
        <v>2465</v>
      </c>
      <c r="B197" s="212"/>
    </row>
    <row r="198" ht="20.1" customHeight="1" spans="1:2">
      <c r="A198" s="216" t="s">
        <v>2466</v>
      </c>
      <c r="B198" s="212"/>
    </row>
    <row r="199" ht="20.1" customHeight="1" spans="1:2">
      <c r="A199" s="216" t="s">
        <v>2467</v>
      </c>
      <c r="B199" s="212">
        <v>722</v>
      </c>
    </row>
    <row r="200" ht="20.1" customHeight="1" spans="1:2">
      <c r="A200" s="216" t="s">
        <v>2468</v>
      </c>
      <c r="B200" s="212"/>
    </row>
    <row r="201" ht="20.1" customHeight="1" spans="1:2">
      <c r="A201" s="216" t="s">
        <v>2469</v>
      </c>
      <c r="B201" s="212">
        <v>722</v>
      </c>
    </row>
    <row r="202" ht="20.1" customHeight="1" spans="1:2">
      <c r="A202" s="216" t="s">
        <v>2470</v>
      </c>
      <c r="B202" s="212"/>
    </row>
    <row r="203" ht="20.1" customHeight="1" spans="1:2">
      <c r="A203" s="216" t="s">
        <v>2471</v>
      </c>
      <c r="B203" s="212"/>
    </row>
    <row r="204" ht="20.1" customHeight="1" spans="1:2">
      <c r="A204" s="216" t="s">
        <v>2472</v>
      </c>
      <c r="B204" s="212"/>
    </row>
    <row r="205" ht="20.1" customHeight="1" spans="1:2">
      <c r="A205" s="216" t="s">
        <v>2473</v>
      </c>
      <c r="B205" s="212"/>
    </row>
    <row r="206" ht="20.1" customHeight="1" spans="1:2">
      <c r="A206" s="216" t="s">
        <v>2474</v>
      </c>
      <c r="B206" s="212"/>
    </row>
    <row r="207" ht="20.1" customHeight="1" spans="1:2">
      <c r="A207" s="216" t="s">
        <v>2475</v>
      </c>
      <c r="B207" s="212"/>
    </row>
    <row r="208" ht="20.1" customHeight="1" spans="1:2">
      <c r="A208" s="216" t="s">
        <v>2476</v>
      </c>
      <c r="B208" s="212"/>
    </row>
    <row r="209" ht="20.1" customHeight="1" spans="1:2">
      <c r="A209" s="216" t="s">
        <v>2477</v>
      </c>
      <c r="B209" s="212"/>
    </row>
    <row r="210" ht="20.1" customHeight="1" spans="1:2">
      <c r="A210" s="216" t="s">
        <v>2478</v>
      </c>
      <c r="B210" s="212"/>
    </row>
    <row r="211" ht="20.1" customHeight="1" spans="1:2">
      <c r="A211" s="216" t="s">
        <v>2479</v>
      </c>
      <c r="B211" s="212">
        <v>1700</v>
      </c>
    </row>
    <row r="212" ht="20.1" customHeight="1" spans="1:2">
      <c r="A212" s="216" t="s">
        <v>2480</v>
      </c>
      <c r="B212" s="212">
        <v>1700</v>
      </c>
    </row>
    <row r="213" ht="20.1" customHeight="1" spans="1:2">
      <c r="A213" s="214" t="s">
        <v>2481</v>
      </c>
      <c r="B213" s="212">
        <v>12758</v>
      </c>
    </row>
    <row r="214" ht="20.1" customHeight="1" spans="1:2">
      <c r="A214" s="214" t="s">
        <v>2482</v>
      </c>
      <c r="B214" s="212">
        <v>12758</v>
      </c>
    </row>
    <row r="215" ht="20.1" customHeight="1" spans="1:2">
      <c r="A215" s="214" t="s">
        <v>2483</v>
      </c>
      <c r="B215" s="212"/>
    </row>
    <row r="216" ht="20.1" customHeight="1" spans="1:2">
      <c r="A216" s="214" t="s">
        <v>2484</v>
      </c>
      <c r="B216" s="212"/>
    </row>
    <row r="217" ht="20.1" customHeight="1" spans="1:2">
      <c r="A217" s="214" t="s">
        <v>2485</v>
      </c>
      <c r="B217" s="212"/>
    </row>
    <row r="218" ht="20.1" customHeight="1" spans="1:2">
      <c r="A218" s="214" t="s">
        <v>2486</v>
      </c>
      <c r="B218" s="212"/>
    </row>
    <row r="219" ht="20.1" customHeight="1" spans="1:2">
      <c r="A219" s="214" t="s">
        <v>2487</v>
      </c>
      <c r="B219" s="212"/>
    </row>
    <row r="220" ht="20.1" customHeight="1" spans="1:2">
      <c r="A220" s="214" t="s">
        <v>2488</v>
      </c>
      <c r="B220" s="212"/>
    </row>
    <row r="221" ht="20.1" customHeight="1" spans="1:2">
      <c r="A221" s="214" t="s">
        <v>2489</v>
      </c>
      <c r="B221" s="212"/>
    </row>
    <row r="222" ht="20.1" customHeight="1" spans="1:2">
      <c r="A222" s="214" t="s">
        <v>2490</v>
      </c>
      <c r="B222" s="212"/>
    </row>
    <row r="223" ht="20.1" customHeight="1" spans="1:2">
      <c r="A223" s="214" t="s">
        <v>2491</v>
      </c>
      <c r="B223" s="212"/>
    </row>
    <row r="224" ht="20.1" customHeight="1" spans="1:2">
      <c r="A224" s="214" t="s">
        <v>2492</v>
      </c>
      <c r="B224" s="212"/>
    </row>
    <row r="225" ht="20.1" customHeight="1" spans="1:4">
      <c r="A225" s="214" t="s">
        <v>2493</v>
      </c>
      <c r="B225" s="212"/>
    </row>
    <row r="226" ht="20.1" customHeight="1" spans="1:4">
      <c r="A226" s="214" t="s">
        <v>2494</v>
      </c>
      <c r="B226" s="212"/>
    </row>
    <row r="227" ht="20.1" customHeight="1" spans="1:4">
      <c r="A227" s="214" t="s">
        <v>2495</v>
      </c>
      <c r="B227" s="212"/>
    </row>
    <row r="228" ht="20.1" customHeight="1" spans="1:4">
      <c r="A228" s="214" t="s">
        <v>2496</v>
      </c>
      <c r="B228" s="212">
        <v>12758</v>
      </c>
      <c r="C228" s="206">
        <v>1815</v>
      </c>
      <c r="D228" s="206">
        <f>B228-C228</f>
        <v>10943</v>
      </c>
    </row>
    <row r="229" ht="20.1" customHeight="1" spans="1:4">
      <c r="A229" s="214" t="s">
        <v>2497</v>
      </c>
      <c r="B229" s="212"/>
    </row>
    <row r="230" ht="20.1" customHeight="1" spans="1:4">
      <c r="A230" s="214" t="s">
        <v>2247</v>
      </c>
      <c r="B230" s="212">
        <v>3</v>
      </c>
    </row>
    <row r="231" ht="20.1" customHeight="1" spans="1:4">
      <c r="A231" s="214" t="s">
        <v>2482</v>
      </c>
      <c r="B231" s="212">
        <v>3</v>
      </c>
    </row>
    <row r="232" ht="20.1" customHeight="1" spans="1:4">
      <c r="A232" s="214" t="s">
        <v>2498</v>
      </c>
      <c r="B232" s="212"/>
    </row>
    <row r="233" ht="20.1" customHeight="1" spans="1:4">
      <c r="A233" s="214" t="s">
        <v>2499</v>
      </c>
      <c r="B233" s="212"/>
    </row>
    <row r="234" ht="20.1" customHeight="1" spans="1:4">
      <c r="A234" s="214" t="s">
        <v>2500</v>
      </c>
      <c r="B234" s="212"/>
    </row>
    <row r="235" ht="20.1" customHeight="1" spans="1:4">
      <c r="A235" s="214" t="s">
        <v>2501</v>
      </c>
      <c r="B235" s="212"/>
    </row>
    <row r="236" ht="20.1" customHeight="1" spans="1:4">
      <c r="A236" s="214" t="s">
        <v>2502</v>
      </c>
      <c r="B236" s="212"/>
    </row>
    <row r="237" ht="20.1" customHeight="1" spans="1:4">
      <c r="A237" s="214" t="s">
        <v>2503</v>
      </c>
      <c r="B237" s="212"/>
    </row>
    <row r="238" ht="20.1" customHeight="1" spans="1:4">
      <c r="A238" s="214" t="s">
        <v>2504</v>
      </c>
      <c r="B238" s="212"/>
    </row>
    <row r="239" ht="20.1" customHeight="1" spans="1:4">
      <c r="A239" s="214" t="s">
        <v>2505</v>
      </c>
      <c r="B239" s="212"/>
    </row>
    <row r="240" ht="20.1" customHeight="1" spans="1:4">
      <c r="A240" s="214" t="s">
        <v>2506</v>
      </c>
      <c r="B240" s="212"/>
    </row>
    <row r="241" ht="20.1" customHeight="1" spans="1:2">
      <c r="A241" s="214" t="s">
        <v>2507</v>
      </c>
      <c r="B241" s="212"/>
    </row>
    <row r="242" ht="20.1" customHeight="1" spans="1:2">
      <c r="A242" s="214" t="s">
        <v>2508</v>
      </c>
      <c r="B242" s="212"/>
    </row>
    <row r="243" ht="20.1" customHeight="1" spans="1:2">
      <c r="A243" s="214" t="s">
        <v>2509</v>
      </c>
      <c r="B243" s="212"/>
    </row>
    <row r="244" ht="20.1" customHeight="1" spans="1:2">
      <c r="A244" s="214" t="s">
        <v>2510</v>
      </c>
      <c r="B244" s="212"/>
    </row>
    <row r="245" ht="20.1" customHeight="1" spans="1:2">
      <c r="A245" s="214" t="s">
        <v>2511</v>
      </c>
      <c r="B245" s="212">
        <v>3</v>
      </c>
    </row>
    <row r="246" ht="20.1" customHeight="1" spans="1:2">
      <c r="A246" s="214" t="s">
        <v>2512</v>
      </c>
      <c r="B246" s="212"/>
    </row>
    <row r="247" ht="20.1" customHeight="1" spans="1:2">
      <c r="A247" s="231" t="s">
        <v>100</v>
      </c>
      <c r="B247" s="212">
        <v>96312</v>
      </c>
    </row>
    <row r="248" ht="20.1" customHeight="1" spans="1:2">
      <c r="A248" s="181" t="s">
        <v>2251</v>
      </c>
      <c r="B248" s="212"/>
    </row>
    <row r="249" ht="20.1" customHeight="1" spans="1:2">
      <c r="A249" s="181" t="s">
        <v>2253</v>
      </c>
      <c r="B249" s="212"/>
    </row>
    <row r="250" ht="20.1" customHeight="1" spans="1:2">
      <c r="A250" s="181" t="s">
        <v>2255</v>
      </c>
      <c r="B250" s="212"/>
    </row>
    <row r="251" ht="20.1" customHeight="1" spans="1:2">
      <c r="A251" s="181" t="s">
        <v>2257</v>
      </c>
      <c r="B251" s="212"/>
    </row>
    <row r="252" ht="20.1" customHeight="1" spans="1:2">
      <c r="A252" s="181" t="s">
        <v>2259</v>
      </c>
      <c r="B252" s="212"/>
    </row>
    <row r="253" ht="20.1" customHeight="1" spans="1:2">
      <c r="A253" s="181" t="s">
        <v>2261</v>
      </c>
      <c r="B253" s="212"/>
    </row>
    <row r="254" ht="20.1" customHeight="1" spans="1:2">
      <c r="A254" s="232" t="s">
        <v>2263</v>
      </c>
      <c r="B254" s="212"/>
    </row>
    <row r="255" ht="20.1" customHeight="1" spans="1:2">
      <c r="A255" s="232" t="s">
        <v>2265</v>
      </c>
      <c r="B255" s="212"/>
    </row>
    <row r="256" ht="20.1" customHeight="1" spans="1:2">
      <c r="A256" s="232"/>
      <c r="B256" s="212"/>
    </row>
    <row r="257" ht="20.1" customHeight="1" spans="1:5">
      <c r="A257" s="219" t="s">
        <v>2513</v>
      </c>
      <c r="B257" s="220">
        <v>96312</v>
      </c>
      <c r="C257" s="206">
        <v>34204</v>
      </c>
      <c r="D257" s="206">
        <v>130516</v>
      </c>
      <c r="E257" s="206">
        <f>D257-C257</f>
        <v>96312</v>
      </c>
    </row>
    <row r="258" ht="20.1" customHeight="1"/>
    <row r="259" ht="20.1" customHeight="1"/>
    <row r="260" ht="20.1" customHeight="1"/>
    <row r="261" ht="20.1" customHeight="1"/>
    <row r="262" ht="20.1" customHeight="1"/>
    <row r="263" ht="20.1" customHeight="1"/>
    <row r="264" ht="20.1" customHeight="1"/>
    <row r="265" ht="20.1" customHeight="1"/>
    <row r="266" ht="20.1" customHeight="1"/>
    <row r="267" ht="20.1" customHeight="1"/>
    <row r="268" ht="20.1" customHeight="1"/>
    <row r="269" ht="20.1" customHeight="1"/>
    <row r="270" ht="20.1" customHeight="1"/>
    <row r="271" ht="20.1" customHeight="1"/>
    <row r="272" ht="20.1" customHeight="1"/>
    <row r="273" ht="20.1" customHeight="1"/>
    <row r="274" ht="20.1" customHeight="1"/>
    <row r="275" ht="20.1" customHeight="1"/>
    <row r="276" ht="20.1" customHeight="1"/>
    <row r="277" ht="20.1" customHeight="1"/>
    <row r="278" ht="20.1" customHeight="1"/>
    <row r="279" ht="20.1" customHeight="1"/>
    <row r="280" ht="20.1" customHeight="1"/>
    <row r="281" ht="20.1" customHeight="1"/>
    <row r="282" ht="20.1" customHeight="1"/>
    <row r="283" ht="20.1" customHeight="1"/>
    <row r="284" ht="20.1" customHeight="1"/>
    <row r="285" ht="20.1" customHeight="1"/>
    <row r="286" ht="20.1" customHeight="1"/>
    <row r="287" ht="20.1" customHeight="1"/>
    <row r="288" ht="20.1" customHeight="1"/>
    <row r="289" ht="20.1" customHeight="1"/>
    <row r="290" ht="20.1" customHeight="1"/>
    <row r="291" ht="20.1" customHeight="1"/>
    <row r="292" ht="20.1" customHeight="1"/>
    <row r="293" ht="20.1" customHeight="1"/>
    <row r="294" ht="20.1" customHeight="1"/>
    <row r="295" ht="20.1" customHeight="1"/>
    <row r="296" ht="20.1" customHeight="1"/>
    <row r="297" ht="20.1" customHeight="1"/>
    <row r="298" ht="20.1" customHeight="1"/>
    <row r="299" ht="20.1" customHeight="1"/>
    <row r="300" ht="20.1" customHeight="1"/>
    <row r="301" ht="20.1" customHeight="1"/>
    <row r="302" ht="20.1" customHeight="1"/>
    <row r="303" ht="20.1" customHeight="1"/>
    <row r="304" ht="20.1" customHeight="1"/>
    <row r="305" ht="20.1" customHeight="1"/>
    <row r="306" ht="20.1" customHeight="1"/>
  </sheetData>
  <sheetProtection formatCells="0" formatColumns="0" formatRows="0" insertRows="0" insertColumns="0" insertHyperlinks="0" deleteColumns="0" deleteRows="0" sort="0" autoFilter="0" pivotTables="0"/>
  <mergeCells count="2">
    <mergeCell ref="A2:B2"/>
    <mergeCell ref="A4:B4"/>
  </mergeCells>
  <printOptions horizontalCentered="1"/>
  <pageMargins left="0.47" right="0.47" top="0.59" bottom="0.47" header="0.31" footer="0.31"/>
  <pageSetup paperSize="9" scale="80" orientation="portrait" errors="blank"/>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85"/>
  <sheetViews>
    <sheetView showGridLines="0" showZeros="0" zoomScale="90" zoomScaleNormal="90" workbookViewId="0">
      <pane ySplit="4" topLeftCell="A135" activePane="bottomLeft" state="frozen"/>
      <selection/>
      <selection pane="bottomLeft" activeCell="C4" sqref="C4:C9"/>
    </sheetView>
  </sheetViews>
  <sheetFormatPr defaultColWidth="9" defaultRowHeight="14.25" outlineLevelCol="1"/>
  <cols>
    <col min="1" max="1" width="72.625" style="204" customWidth="1"/>
    <col min="2" max="2" width="18.625" style="205" customWidth="1"/>
    <col min="3" max="256" width="9" style="206"/>
    <col min="257" max="257" width="72.625" style="206" customWidth="1"/>
    <col min="258" max="258" width="15.625" style="206" customWidth="1"/>
    <col min="259" max="512" width="9" style="206"/>
    <col min="513" max="513" width="72.625" style="206" customWidth="1"/>
    <col min="514" max="514" width="15.625" style="206" customWidth="1"/>
    <col min="515" max="768" width="9" style="206"/>
    <col min="769" max="769" width="72.625" style="206" customWidth="1"/>
    <col min="770" max="770" width="15.625" style="206" customWidth="1"/>
    <col min="771" max="1024" width="9" style="206"/>
    <col min="1025" max="1025" width="72.625" style="206" customWidth="1"/>
    <col min="1026" max="1026" width="15.625" style="206" customWidth="1"/>
    <col min="1027" max="1280" width="9" style="206"/>
    <col min="1281" max="1281" width="72.625" style="206" customWidth="1"/>
    <col min="1282" max="1282" width="15.625" style="206" customWidth="1"/>
    <col min="1283" max="1536" width="9" style="206"/>
    <col min="1537" max="1537" width="72.625" style="206" customWidth="1"/>
    <col min="1538" max="1538" width="15.625" style="206" customWidth="1"/>
    <col min="1539" max="1792" width="9" style="206"/>
    <col min="1793" max="1793" width="72.625" style="206" customWidth="1"/>
    <col min="1794" max="1794" width="15.625" style="206" customWidth="1"/>
    <col min="1795" max="2048" width="9" style="206"/>
    <col min="2049" max="2049" width="72.625" style="206" customWidth="1"/>
    <col min="2050" max="2050" width="15.625" style="206" customWidth="1"/>
    <col min="2051" max="2304" width="9" style="206"/>
    <col min="2305" max="2305" width="72.625" style="206" customWidth="1"/>
    <col min="2306" max="2306" width="15.625" style="206" customWidth="1"/>
    <col min="2307" max="2560" width="9" style="206"/>
    <col min="2561" max="2561" width="72.625" style="206" customWidth="1"/>
    <col min="2562" max="2562" width="15.625" style="206" customWidth="1"/>
    <col min="2563" max="2816" width="9" style="206"/>
    <col min="2817" max="2817" width="72.625" style="206" customWidth="1"/>
    <col min="2818" max="2818" width="15.625" style="206" customWidth="1"/>
    <col min="2819" max="3072" width="9" style="206"/>
    <col min="3073" max="3073" width="72.625" style="206" customWidth="1"/>
    <col min="3074" max="3074" width="15.625" style="206" customWidth="1"/>
    <col min="3075" max="3328" width="9" style="206"/>
    <col min="3329" max="3329" width="72.625" style="206" customWidth="1"/>
    <col min="3330" max="3330" width="15.625" style="206" customWidth="1"/>
    <col min="3331" max="3584" width="9" style="206"/>
    <col min="3585" max="3585" width="72.625" style="206" customWidth="1"/>
    <col min="3586" max="3586" width="15.625" style="206" customWidth="1"/>
    <col min="3587" max="3840" width="9" style="206"/>
    <col min="3841" max="3841" width="72.625" style="206" customWidth="1"/>
    <col min="3842" max="3842" width="15.625" style="206" customWidth="1"/>
    <col min="3843" max="4096" width="9" style="206"/>
    <col min="4097" max="4097" width="72.625" style="206" customWidth="1"/>
    <col min="4098" max="4098" width="15.625" style="206" customWidth="1"/>
    <col min="4099" max="4352" width="9" style="206"/>
    <col min="4353" max="4353" width="72.625" style="206" customWidth="1"/>
    <col min="4354" max="4354" width="15.625" style="206" customWidth="1"/>
    <col min="4355" max="4608" width="9" style="206"/>
    <col min="4609" max="4609" width="72.625" style="206" customWidth="1"/>
    <col min="4610" max="4610" width="15.625" style="206" customWidth="1"/>
    <col min="4611" max="4864" width="9" style="206"/>
    <col min="4865" max="4865" width="72.625" style="206" customWidth="1"/>
    <col min="4866" max="4866" width="15.625" style="206" customWidth="1"/>
    <col min="4867" max="5120" width="9" style="206"/>
    <col min="5121" max="5121" width="72.625" style="206" customWidth="1"/>
    <col min="5122" max="5122" width="15.625" style="206" customWidth="1"/>
    <col min="5123" max="5376" width="9" style="206"/>
    <col min="5377" max="5377" width="72.625" style="206" customWidth="1"/>
    <col min="5378" max="5378" width="15.625" style="206" customWidth="1"/>
    <col min="5379" max="5632" width="9" style="206"/>
    <col min="5633" max="5633" width="72.625" style="206" customWidth="1"/>
    <col min="5634" max="5634" width="15.625" style="206" customWidth="1"/>
    <col min="5635" max="5888" width="9" style="206"/>
    <col min="5889" max="5889" width="72.625" style="206" customWidth="1"/>
    <col min="5890" max="5890" width="15.625" style="206" customWidth="1"/>
    <col min="5891" max="6144" width="9" style="206"/>
    <col min="6145" max="6145" width="72.625" style="206" customWidth="1"/>
    <col min="6146" max="6146" width="15.625" style="206" customWidth="1"/>
    <col min="6147" max="6400" width="9" style="206"/>
    <col min="6401" max="6401" width="72.625" style="206" customWidth="1"/>
    <col min="6402" max="6402" width="15.625" style="206" customWidth="1"/>
    <col min="6403" max="6656" width="9" style="206"/>
    <col min="6657" max="6657" width="72.625" style="206" customWidth="1"/>
    <col min="6658" max="6658" width="15.625" style="206" customWidth="1"/>
    <col min="6659" max="6912" width="9" style="206"/>
    <col min="6913" max="6913" width="72.625" style="206" customWidth="1"/>
    <col min="6914" max="6914" width="15.625" style="206" customWidth="1"/>
    <col min="6915" max="7168" width="9" style="206"/>
    <col min="7169" max="7169" width="72.625" style="206" customWidth="1"/>
    <col min="7170" max="7170" width="15.625" style="206" customWidth="1"/>
    <col min="7171" max="7424" width="9" style="206"/>
    <col min="7425" max="7425" width="72.625" style="206" customWidth="1"/>
    <col min="7426" max="7426" width="15.625" style="206" customWidth="1"/>
    <col min="7427" max="7680" width="9" style="206"/>
    <col min="7681" max="7681" width="72.625" style="206" customWidth="1"/>
    <col min="7682" max="7682" width="15.625" style="206" customWidth="1"/>
    <col min="7683" max="7936" width="9" style="206"/>
    <col min="7937" max="7937" width="72.625" style="206" customWidth="1"/>
    <col min="7938" max="7938" width="15.625" style="206" customWidth="1"/>
    <col min="7939" max="8192" width="9" style="206"/>
    <col min="8193" max="8193" width="72.625" style="206" customWidth="1"/>
    <col min="8194" max="8194" width="15.625" style="206" customWidth="1"/>
    <col min="8195" max="8448" width="9" style="206"/>
    <col min="8449" max="8449" width="72.625" style="206" customWidth="1"/>
    <col min="8450" max="8450" width="15.625" style="206" customWidth="1"/>
    <col min="8451" max="8704" width="9" style="206"/>
    <col min="8705" max="8705" width="72.625" style="206" customWidth="1"/>
    <col min="8706" max="8706" width="15.625" style="206" customWidth="1"/>
    <col min="8707" max="8960" width="9" style="206"/>
    <col min="8961" max="8961" width="72.625" style="206" customWidth="1"/>
    <col min="8962" max="8962" width="15.625" style="206" customWidth="1"/>
    <col min="8963" max="9216" width="9" style="206"/>
    <col min="9217" max="9217" width="72.625" style="206" customWidth="1"/>
    <col min="9218" max="9218" width="15.625" style="206" customWidth="1"/>
    <col min="9219" max="9472" width="9" style="206"/>
    <col min="9473" max="9473" width="72.625" style="206" customWidth="1"/>
    <col min="9474" max="9474" width="15.625" style="206" customWidth="1"/>
    <col min="9475" max="9728" width="9" style="206"/>
    <col min="9729" max="9729" width="72.625" style="206" customWidth="1"/>
    <col min="9730" max="9730" width="15.625" style="206" customWidth="1"/>
    <col min="9731" max="9984" width="9" style="206"/>
    <col min="9985" max="9985" width="72.625" style="206" customWidth="1"/>
    <col min="9986" max="9986" width="15.625" style="206" customWidth="1"/>
    <col min="9987" max="10240" width="9" style="206"/>
    <col min="10241" max="10241" width="72.625" style="206" customWidth="1"/>
    <col min="10242" max="10242" width="15.625" style="206" customWidth="1"/>
    <col min="10243" max="10496" width="9" style="206"/>
    <col min="10497" max="10497" width="72.625" style="206" customWidth="1"/>
    <col min="10498" max="10498" width="15.625" style="206" customWidth="1"/>
    <col min="10499" max="10752" width="9" style="206"/>
    <col min="10753" max="10753" width="72.625" style="206" customWidth="1"/>
    <col min="10754" max="10754" width="15.625" style="206" customWidth="1"/>
    <col min="10755" max="11008" width="9" style="206"/>
    <col min="11009" max="11009" width="72.625" style="206" customWidth="1"/>
    <col min="11010" max="11010" width="15.625" style="206" customWidth="1"/>
    <col min="11011" max="11264" width="9" style="206"/>
    <col min="11265" max="11265" width="72.625" style="206" customWidth="1"/>
    <col min="11266" max="11266" width="15.625" style="206" customWidth="1"/>
    <col min="11267" max="11520" width="9" style="206"/>
    <col min="11521" max="11521" width="72.625" style="206" customWidth="1"/>
    <col min="11522" max="11522" width="15.625" style="206" customWidth="1"/>
    <col min="11523" max="11776" width="9" style="206"/>
    <col min="11777" max="11777" width="72.625" style="206" customWidth="1"/>
    <col min="11778" max="11778" width="15.625" style="206" customWidth="1"/>
    <col min="11779" max="12032" width="9" style="206"/>
    <col min="12033" max="12033" width="72.625" style="206" customWidth="1"/>
    <col min="12034" max="12034" width="15.625" style="206" customWidth="1"/>
    <col min="12035" max="12288" width="9" style="206"/>
    <col min="12289" max="12289" width="72.625" style="206" customWidth="1"/>
    <col min="12290" max="12290" width="15.625" style="206" customWidth="1"/>
    <col min="12291" max="12544" width="9" style="206"/>
    <col min="12545" max="12545" width="72.625" style="206" customWidth="1"/>
    <col min="12546" max="12546" width="15.625" style="206" customWidth="1"/>
    <col min="12547" max="12800" width="9" style="206"/>
    <col min="12801" max="12801" width="72.625" style="206" customWidth="1"/>
    <col min="12802" max="12802" width="15.625" style="206" customWidth="1"/>
    <col min="12803" max="13056" width="9" style="206"/>
    <col min="13057" max="13057" width="72.625" style="206" customWidth="1"/>
    <col min="13058" max="13058" width="15.625" style="206" customWidth="1"/>
    <col min="13059" max="13312" width="9" style="206"/>
    <col min="13313" max="13313" width="72.625" style="206" customWidth="1"/>
    <col min="13314" max="13314" width="15.625" style="206" customWidth="1"/>
    <col min="13315" max="13568" width="9" style="206"/>
    <col min="13569" max="13569" width="72.625" style="206" customWidth="1"/>
    <col min="13570" max="13570" width="15.625" style="206" customWidth="1"/>
    <col min="13571" max="13824" width="9" style="206"/>
    <col min="13825" max="13825" width="72.625" style="206" customWidth="1"/>
    <col min="13826" max="13826" width="15.625" style="206" customWidth="1"/>
    <col min="13827" max="14080" width="9" style="206"/>
    <col min="14081" max="14081" width="72.625" style="206" customWidth="1"/>
    <col min="14082" max="14082" width="15.625" style="206" customWidth="1"/>
    <col min="14083" max="14336" width="9" style="206"/>
    <col min="14337" max="14337" width="72.625" style="206" customWidth="1"/>
    <col min="14338" max="14338" width="15.625" style="206" customWidth="1"/>
    <col min="14339" max="14592" width="9" style="206"/>
    <col min="14593" max="14593" width="72.625" style="206" customWidth="1"/>
    <col min="14594" max="14594" width="15.625" style="206" customWidth="1"/>
    <col min="14595" max="14848" width="9" style="206"/>
    <col min="14849" max="14849" width="72.625" style="206" customWidth="1"/>
    <col min="14850" max="14850" width="15.625" style="206" customWidth="1"/>
    <col min="14851" max="15104" width="9" style="206"/>
    <col min="15105" max="15105" width="72.625" style="206" customWidth="1"/>
    <col min="15106" max="15106" width="15.625" style="206" customWidth="1"/>
    <col min="15107" max="15360" width="9" style="206"/>
    <col min="15361" max="15361" width="72.625" style="206" customWidth="1"/>
    <col min="15362" max="15362" width="15.625" style="206" customWidth="1"/>
    <col min="15363" max="15616" width="9" style="206"/>
    <col min="15617" max="15617" width="72.625" style="206" customWidth="1"/>
    <col min="15618" max="15618" width="15.625" style="206" customWidth="1"/>
    <col min="15619" max="15872" width="9" style="206"/>
    <col min="15873" max="15873" width="72.625" style="206" customWidth="1"/>
    <col min="15874" max="15874" width="15.625" style="206" customWidth="1"/>
    <col min="15875" max="16128" width="9" style="206"/>
    <col min="16129" max="16129" width="72.625" style="206" customWidth="1"/>
    <col min="16130" max="16130" width="15.625" style="206" customWidth="1"/>
    <col min="16131" max="16384" width="9" style="206"/>
  </cols>
  <sheetData>
    <row r="1" ht="29.25" customHeight="1" spans="1:2">
      <c r="A1" s="207" t="s">
        <v>2515</v>
      </c>
    </row>
    <row r="2" ht="33.75" customHeight="1" spans="1:2">
      <c r="A2" s="208" t="s">
        <v>2516</v>
      </c>
      <c r="B2" s="208"/>
    </row>
    <row r="3" ht="24.75" customHeight="1" spans="1:2">
      <c r="B3" s="123" t="s">
        <v>2</v>
      </c>
    </row>
    <row r="4" ht="19.5" customHeight="1" spans="1:2">
      <c r="A4" s="209" t="s">
        <v>628</v>
      </c>
      <c r="B4" s="210" t="s">
        <v>2202</v>
      </c>
    </row>
    <row r="5" ht="20.1" customHeight="1" spans="1:2">
      <c r="A5" s="211" t="s">
        <v>2232</v>
      </c>
      <c r="B5" s="212"/>
    </row>
    <row r="6" ht="20.1" customHeight="1" spans="1:2">
      <c r="A6" s="213" t="s">
        <v>2305</v>
      </c>
      <c r="B6" s="212"/>
    </row>
    <row r="7" ht="20.1" customHeight="1" spans="1:2">
      <c r="A7" s="214" t="s">
        <v>2306</v>
      </c>
      <c r="B7" s="212"/>
    </row>
    <row r="8" ht="20.1" customHeight="1" spans="1:2">
      <c r="A8" s="214" t="s">
        <v>2307</v>
      </c>
      <c r="B8" s="212"/>
    </row>
    <row r="9" ht="20.1" customHeight="1" spans="1:2">
      <c r="A9" s="214" t="s">
        <v>2308</v>
      </c>
      <c r="B9" s="212"/>
    </row>
    <row r="10" ht="20.1" customHeight="1" spans="1:2">
      <c r="A10" s="214" t="s">
        <v>2309</v>
      </c>
      <c r="B10" s="212"/>
    </row>
    <row r="11" ht="20.1" customHeight="1" spans="1:2">
      <c r="A11" s="214" t="s">
        <v>2310</v>
      </c>
      <c r="B11" s="212"/>
    </row>
    <row r="12" ht="20.1" customHeight="1" spans="1:2">
      <c r="A12" s="213" t="s">
        <v>2311</v>
      </c>
      <c r="B12" s="212"/>
    </row>
    <row r="13" ht="20.1" customHeight="1" spans="1:2">
      <c r="A13" s="213" t="s">
        <v>2312</v>
      </c>
      <c r="B13" s="212"/>
    </row>
    <row r="14" ht="20.1" customHeight="1" spans="1:2">
      <c r="A14" s="213" t="s">
        <v>2313</v>
      </c>
      <c r="B14" s="212"/>
    </row>
    <row r="15" ht="20.1" customHeight="1" spans="1:2">
      <c r="A15" s="213" t="s">
        <v>2314</v>
      </c>
      <c r="B15" s="212"/>
    </row>
    <row r="16" ht="20.1" customHeight="1" spans="1:2">
      <c r="A16" s="213" t="s">
        <v>2315</v>
      </c>
      <c r="B16" s="212"/>
    </row>
    <row r="17" ht="20.1" customHeight="1" spans="1:2">
      <c r="A17" s="213" t="s">
        <v>2316</v>
      </c>
      <c r="B17" s="212"/>
    </row>
    <row r="18" ht="20.1" customHeight="1" spans="1:2">
      <c r="A18" s="213" t="s">
        <v>2317</v>
      </c>
      <c r="B18" s="212"/>
    </row>
    <row r="19" ht="20.1" customHeight="1" spans="1:2">
      <c r="A19" s="215" t="s">
        <v>2318</v>
      </c>
      <c r="B19" s="212"/>
    </row>
    <row r="20" ht="20.1" customHeight="1" spans="1:2">
      <c r="A20" s="215" t="s">
        <v>2319</v>
      </c>
      <c r="B20" s="212"/>
    </row>
    <row r="21" ht="20.1" customHeight="1" spans="1:2">
      <c r="A21" s="211" t="s">
        <v>2234</v>
      </c>
      <c r="B21" s="212"/>
    </row>
    <row r="22" ht="20.1" customHeight="1" spans="1:2">
      <c r="A22" s="214" t="s">
        <v>2394</v>
      </c>
      <c r="B22" s="212"/>
    </row>
    <row r="23" ht="20.1" customHeight="1" spans="1:2">
      <c r="A23" s="214" t="s">
        <v>2395</v>
      </c>
      <c r="B23" s="212"/>
    </row>
    <row r="24" ht="20.1" customHeight="1" spans="1:2">
      <c r="A24" s="214" t="s">
        <v>2382</v>
      </c>
      <c r="B24" s="212"/>
    </row>
    <row r="25" ht="20.1" customHeight="1" spans="1:2">
      <c r="A25" s="214" t="s">
        <v>2396</v>
      </c>
      <c r="B25" s="212"/>
    </row>
    <row r="26" ht="20.1" customHeight="1" spans="1:2">
      <c r="A26" s="214" t="s">
        <v>2517</v>
      </c>
      <c r="B26" s="212"/>
    </row>
    <row r="27" ht="20.1" customHeight="1" spans="1:2">
      <c r="A27" s="214" t="s">
        <v>2395</v>
      </c>
      <c r="B27" s="212"/>
    </row>
    <row r="28" ht="20.1" customHeight="1" spans="1:2">
      <c r="A28" s="214" t="s">
        <v>2382</v>
      </c>
      <c r="B28" s="212"/>
    </row>
    <row r="29" ht="20.1" customHeight="1" spans="1:2">
      <c r="A29" s="216" t="s">
        <v>2518</v>
      </c>
      <c r="B29" s="212"/>
    </row>
    <row r="30" ht="20.1" customHeight="1" spans="1:2">
      <c r="A30" s="213" t="s">
        <v>2519</v>
      </c>
      <c r="B30" s="212"/>
    </row>
    <row r="31" ht="20.1" customHeight="1" spans="1:2">
      <c r="A31" s="215" t="s">
        <v>2382</v>
      </c>
      <c r="B31" s="212"/>
    </row>
    <row r="32" ht="20.1" customHeight="1" spans="1:2">
      <c r="A32" s="215" t="s">
        <v>2520</v>
      </c>
      <c r="B32" s="212"/>
    </row>
    <row r="33" ht="20.1" customHeight="1" spans="1:2">
      <c r="A33" s="211" t="s">
        <v>2327</v>
      </c>
      <c r="B33" s="212"/>
    </row>
    <row r="34" ht="20.1" customHeight="1" spans="1:2">
      <c r="A34" s="211" t="s">
        <v>2328</v>
      </c>
      <c r="B34" s="212"/>
    </row>
    <row r="35" ht="20.1" customHeight="1" spans="1:2">
      <c r="A35" s="211" t="s">
        <v>2329</v>
      </c>
      <c r="B35" s="212"/>
    </row>
    <row r="36" ht="20.1" customHeight="1" spans="1:2">
      <c r="A36" s="211" t="s">
        <v>2330</v>
      </c>
      <c r="B36" s="212"/>
    </row>
    <row r="37" ht="20.1" customHeight="1" spans="1:2">
      <c r="A37" s="211" t="s">
        <v>2331</v>
      </c>
      <c r="B37" s="212"/>
    </row>
    <row r="38" ht="20.1" customHeight="1" spans="1:2">
      <c r="A38" s="211" t="s">
        <v>2332</v>
      </c>
      <c r="B38" s="212"/>
    </row>
    <row r="39" ht="20.1" customHeight="1" spans="1:2">
      <c r="A39" s="211" t="s">
        <v>2333</v>
      </c>
      <c r="B39" s="212"/>
    </row>
    <row r="40" ht="20.1" customHeight="1" spans="1:2">
      <c r="A40" s="211" t="s">
        <v>2334</v>
      </c>
      <c r="B40" s="212"/>
    </row>
    <row r="41" ht="20.1" customHeight="1" spans="1:2">
      <c r="A41" s="211" t="s">
        <v>2335</v>
      </c>
      <c r="B41" s="212"/>
    </row>
    <row r="42" ht="20.1" customHeight="1" spans="1:2">
      <c r="A42" s="211" t="s">
        <v>2336</v>
      </c>
      <c r="B42" s="212"/>
    </row>
    <row r="43" ht="20.1" customHeight="1" spans="1:2">
      <c r="A43" s="211" t="s">
        <v>2337</v>
      </c>
      <c r="B43" s="212"/>
    </row>
    <row r="44" ht="20.1" customHeight="1" spans="1:2">
      <c r="A44" s="211" t="s">
        <v>2338</v>
      </c>
      <c r="B44" s="212"/>
    </row>
    <row r="45" s="203" customFormat="1" ht="20.1" customHeight="1" spans="1:2">
      <c r="A45" s="211" t="s">
        <v>2339</v>
      </c>
      <c r="B45" s="212"/>
    </row>
    <row r="46" ht="20.1" customHeight="1" spans="1:2">
      <c r="A46" s="216" t="s">
        <v>2340</v>
      </c>
      <c r="B46" s="212"/>
    </row>
    <row r="47" ht="20.1" customHeight="1" spans="1:2">
      <c r="A47" s="216" t="s">
        <v>2341</v>
      </c>
      <c r="B47" s="212"/>
    </row>
    <row r="48" ht="20.1" customHeight="1" spans="1:2">
      <c r="A48" s="216" t="s">
        <v>2342</v>
      </c>
      <c r="B48" s="212"/>
    </row>
    <row r="49" ht="20.1" customHeight="1" spans="1:2">
      <c r="A49" s="216" t="s">
        <v>2343</v>
      </c>
      <c r="B49" s="212"/>
    </row>
    <row r="50" ht="20.1" customHeight="1" spans="1:2">
      <c r="A50" s="216" t="s">
        <v>2344</v>
      </c>
      <c r="B50" s="212"/>
    </row>
    <row r="51" ht="20.1" customHeight="1" spans="1:2">
      <c r="A51" s="216" t="s">
        <v>2345</v>
      </c>
      <c r="B51" s="212"/>
    </row>
    <row r="52" ht="20.1" customHeight="1" spans="1:2">
      <c r="A52" s="216" t="s">
        <v>2346</v>
      </c>
      <c r="B52" s="212"/>
    </row>
    <row r="53" ht="20.1" customHeight="1" spans="1:2">
      <c r="A53" s="216" t="s">
        <v>2347</v>
      </c>
      <c r="B53" s="212"/>
    </row>
    <row r="54" ht="20.1" customHeight="1" spans="1:2">
      <c r="A54" s="216" t="s">
        <v>2351</v>
      </c>
      <c r="B54" s="212"/>
    </row>
    <row r="55" ht="20.1" customHeight="1" spans="1:2">
      <c r="A55" s="216" t="s">
        <v>2352</v>
      </c>
      <c r="B55" s="212"/>
    </row>
    <row r="56" ht="20.1" customHeight="1" spans="1:2">
      <c r="A56" s="216" t="s">
        <v>2353</v>
      </c>
      <c r="B56" s="212"/>
    </row>
    <row r="57" ht="20.1" customHeight="1" spans="1:2">
      <c r="A57" s="216" t="s">
        <v>2354</v>
      </c>
      <c r="B57" s="212"/>
    </row>
    <row r="58" ht="20.1" customHeight="1" spans="1:2">
      <c r="A58" s="211" t="s">
        <v>2355</v>
      </c>
      <c r="B58" s="212"/>
    </row>
    <row r="59" ht="20.1" customHeight="1" spans="1:2">
      <c r="A59" s="216" t="s">
        <v>2340</v>
      </c>
      <c r="B59" s="212"/>
    </row>
    <row r="60" ht="20.1" customHeight="1" spans="1:2">
      <c r="A60" s="216" t="s">
        <v>2341</v>
      </c>
      <c r="B60" s="212"/>
    </row>
    <row r="61" ht="20.1" customHeight="1" spans="1:2">
      <c r="A61" s="216" t="s">
        <v>2356</v>
      </c>
      <c r="B61" s="212"/>
    </row>
    <row r="62" ht="20.1" customHeight="1" spans="1:2">
      <c r="A62" s="211" t="s">
        <v>2357</v>
      </c>
      <c r="B62" s="212"/>
    </row>
    <row r="63" ht="20.1" customHeight="1" spans="1:2">
      <c r="A63" s="211" t="s">
        <v>2358</v>
      </c>
      <c r="B63" s="212"/>
    </row>
    <row r="64" ht="20.1" customHeight="1" spans="1:2">
      <c r="A64" s="216" t="s">
        <v>2359</v>
      </c>
      <c r="B64" s="212"/>
    </row>
    <row r="65" ht="20.1" customHeight="1" spans="1:2">
      <c r="A65" s="216" t="s">
        <v>2360</v>
      </c>
      <c r="B65" s="212"/>
    </row>
    <row r="66" ht="20.1" customHeight="1" spans="1:2">
      <c r="A66" s="216" t="s">
        <v>2361</v>
      </c>
      <c r="B66" s="212"/>
    </row>
    <row r="67" ht="20.1" customHeight="1" spans="1:2">
      <c r="A67" s="216" t="s">
        <v>2362</v>
      </c>
      <c r="B67" s="212"/>
    </row>
    <row r="68" ht="20.1" customHeight="1" spans="1:2">
      <c r="A68" s="216" t="s">
        <v>2363</v>
      </c>
      <c r="B68" s="212"/>
    </row>
    <row r="69" ht="20.1" customHeight="1" spans="1:2">
      <c r="A69" s="211" t="s">
        <v>2364</v>
      </c>
      <c r="B69" s="212"/>
    </row>
    <row r="70" ht="20.1" customHeight="1" spans="1:2">
      <c r="A70" s="211" t="s">
        <v>2365</v>
      </c>
      <c r="B70" s="212"/>
    </row>
    <row r="71" ht="20.1" customHeight="1" spans="1:2">
      <c r="A71" s="211" t="s">
        <v>2366</v>
      </c>
      <c r="B71" s="212"/>
    </row>
    <row r="72" ht="20.1" customHeight="1" spans="1:2">
      <c r="A72" s="211" t="s">
        <v>2367</v>
      </c>
      <c r="B72" s="212"/>
    </row>
    <row r="73" ht="20.1" customHeight="1" spans="1:2">
      <c r="A73" s="217" t="s">
        <v>2368</v>
      </c>
      <c r="B73" s="212"/>
    </row>
    <row r="74" ht="20.1" customHeight="1" spans="1:2">
      <c r="A74" s="215" t="s">
        <v>2340</v>
      </c>
      <c r="B74" s="212"/>
    </row>
    <row r="75" ht="20.1" customHeight="1" spans="1:2">
      <c r="A75" s="215" t="s">
        <v>2341</v>
      </c>
      <c r="B75" s="212"/>
    </row>
    <row r="76" ht="20.1" customHeight="1" spans="1:2">
      <c r="A76" s="218" t="s">
        <v>2369</v>
      </c>
      <c r="B76" s="212"/>
    </row>
    <row r="77" ht="20.1" customHeight="1" spans="1:2">
      <c r="A77" s="217" t="s">
        <v>2370</v>
      </c>
      <c r="B77" s="212"/>
    </row>
    <row r="78" ht="20.1" customHeight="1" spans="1:2">
      <c r="A78" s="215" t="s">
        <v>2340</v>
      </c>
      <c r="B78" s="212"/>
    </row>
    <row r="79" ht="20.1" customHeight="1" spans="1:2">
      <c r="A79" s="215" t="s">
        <v>2341</v>
      </c>
      <c r="B79" s="212"/>
    </row>
    <row r="80" ht="20.1" customHeight="1" spans="1:2">
      <c r="A80" s="215" t="s">
        <v>2371</v>
      </c>
      <c r="B80" s="212"/>
    </row>
    <row r="81" ht="20.1" customHeight="1" spans="1:2">
      <c r="A81" s="217" t="s">
        <v>2372</v>
      </c>
      <c r="B81" s="212"/>
    </row>
    <row r="82" ht="20.1" customHeight="1" spans="1:2">
      <c r="A82" s="215" t="s">
        <v>2359</v>
      </c>
      <c r="B82" s="212"/>
    </row>
    <row r="83" ht="20.1" customHeight="1" spans="1:2">
      <c r="A83" s="215" t="s">
        <v>2360</v>
      </c>
      <c r="B83" s="212"/>
    </row>
    <row r="84" ht="20.1" customHeight="1" spans="1:2">
      <c r="A84" s="215" t="s">
        <v>2361</v>
      </c>
      <c r="B84" s="212"/>
    </row>
    <row r="85" ht="20.1" customHeight="1" spans="1:2">
      <c r="A85" s="215" t="s">
        <v>2362</v>
      </c>
      <c r="B85" s="212"/>
    </row>
    <row r="86" ht="20.1" customHeight="1" spans="1:2">
      <c r="A86" s="215" t="s">
        <v>2373</v>
      </c>
      <c r="B86" s="212"/>
    </row>
    <row r="87" ht="20.1" customHeight="1" spans="1:2">
      <c r="A87" s="217" t="s">
        <v>2374</v>
      </c>
      <c r="B87" s="212"/>
    </row>
    <row r="88" ht="20.1" customHeight="1" spans="1:2">
      <c r="A88" s="215" t="s">
        <v>2365</v>
      </c>
      <c r="B88" s="212"/>
    </row>
    <row r="89" ht="20.1" customHeight="1" spans="1:2">
      <c r="A89" s="215" t="s">
        <v>2375</v>
      </c>
      <c r="B89" s="212"/>
    </row>
    <row r="90" ht="20.1" customHeight="1" spans="1:2">
      <c r="A90" s="215" t="s">
        <v>2376</v>
      </c>
      <c r="B90" s="212"/>
    </row>
    <row r="91" ht="20.1" customHeight="1" spans="1:2">
      <c r="A91" s="215" t="s">
        <v>2340</v>
      </c>
      <c r="B91" s="212"/>
    </row>
    <row r="92" ht="20.1" customHeight="1" spans="1:2">
      <c r="A92" s="215" t="s">
        <v>2341</v>
      </c>
      <c r="B92" s="212"/>
    </row>
    <row r="93" ht="20.1" customHeight="1" spans="1:2">
      <c r="A93" s="215" t="s">
        <v>2342</v>
      </c>
      <c r="B93" s="212"/>
    </row>
    <row r="94" ht="20.1" customHeight="1" spans="1:2">
      <c r="A94" s="215" t="s">
        <v>2343</v>
      </c>
      <c r="B94" s="212"/>
    </row>
    <row r="95" ht="20.1" customHeight="1" spans="1:2">
      <c r="A95" s="215" t="s">
        <v>2346</v>
      </c>
      <c r="B95" s="212"/>
    </row>
    <row r="96" ht="20.1" customHeight="1" spans="1:2">
      <c r="A96" s="215" t="s">
        <v>2351</v>
      </c>
      <c r="B96" s="212"/>
    </row>
    <row r="97" ht="20.1" customHeight="1" spans="1:2">
      <c r="A97" s="215" t="s">
        <v>2352</v>
      </c>
      <c r="B97" s="212"/>
    </row>
    <row r="98" ht="20.1" customHeight="1" spans="1:2">
      <c r="A98" s="215" t="s">
        <v>2377</v>
      </c>
      <c r="B98" s="212"/>
    </row>
    <row r="99" ht="20.1" customHeight="1" spans="1:2">
      <c r="A99" s="211" t="s">
        <v>2380</v>
      </c>
      <c r="B99" s="212"/>
    </row>
    <row r="100" ht="20.1" customHeight="1" spans="1:2">
      <c r="A100" s="216" t="s">
        <v>2381</v>
      </c>
      <c r="B100" s="212"/>
    </row>
    <row r="101" ht="20.1" customHeight="1" spans="1:2">
      <c r="A101" s="216" t="s">
        <v>2382</v>
      </c>
      <c r="B101" s="212"/>
    </row>
    <row r="102" ht="20.1" customHeight="1" spans="1:2">
      <c r="A102" s="216" t="s">
        <v>2383</v>
      </c>
      <c r="B102" s="212"/>
    </row>
    <row r="103" ht="20.1" customHeight="1" spans="1:2">
      <c r="A103" s="216" t="s">
        <v>2384</v>
      </c>
      <c r="B103" s="212"/>
    </row>
    <row r="104" ht="20.1" customHeight="1" spans="1:2">
      <c r="A104" s="216" t="s">
        <v>2385</v>
      </c>
      <c r="B104" s="212"/>
    </row>
    <row r="105" ht="20.1" customHeight="1" spans="1:2">
      <c r="A105" s="216" t="s">
        <v>2386</v>
      </c>
      <c r="B105" s="212"/>
    </row>
    <row r="106" ht="20.1" customHeight="1" spans="1:2">
      <c r="A106" s="216" t="s">
        <v>2382</v>
      </c>
      <c r="B106" s="212"/>
    </row>
    <row r="107" ht="20.1" customHeight="1" spans="1:2">
      <c r="A107" s="216" t="s">
        <v>2383</v>
      </c>
      <c r="B107" s="212"/>
    </row>
    <row r="108" ht="20.1" customHeight="1" spans="1:2">
      <c r="A108" s="216" t="s">
        <v>2387</v>
      </c>
      <c r="B108" s="212"/>
    </row>
    <row r="109" ht="20.1" customHeight="1" spans="1:2">
      <c r="A109" s="216" t="s">
        <v>2388</v>
      </c>
      <c r="B109" s="212"/>
    </row>
    <row r="110" ht="20.1" customHeight="1" spans="1:2">
      <c r="A110" s="216" t="s">
        <v>2389</v>
      </c>
      <c r="B110" s="212"/>
    </row>
    <row r="111" ht="20.1" customHeight="1" spans="1:2">
      <c r="A111" s="216" t="s">
        <v>2390</v>
      </c>
      <c r="B111" s="212"/>
    </row>
    <row r="112" ht="20.1" customHeight="1" spans="1:2">
      <c r="A112" s="216" t="s">
        <v>2391</v>
      </c>
      <c r="B112" s="212"/>
    </row>
    <row r="113" ht="20.1" customHeight="1" spans="1:2">
      <c r="A113" s="216" t="s">
        <v>2392</v>
      </c>
      <c r="B113" s="212"/>
    </row>
    <row r="114" ht="20.1" customHeight="1" spans="1:2">
      <c r="A114" s="216" t="s">
        <v>2393</v>
      </c>
      <c r="B114" s="212"/>
    </row>
    <row r="115" ht="20.1" customHeight="1" spans="1:2">
      <c r="A115" s="214" t="s">
        <v>2399</v>
      </c>
      <c r="B115" s="212"/>
    </row>
    <row r="116" ht="20.1" customHeight="1" spans="1:2">
      <c r="A116" s="216" t="s">
        <v>2400</v>
      </c>
      <c r="B116" s="212"/>
    </row>
    <row r="117" ht="20.1" customHeight="1" spans="1:2">
      <c r="A117" s="216" t="s">
        <v>2401</v>
      </c>
      <c r="B117" s="212"/>
    </row>
    <row r="118" ht="20.1" customHeight="1" spans="1:2">
      <c r="A118" s="216" t="s">
        <v>2402</v>
      </c>
      <c r="B118" s="212"/>
    </row>
    <row r="119" ht="20.1" customHeight="1" spans="1:2">
      <c r="A119" s="216" t="s">
        <v>2403</v>
      </c>
      <c r="B119" s="212"/>
    </row>
    <row r="120" ht="20.1" customHeight="1" spans="1:2">
      <c r="A120" s="216" t="s">
        <v>2404</v>
      </c>
      <c r="B120" s="212"/>
    </row>
    <row r="121" ht="20.1" customHeight="1" spans="1:2">
      <c r="A121" s="216" t="s">
        <v>2405</v>
      </c>
      <c r="B121" s="212"/>
    </row>
    <row r="122" ht="20.1" customHeight="1" spans="1:2">
      <c r="A122" s="216" t="s">
        <v>2403</v>
      </c>
      <c r="B122" s="212"/>
    </row>
    <row r="123" ht="20.1" customHeight="1" spans="1:2">
      <c r="A123" s="216" t="s">
        <v>2406</v>
      </c>
      <c r="B123" s="212"/>
    </row>
    <row r="124" ht="20.1" customHeight="1" spans="1:2">
      <c r="A124" s="216" t="s">
        <v>2407</v>
      </c>
      <c r="B124" s="212"/>
    </row>
    <row r="125" ht="20.1" customHeight="1" spans="1:2">
      <c r="A125" s="216" t="s">
        <v>2408</v>
      </c>
      <c r="B125" s="212"/>
    </row>
    <row r="126" ht="20.1" customHeight="1" spans="1:2">
      <c r="A126" s="216" t="s">
        <v>2521</v>
      </c>
      <c r="B126" s="212"/>
    </row>
    <row r="127" ht="20.1" customHeight="1" spans="1:2">
      <c r="A127" s="216" t="s">
        <v>2522</v>
      </c>
      <c r="B127" s="212"/>
    </row>
    <row r="128" ht="20.1" customHeight="1" spans="1:2">
      <c r="A128" s="216" t="s">
        <v>2523</v>
      </c>
      <c r="B128" s="212"/>
    </row>
    <row r="129" ht="20.1" customHeight="1" spans="1:2">
      <c r="A129" s="216" t="s">
        <v>2524</v>
      </c>
      <c r="B129" s="212"/>
    </row>
    <row r="130" ht="20.1" customHeight="1" spans="1:2">
      <c r="A130" s="216" t="s">
        <v>2525</v>
      </c>
      <c r="B130" s="212"/>
    </row>
    <row r="131" ht="20.1" customHeight="1" spans="1:2">
      <c r="A131" s="216" t="s">
        <v>2409</v>
      </c>
      <c r="B131" s="212"/>
    </row>
    <row r="132" ht="20.1" customHeight="1" spans="1:2">
      <c r="A132" s="216" t="s">
        <v>2410</v>
      </c>
      <c r="B132" s="212"/>
    </row>
    <row r="133" ht="20.1" customHeight="1" spans="1:2">
      <c r="A133" s="216" t="s">
        <v>2411</v>
      </c>
      <c r="B133" s="212"/>
    </row>
    <row r="134" ht="20.1" customHeight="1" spans="1:2">
      <c r="A134" s="216" t="s">
        <v>2412</v>
      </c>
      <c r="B134" s="212"/>
    </row>
    <row r="135" ht="20.1" customHeight="1" spans="1:2">
      <c r="A135" s="216" t="s">
        <v>2413</v>
      </c>
      <c r="B135" s="212"/>
    </row>
    <row r="136" ht="20.1" customHeight="1" spans="1:2">
      <c r="A136" s="216" t="s">
        <v>2414</v>
      </c>
      <c r="B136" s="212"/>
    </row>
    <row r="137" ht="20.1" customHeight="1" spans="1:2">
      <c r="A137" s="216" t="s">
        <v>2415</v>
      </c>
      <c r="B137" s="212"/>
    </row>
    <row r="138" ht="20.1" customHeight="1" spans="1:2">
      <c r="A138" s="216" t="s">
        <v>2416</v>
      </c>
      <c r="B138" s="212"/>
    </row>
    <row r="139" ht="20.1" customHeight="1" spans="1:2">
      <c r="A139" s="216" t="s">
        <v>2417</v>
      </c>
      <c r="B139" s="212"/>
    </row>
    <row r="140" ht="20.1" customHeight="1" spans="1:2">
      <c r="A140" s="216" t="s">
        <v>2418</v>
      </c>
      <c r="B140" s="212"/>
    </row>
    <row r="141" ht="20.1" customHeight="1" spans="1:2">
      <c r="A141" s="216" t="s">
        <v>2419</v>
      </c>
      <c r="B141" s="212"/>
    </row>
    <row r="142" ht="20.1" customHeight="1" spans="1:2">
      <c r="A142" s="216" t="s">
        <v>2420</v>
      </c>
      <c r="B142" s="212"/>
    </row>
    <row r="143" ht="20.1" customHeight="1" spans="1:2">
      <c r="A143" s="216" t="s">
        <v>2421</v>
      </c>
      <c r="B143" s="212"/>
    </row>
    <row r="144" ht="20.1" customHeight="1" spans="1:2">
      <c r="A144" s="216" t="s">
        <v>2422</v>
      </c>
      <c r="B144" s="212"/>
    </row>
    <row r="145" ht="20.1" customHeight="1" spans="1:2">
      <c r="A145" s="216" t="s">
        <v>2423</v>
      </c>
      <c r="B145" s="212"/>
    </row>
    <row r="146" ht="20.1" customHeight="1" spans="1:2">
      <c r="A146" s="216" t="s">
        <v>2424</v>
      </c>
      <c r="B146" s="212"/>
    </row>
    <row r="147" ht="20.1" customHeight="1" spans="1:2">
      <c r="A147" s="216" t="s">
        <v>2425</v>
      </c>
      <c r="B147" s="212"/>
    </row>
    <row r="148" ht="20.1" customHeight="1" spans="1:2">
      <c r="A148" s="216" t="s">
        <v>2426</v>
      </c>
      <c r="B148" s="212"/>
    </row>
    <row r="149" ht="20.1" customHeight="1" spans="1:2">
      <c r="A149" s="216" t="s">
        <v>2427</v>
      </c>
      <c r="B149" s="212"/>
    </row>
    <row r="150" ht="20.1" customHeight="1" spans="1:2">
      <c r="A150" s="216" t="s">
        <v>2428</v>
      </c>
      <c r="B150" s="212"/>
    </row>
    <row r="151" ht="20.1" customHeight="1" spans="1:2">
      <c r="A151" s="216" t="s">
        <v>2429</v>
      </c>
      <c r="B151" s="212"/>
    </row>
    <row r="152" ht="20.1" customHeight="1" spans="1:2">
      <c r="A152" s="216" t="s">
        <v>2430</v>
      </c>
      <c r="B152" s="212"/>
    </row>
    <row r="153" ht="20.1" customHeight="1" spans="1:2">
      <c r="A153" s="216" t="s">
        <v>2431</v>
      </c>
      <c r="B153" s="212"/>
    </row>
    <row r="154" ht="20.1" customHeight="1" spans="1:2">
      <c r="A154" s="216" t="s">
        <v>2432</v>
      </c>
      <c r="B154" s="212"/>
    </row>
    <row r="155" ht="20.1" customHeight="1" spans="1:2">
      <c r="A155" s="216" t="s">
        <v>2433</v>
      </c>
      <c r="B155" s="212"/>
    </row>
    <row r="156" ht="20.1" customHeight="1" spans="1:2">
      <c r="A156" s="216" t="s">
        <v>2434</v>
      </c>
      <c r="B156" s="212"/>
    </row>
    <row r="157" ht="20.1" customHeight="1" spans="1:2">
      <c r="A157" s="215" t="s">
        <v>2401</v>
      </c>
      <c r="B157" s="212"/>
    </row>
    <row r="158" ht="20.1" customHeight="1" spans="1:2">
      <c r="A158" s="215" t="s">
        <v>2435</v>
      </c>
      <c r="B158" s="212"/>
    </row>
    <row r="159" ht="20.1" customHeight="1" spans="1:2">
      <c r="A159" s="216" t="s">
        <v>2436</v>
      </c>
      <c r="B159" s="212"/>
    </row>
    <row r="160" ht="20.1" customHeight="1" spans="1:2">
      <c r="A160" s="215" t="s">
        <v>2401</v>
      </c>
      <c r="B160" s="212"/>
    </row>
    <row r="161" ht="20.1" customHeight="1" spans="1:2">
      <c r="A161" s="215" t="s">
        <v>2437</v>
      </c>
      <c r="B161" s="212"/>
    </row>
    <row r="162" ht="20.1" customHeight="1" spans="1:2">
      <c r="A162" s="216" t="s">
        <v>2438</v>
      </c>
      <c r="B162" s="212"/>
    </row>
    <row r="163" ht="20.1" customHeight="1" spans="1:2">
      <c r="A163" s="216" t="s">
        <v>2526</v>
      </c>
      <c r="B163" s="212"/>
    </row>
    <row r="164" ht="20.1" customHeight="1" spans="1:2">
      <c r="A164" s="215" t="s">
        <v>2522</v>
      </c>
      <c r="B164" s="212"/>
    </row>
    <row r="165" ht="20.1" customHeight="1" spans="1:2">
      <c r="A165" s="215" t="s">
        <v>2524</v>
      </c>
      <c r="B165" s="212"/>
    </row>
    <row r="166" ht="20.1" customHeight="1" spans="1:2">
      <c r="A166" s="215" t="s">
        <v>2527</v>
      </c>
      <c r="B166" s="212"/>
    </row>
    <row r="167" ht="20.1" customHeight="1" spans="1:2">
      <c r="A167" s="214" t="s">
        <v>2439</v>
      </c>
      <c r="B167" s="212"/>
    </row>
    <row r="168" ht="20.1" customHeight="1" spans="1:2">
      <c r="A168" s="216" t="s">
        <v>2528</v>
      </c>
      <c r="B168" s="212"/>
    </row>
    <row r="169" ht="20.1" customHeight="1" spans="1:2">
      <c r="A169" s="216" t="s">
        <v>2529</v>
      </c>
      <c r="B169" s="212"/>
    </row>
    <row r="170" ht="20.1" customHeight="1" spans="1:2">
      <c r="A170" s="216" t="s">
        <v>2530</v>
      </c>
      <c r="B170" s="212"/>
    </row>
    <row r="171" ht="20.1" customHeight="1" spans="1:2">
      <c r="A171" s="214" t="s">
        <v>2531</v>
      </c>
      <c r="B171" s="212"/>
    </row>
    <row r="172" ht="20.1" customHeight="1" spans="1:2">
      <c r="A172" s="216" t="s">
        <v>2452</v>
      </c>
      <c r="B172" s="212"/>
    </row>
    <row r="173" ht="20.1" customHeight="1" spans="1:2">
      <c r="A173" s="216" t="s">
        <v>2453</v>
      </c>
      <c r="B173" s="212"/>
    </row>
    <row r="174" ht="20.1" customHeight="1" spans="1:2">
      <c r="A174" s="216" t="s">
        <v>2454</v>
      </c>
      <c r="B174" s="212"/>
    </row>
    <row r="175" ht="20.1" customHeight="1" spans="1:2">
      <c r="A175" s="216" t="s">
        <v>2455</v>
      </c>
      <c r="B175" s="212"/>
    </row>
    <row r="176" ht="20.1" customHeight="1" spans="1:2">
      <c r="A176" s="216" t="s">
        <v>2456</v>
      </c>
      <c r="B176" s="212"/>
    </row>
    <row r="177" ht="20.1" customHeight="1" spans="1:2">
      <c r="A177" s="216" t="s">
        <v>2457</v>
      </c>
      <c r="B177" s="212"/>
    </row>
    <row r="178" ht="20.1" customHeight="1" spans="1:2">
      <c r="A178" s="216" t="s">
        <v>2458</v>
      </c>
      <c r="B178" s="212"/>
    </row>
    <row r="179" ht="20.1" customHeight="1" spans="1:2">
      <c r="A179" s="216" t="s">
        <v>2459</v>
      </c>
      <c r="B179" s="212"/>
    </row>
    <row r="180" ht="20.1" customHeight="1" spans="1:2">
      <c r="A180" s="216" t="s">
        <v>2460</v>
      </c>
      <c r="B180" s="212"/>
    </row>
    <row r="181" ht="20.1" customHeight="1" spans="1:2">
      <c r="A181" s="216" t="s">
        <v>2461</v>
      </c>
      <c r="B181" s="212"/>
    </row>
    <row r="182" ht="20.1" customHeight="1" spans="1:2">
      <c r="A182" s="216" t="s">
        <v>2462</v>
      </c>
      <c r="B182" s="212"/>
    </row>
    <row r="183" ht="20.1" customHeight="1" spans="1:2">
      <c r="A183" s="216" t="s">
        <v>2463</v>
      </c>
      <c r="B183" s="212"/>
    </row>
    <row r="184" ht="20.1" customHeight="1" spans="1:2">
      <c r="A184" s="216" t="s">
        <v>2464</v>
      </c>
      <c r="B184" s="212"/>
    </row>
    <row r="185" ht="20.1" customHeight="1" spans="1:2">
      <c r="A185" s="216" t="s">
        <v>2467</v>
      </c>
      <c r="B185" s="212"/>
    </row>
    <row r="186" ht="20.1" customHeight="1" spans="1:2">
      <c r="A186" s="216" t="s">
        <v>2469</v>
      </c>
      <c r="B186" s="212"/>
    </row>
    <row r="187" ht="20.1" customHeight="1" spans="1:2">
      <c r="A187" s="216" t="s">
        <v>2470</v>
      </c>
      <c r="B187" s="212"/>
    </row>
    <row r="188" ht="20.1" customHeight="1" spans="1:2">
      <c r="A188" s="216" t="s">
        <v>2471</v>
      </c>
      <c r="B188" s="212"/>
    </row>
    <row r="189" ht="20.1" customHeight="1" spans="1:2">
      <c r="A189" s="216" t="s">
        <v>2472</v>
      </c>
      <c r="B189" s="212"/>
    </row>
    <row r="190" ht="20.1" customHeight="1" spans="1:2">
      <c r="A190" s="216" t="s">
        <v>2473</v>
      </c>
      <c r="B190" s="212"/>
    </row>
    <row r="191" ht="20.1" customHeight="1" spans="1:2">
      <c r="A191" s="216" t="s">
        <v>2474</v>
      </c>
      <c r="B191" s="212"/>
    </row>
    <row r="192" ht="20.1" customHeight="1" spans="1:2">
      <c r="A192" s="216" t="s">
        <v>2532</v>
      </c>
      <c r="B192" s="212"/>
    </row>
    <row r="193" ht="20.1" customHeight="1" spans="1:2">
      <c r="A193" s="216" t="s">
        <v>2476</v>
      </c>
      <c r="B193" s="212"/>
    </row>
    <row r="194" ht="20.1" customHeight="1" spans="1:2">
      <c r="A194" s="216" t="s">
        <v>2477</v>
      </c>
      <c r="B194" s="212"/>
    </row>
    <row r="195" ht="20.1" customHeight="1" spans="1:2">
      <c r="A195" s="216" t="s">
        <v>2478</v>
      </c>
      <c r="B195" s="212"/>
    </row>
    <row r="196" ht="20.1" customHeight="1" spans="1:2">
      <c r="A196" s="214" t="s">
        <v>2533</v>
      </c>
      <c r="B196" s="212"/>
    </row>
    <row r="197" ht="20.1" customHeight="1" spans="1:2">
      <c r="A197" s="214" t="s">
        <v>2483</v>
      </c>
      <c r="B197" s="212"/>
    </row>
    <row r="198" ht="20.1" customHeight="1" spans="1:2">
      <c r="A198" s="214" t="s">
        <v>2534</v>
      </c>
      <c r="B198" s="212"/>
    </row>
    <row r="199" ht="20.1" customHeight="1" spans="1:2">
      <c r="A199" s="214" t="s">
        <v>2484</v>
      </c>
      <c r="B199" s="212"/>
    </row>
    <row r="200" ht="20.1" customHeight="1" spans="1:2">
      <c r="A200" s="214" t="s">
        <v>2485</v>
      </c>
      <c r="B200" s="212"/>
    </row>
    <row r="201" ht="20.1" customHeight="1" spans="1:2">
      <c r="A201" s="214" t="s">
        <v>2486</v>
      </c>
      <c r="B201" s="212"/>
    </row>
    <row r="202" ht="20.1" customHeight="1" spans="1:2">
      <c r="A202" s="214" t="s">
        <v>2487</v>
      </c>
      <c r="B202" s="212"/>
    </row>
    <row r="203" ht="20.1" customHeight="1" spans="1:2">
      <c r="A203" s="214" t="s">
        <v>2488</v>
      </c>
      <c r="B203" s="212"/>
    </row>
    <row r="204" ht="20.1" customHeight="1" spans="1:2">
      <c r="A204" s="214" t="s">
        <v>2489</v>
      </c>
      <c r="B204" s="212"/>
    </row>
    <row r="205" ht="20.1" customHeight="1" spans="1:2">
      <c r="A205" s="214" t="s">
        <v>2490</v>
      </c>
      <c r="B205" s="212"/>
    </row>
    <row r="206" ht="20.1" customHeight="1" spans="1:2">
      <c r="A206" s="214" t="s">
        <v>2491</v>
      </c>
      <c r="B206" s="212"/>
    </row>
    <row r="207" ht="20.1" customHeight="1" spans="1:2">
      <c r="A207" s="214" t="s">
        <v>2492</v>
      </c>
      <c r="B207" s="212"/>
    </row>
    <row r="208" ht="20.1" customHeight="1" spans="1:2">
      <c r="A208" s="214" t="s">
        <v>2493</v>
      </c>
      <c r="B208" s="212"/>
    </row>
    <row r="209" ht="20.1" customHeight="1" spans="1:2">
      <c r="A209" s="214" t="s">
        <v>2494</v>
      </c>
      <c r="B209" s="212"/>
    </row>
    <row r="210" ht="20.1" customHeight="1" spans="1:2">
      <c r="A210" s="214" t="s">
        <v>2495</v>
      </c>
      <c r="B210" s="212"/>
    </row>
    <row r="211" ht="20.1" customHeight="1" spans="1:2">
      <c r="A211" s="214" t="s">
        <v>2496</v>
      </c>
      <c r="B211" s="212"/>
    </row>
    <row r="212" ht="20.1" customHeight="1" spans="1:2">
      <c r="A212" s="214" t="s">
        <v>2497</v>
      </c>
      <c r="B212" s="212"/>
    </row>
    <row r="213" ht="20.1" customHeight="1" spans="1:2">
      <c r="A213" s="214" t="s">
        <v>2535</v>
      </c>
      <c r="B213" s="212"/>
    </row>
    <row r="214" ht="20.1" customHeight="1" spans="1:2">
      <c r="A214" s="214" t="s">
        <v>2498</v>
      </c>
      <c r="B214" s="212"/>
    </row>
    <row r="215" ht="20.1" customHeight="1" spans="1:2">
      <c r="A215" s="214" t="s">
        <v>2536</v>
      </c>
      <c r="B215" s="212"/>
    </row>
    <row r="216" ht="20.1" customHeight="1" spans="1:2">
      <c r="A216" s="214" t="s">
        <v>2499</v>
      </c>
      <c r="B216" s="212"/>
    </row>
    <row r="217" ht="20.1" customHeight="1" spans="1:2">
      <c r="A217" s="214" t="s">
        <v>2500</v>
      </c>
      <c r="B217" s="212"/>
    </row>
    <row r="218" ht="20.1" customHeight="1" spans="1:2">
      <c r="A218" s="214" t="s">
        <v>2501</v>
      </c>
      <c r="B218" s="212"/>
    </row>
    <row r="219" ht="20.1" customHeight="1" spans="1:2">
      <c r="A219" s="214" t="s">
        <v>2502</v>
      </c>
      <c r="B219" s="212"/>
    </row>
    <row r="220" ht="20.1" customHeight="1" spans="1:2">
      <c r="A220" s="214" t="s">
        <v>2503</v>
      </c>
      <c r="B220" s="212"/>
    </row>
    <row r="221" ht="20.1" customHeight="1" spans="1:2">
      <c r="A221" s="214" t="s">
        <v>2504</v>
      </c>
      <c r="B221" s="212"/>
    </row>
    <row r="222" ht="20.1" customHeight="1" spans="1:2">
      <c r="A222" s="214" t="s">
        <v>2505</v>
      </c>
      <c r="B222" s="212"/>
    </row>
    <row r="223" ht="20.1" customHeight="1" spans="1:2">
      <c r="A223" s="214" t="s">
        <v>2506</v>
      </c>
      <c r="B223" s="212"/>
    </row>
    <row r="224" ht="20.1" customHeight="1" spans="1:2">
      <c r="A224" s="214" t="s">
        <v>2507</v>
      </c>
      <c r="B224" s="212"/>
    </row>
    <row r="225" ht="20.1" customHeight="1" spans="1:2">
      <c r="A225" s="214" t="s">
        <v>2508</v>
      </c>
      <c r="B225" s="212"/>
    </row>
    <row r="226" ht="20.1" customHeight="1" spans="1:2">
      <c r="A226" s="214" t="s">
        <v>2509</v>
      </c>
      <c r="B226" s="212"/>
    </row>
    <row r="227" ht="20.1" customHeight="1" spans="1:2">
      <c r="A227" s="214" t="s">
        <v>2510</v>
      </c>
      <c r="B227" s="212"/>
    </row>
    <row r="228" ht="20.1" customHeight="1" spans="1:2">
      <c r="A228" s="214" t="s">
        <v>2511</v>
      </c>
      <c r="B228" s="212"/>
    </row>
    <row r="229" ht="20.1" customHeight="1" spans="1:2">
      <c r="A229" s="214" t="s">
        <v>2512</v>
      </c>
      <c r="B229" s="212"/>
    </row>
    <row r="230" ht="20.1" customHeight="1" spans="1:2">
      <c r="A230" s="214"/>
      <c r="B230" s="212"/>
    </row>
    <row r="231" ht="20.1" customHeight="1" spans="1:2">
      <c r="A231" s="214"/>
      <c r="B231" s="212"/>
    </row>
    <row r="232" ht="20.1" customHeight="1" spans="1:2">
      <c r="A232" s="214"/>
      <c r="B232" s="212"/>
    </row>
    <row r="233" ht="20.1" customHeight="1" spans="1:2">
      <c r="A233" s="216"/>
      <c r="B233" s="212"/>
    </row>
    <row r="234" ht="20.1" customHeight="1" spans="1:2">
      <c r="A234" s="216"/>
      <c r="B234" s="212"/>
    </row>
    <row r="235" ht="20.1" customHeight="1" spans="1:2">
      <c r="A235" s="219" t="s">
        <v>100</v>
      </c>
      <c r="B235" s="220">
        <v>0</v>
      </c>
    </row>
    <row r="236" ht="20.1" customHeight="1"/>
    <row r="237" ht="20.1" customHeight="1"/>
    <row r="238" ht="20.1" customHeight="1"/>
    <row r="239" ht="20.1" customHeight="1"/>
    <row r="240" ht="20.1" customHeight="1"/>
    <row r="241" ht="20.1" customHeight="1"/>
    <row r="242" ht="20.1" customHeight="1"/>
    <row r="243" ht="20.1" customHeight="1"/>
    <row r="244" s="204" customFormat="1" ht="20.1" customHeight="1" spans="2:2">
      <c r="B244" s="205"/>
    </row>
    <row r="245" s="204" customFormat="1" ht="20.1" customHeight="1" spans="2:2">
      <c r="B245" s="205"/>
    </row>
    <row r="246" s="204" customFormat="1" ht="20.1" customHeight="1" spans="2:2">
      <c r="B246" s="205"/>
    </row>
    <row r="247" s="204" customFormat="1" ht="20.1" customHeight="1" spans="2:2">
      <c r="B247" s="205"/>
    </row>
    <row r="248" s="204" customFormat="1" ht="20.1" customHeight="1" spans="2:2">
      <c r="B248" s="205"/>
    </row>
    <row r="249" s="204" customFormat="1" ht="20.1" customHeight="1" spans="2:2">
      <c r="B249" s="205"/>
    </row>
    <row r="250" s="204" customFormat="1" ht="20.1" customHeight="1" spans="2:2">
      <c r="B250" s="205"/>
    </row>
    <row r="251" s="204" customFormat="1" ht="20.1" customHeight="1" spans="2:2">
      <c r="B251" s="205"/>
    </row>
    <row r="252" s="204" customFormat="1" ht="20.1" customHeight="1" spans="2:2">
      <c r="B252" s="205"/>
    </row>
    <row r="253" s="204" customFormat="1" ht="20.1" customHeight="1" spans="2:2">
      <c r="B253" s="205"/>
    </row>
    <row r="254" s="204" customFormat="1" ht="20.1" customHeight="1" spans="2:2">
      <c r="B254" s="205"/>
    </row>
    <row r="255" s="204" customFormat="1" ht="20.1" customHeight="1" spans="2:2">
      <c r="B255" s="205"/>
    </row>
    <row r="256" s="204" customFormat="1" ht="20.1" customHeight="1" spans="2:2">
      <c r="B256" s="205"/>
    </row>
    <row r="257" s="204" customFormat="1" ht="20.1" customHeight="1" spans="2:2">
      <c r="B257" s="205"/>
    </row>
    <row r="258" s="204" customFormat="1" ht="20.1" customHeight="1" spans="2:2">
      <c r="B258" s="205"/>
    </row>
    <row r="259" s="204" customFormat="1" ht="20.1" customHeight="1" spans="2:2">
      <c r="B259" s="205"/>
    </row>
    <row r="260" s="204" customFormat="1" ht="20.1" customHeight="1" spans="2:2">
      <c r="B260" s="205"/>
    </row>
    <row r="261" s="204" customFormat="1" ht="20.1" customHeight="1" spans="2:2">
      <c r="B261" s="205"/>
    </row>
    <row r="262" s="204" customFormat="1" ht="20.1" customHeight="1" spans="2:2">
      <c r="B262" s="205"/>
    </row>
    <row r="263" s="204" customFormat="1" ht="20.1" customHeight="1" spans="2:2">
      <c r="B263" s="205"/>
    </row>
    <row r="264" s="204" customFormat="1" ht="20.1" customHeight="1" spans="2:2">
      <c r="B264" s="205"/>
    </row>
    <row r="265" s="204" customFormat="1" ht="20.1" customHeight="1" spans="2:2">
      <c r="B265" s="205"/>
    </row>
    <row r="266" s="204" customFormat="1" ht="20.1" customHeight="1" spans="2:2">
      <c r="B266" s="205"/>
    </row>
    <row r="267" s="204" customFormat="1" ht="20.1" customHeight="1" spans="2:2">
      <c r="B267" s="205"/>
    </row>
    <row r="268" s="204" customFormat="1" ht="20.1" customHeight="1" spans="2:2">
      <c r="B268" s="205"/>
    </row>
    <row r="269" s="204" customFormat="1" ht="20.1" customHeight="1" spans="2:2">
      <c r="B269" s="205"/>
    </row>
    <row r="270" s="204" customFormat="1" ht="20.1" customHeight="1" spans="2:2">
      <c r="B270" s="205"/>
    </row>
    <row r="271" s="204" customFormat="1" ht="20.1" customHeight="1" spans="2:2">
      <c r="B271" s="205"/>
    </row>
    <row r="272" s="204" customFormat="1" ht="20.1" customHeight="1" spans="2:2">
      <c r="B272" s="205"/>
    </row>
    <row r="273" s="204" customFormat="1" ht="20.1" customHeight="1" spans="2:2">
      <c r="B273" s="205"/>
    </row>
    <row r="274" s="204" customFormat="1" ht="20.1" customHeight="1" spans="2:2">
      <c r="B274" s="205"/>
    </row>
    <row r="275" s="204" customFormat="1" ht="20.1" customHeight="1" spans="2:2">
      <c r="B275" s="205"/>
    </row>
    <row r="276" s="204" customFormat="1" ht="20.1" customHeight="1" spans="2:2">
      <c r="B276" s="205"/>
    </row>
    <row r="277" s="204" customFormat="1" ht="20.1" customHeight="1" spans="2:2">
      <c r="B277" s="205"/>
    </row>
    <row r="278" s="204" customFormat="1" ht="20.1" customHeight="1" spans="2:2">
      <c r="B278" s="205"/>
    </row>
    <row r="279" s="204" customFormat="1" ht="20.1" customHeight="1" spans="2:2">
      <c r="B279" s="205"/>
    </row>
    <row r="280" s="204" customFormat="1" ht="20.1" customHeight="1" spans="2:2">
      <c r="B280" s="205"/>
    </row>
    <row r="281" s="204" customFormat="1" ht="20.1" customHeight="1" spans="2:2">
      <c r="B281" s="205"/>
    </row>
    <row r="282" s="204" customFormat="1" ht="20.1" customHeight="1" spans="2:2">
      <c r="B282" s="205"/>
    </row>
    <row r="283" s="204" customFormat="1" ht="20.1" customHeight="1" spans="2:2">
      <c r="B283" s="205"/>
    </row>
    <row r="284" s="204" customFormat="1" ht="20.1" customHeight="1" spans="2:2">
      <c r="B284" s="205"/>
    </row>
    <row r="285" s="204" customFormat="1" ht="20.1" customHeight="1" spans="2:2">
      <c r="B285" s="205"/>
    </row>
  </sheetData>
  <sheetProtection formatCells="0" formatColumns="0" formatRows="0" insertRows="0" insertColumns="0" insertHyperlinks="0" deleteColumns="0" deleteRows="0" sort="0" autoFilter="0" pivotTables="0"/>
  <autoFilter xmlns:etc="http://www.wps.cn/officeDocument/2017/etCustomData" ref="A4:B235" etc:filterBottomFollowUsedRange="0">
    <extLst/>
  </autoFilter>
  <mergeCells count="1">
    <mergeCell ref="A2:B2"/>
  </mergeCells>
  <printOptions horizontalCentered="1"/>
  <pageMargins left="0.47" right="0.47" top="0.59" bottom="0.47" header="0.31" footer="0.31"/>
  <pageSetup paperSize="9" scale="80" orientation="landscape" errors="blank"/>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showZeros="0" topLeftCell="A4" workbookViewId="0">
      <selection activeCell="C4" sqref="C4:C9"/>
    </sheetView>
  </sheetViews>
  <sheetFormatPr defaultColWidth="9" defaultRowHeight="21" customHeight="1" outlineLevelCol="5"/>
  <cols>
    <col min="1" max="1" width="54.25" style="162" customWidth="1"/>
    <col min="2" max="2" width="28" style="162" customWidth="1"/>
    <col min="3" max="3" width="9" style="162" customWidth="1"/>
    <col min="4" max="4" width="9.625" style="162" customWidth="1"/>
    <col min="5" max="5" width="9" style="162" customWidth="1"/>
    <col min="6" max="6" width="12" style="162" customWidth="1"/>
    <col min="7" max="256" width="9" style="162"/>
    <col min="257" max="257" width="54.25" style="162" customWidth="1"/>
    <col min="258" max="258" width="28" style="162" customWidth="1"/>
    <col min="259" max="259" width="9" style="162" customWidth="1"/>
    <col min="260" max="260" width="9.625" style="162" customWidth="1"/>
    <col min="261" max="261" width="9" style="162" customWidth="1"/>
    <col min="262" max="262" width="12" style="162" customWidth="1"/>
    <col min="263" max="512" width="9" style="162"/>
    <col min="513" max="513" width="54.25" style="162" customWidth="1"/>
    <col min="514" max="514" width="28" style="162" customWidth="1"/>
    <col min="515" max="515" width="9" style="162" customWidth="1"/>
    <col min="516" max="516" width="9.625" style="162" customWidth="1"/>
    <col min="517" max="517" width="9" style="162" customWidth="1"/>
    <col min="518" max="518" width="12" style="162" customWidth="1"/>
    <col min="519" max="768" width="9" style="162"/>
    <col min="769" max="769" width="54.25" style="162" customWidth="1"/>
    <col min="770" max="770" width="28" style="162" customWidth="1"/>
    <col min="771" max="771" width="9" style="162" customWidth="1"/>
    <col min="772" max="772" width="9.625" style="162" customWidth="1"/>
    <col min="773" max="773" width="9" style="162" customWidth="1"/>
    <col min="774" max="774" width="12" style="162" customWidth="1"/>
    <col min="775" max="1024" width="9" style="162"/>
    <col min="1025" max="1025" width="54.25" style="162" customWidth="1"/>
    <col min="1026" max="1026" width="28" style="162" customWidth="1"/>
    <col min="1027" max="1027" width="9" style="162" customWidth="1"/>
    <col min="1028" max="1028" width="9.625" style="162" customWidth="1"/>
    <col min="1029" max="1029" width="9" style="162" customWidth="1"/>
    <col min="1030" max="1030" width="12" style="162" customWidth="1"/>
    <col min="1031" max="1280" width="9" style="162"/>
    <col min="1281" max="1281" width="54.25" style="162" customWidth="1"/>
    <col min="1282" max="1282" width="28" style="162" customWidth="1"/>
    <col min="1283" max="1283" width="9" style="162" customWidth="1"/>
    <col min="1284" max="1284" width="9.625" style="162" customWidth="1"/>
    <col min="1285" max="1285" width="9" style="162" customWidth="1"/>
    <col min="1286" max="1286" width="12" style="162" customWidth="1"/>
    <col min="1287" max="1536" width="9" style="162"/>
    <col min="1537" max="1537" width="54.25" style="162" customWidth="1"/>
    <col min="1538" max="1538" width="28" style="162" customWidth="1"/>
    <col min="1539" max="1539" width="9" style="162" customWidth="1"/>
    <col min="1540" max="1540" width="9.625" style="162" customWidth="1"/>
    <col min="1541" max="1541" width="9" style="162" customWidth="1"/>
    <col min="1542" max="1542" width="12" style="162" customWidth="1"/>
    <col min="1543" max="1792" width="9" style="162"/>
    <col min="1793" max="1793" width="54.25" style="162" customWidth="1"/>
    <col min="1794" max="1794" width="28" style="162" customWidth="1"/>
    <col min="1795" max="1795" width="9" style="162" customWidth="1"/>
    <col min="1796" max="1796" width="9.625" style="162" customWidth="1"/>
    <col min="1797" max="1797" width="9" style="162" customWidth="1"/>
    <col min="1798" max="1798" width="12" style="162" customWidth="1"/>
    <col min="1799" max="2048" width="9" style="162"/>
    <col min="2049" max="2049" width="54.25" style="162" customWidth="1"/>
    <col min="2050" max="2050" width="28" style="162" customWidth="1"/>
    <col min="2051" max="2051" width="9" style="162" customWidth="1"/>
    <col min="2052" max="2052" width="9.625" style="162" customWidth="1"/>
    <col min="2053" max="2053" width="9" style="162" customWidth="1"/>
    <col min="2054" max="2054" width="12" style="162" customWidth="1"/>
    <col min="2055" max="2304" width="9" style="162"/>
    <col min="2305" max="2305" width="54.25" style="162" customWidth="1"/>
    <col min="2306" max="2306" width="28" style="162" customWidth="1"/>
    <col min="2307" max="2307" width="9" style="162" customWidth="1"/>
    <col min="2308" max="2308" width="9.625" style="162" customWidth="1"/>
    <col min="2309" max="2309" width="9" style="162" customWidth="1"/>
    <col min="2310" max="2310" width="12" style="162" customWidth="1"/>
    <col min="2311" max="2560" width="9" style="162"/>
    <col min="2561" max="2561" width="54.25" style="162" customWidth="1"/>
    <col min="2562" max="2562" width="28" style="162" customWidth="1"/>
    <col min="2563" max="2563" width="9" style="162" customWidth="1"/>
    <col min="2564" max="2564" width="9.625" style="162" customWidth="1"/>
    <col min="2565" max="2565" width="9" style="162" customWidth="1"/>
    <col min="2566" max="2566" width="12" style="162" customWidth="1"/>
    <col min="2567" max="2816" width="9" style="162"/>
    <col min="2817" max="2817" width="54.25" style="162" customWidth="1"/>
    <col min="2818" max="2818" width="28" style="162" customWidth="1"/>
    <col min="2819" max="2819" width="9" style="162" customWidth="1"/>
    <col min="2820" max="2820" width="9.625" style="162" customWidth="1"/>
    <col min="2821" max="2821" width="9" style="162" customWidth="1"/>
    <col min="2822" max="2822" width="12" style="162" customWidth="1"/>
    <col min="2823" max="3072" width="9" style="162"/>
    <col min="3073" max="3073" width="54.25" style="162" customWidth="1"/>
    <col min="3074" max="3074" width="28" style="162" customWidth="1"/>
    <col min="3075" max="3075" width="9" style="162" customWidth="1"/>
    <col min="3076" max="3076" width="9.625" style="162" customWidth="1"/>
    <col min="3077" max="3077" width="9" style="162" customWidth="1"/>
    <col min="3078" max="3078" width="12" style="162" customWidth="1"/>
    <col min="3079" max="3328" width="9" style="162"/>
    <col min="3329" max="3329" width="54.25" style="162" customWidth="1"/>
    <col min="3330" max="3330" width="28" style="162" customWidth="1"/>
    <col min="3331" max="3331" width="9" style="162" customWidth="1"/>
    <col min="3332" max="3332" width="9.625" style="162" customWidth="1"/>
    <col min="3333" max="3333" width="9" style="162" customWidth="1"/>
    <col min="3334" max="3334" width="12" style="162" customWidth="1"/>
    <col min="3335" max="3584" width="9" style="162"/>
    <col min="3585" max="3585" width="54.25" style="162" customWidth="1"/>
    <col min="3586" max="3586" width="28" style="162" customWidth="1"/>
    <col min="3587" max="3587" width="9" style="162" customWidth="1"/>
    <col min="3588" max="3588" width="9.625" style="162" customWidth="1"/>
    <col min="3589" max="3589" width="9" style="162" customWidth="1"/>
    <col min="3590" max="3590" width="12" style="162" customWidth="1"/>
    <col min="3591" max="3840" width="9" style="162"/>
    <col min="3841" max="3841" width="54.25" style="162" customWidth="1"/>
    <col min="3842" max="3842" width="28" style="162" customWidth="1"/>
    <col min="3843" max="3843" width="9" style="162" customWidth="1"/>
    <col min="3844" max="3844" width="9.625" style="162" customWidth="1"/>
    <col min="3845" max="3845" width="9" style="162" customWidth="1"/>
    <col min="3846" max="3846" width="12" style="162" customWidth="1"/>
    <col min="3847" max="4096" width="9" style="162"/>
    <col min="4097" max="4097" width="54.25" style="162" customWidth="1"/>
    <col min="4098" max="4098" width="28" style="162" customWidth="1"/>
    <col min="4099" max="4099" width="9" style="162" customWidth="1"/>
    <col min="4100" max="4100" width="9.625" style="162" customWidth="1"/>
    <col min="4101" max="4101" width="9" style="162" customWidth="1"/>
    <col min="4102" max="4102" width="12" style="162" customWidth="1"/>
    <col min="4103" max="4352" width="9" style="162"/>
    <col min="4353" max="4353" width="54.25" style="162" customWidth="1"/>
    <col min="4354" max="4354" width="28" style="162" customWidth="1"/>
    <col min="4355" max="4355" width="9" style="162" customWidth="1"/>
    <col min="4356" max="4356" width="9.625" style="162" customWidth="1"/>
    <col min="4357" max="4357" width="9" style="162" customWidth="1"/>
    <col min="4358" max="4358" width="12" style="162" customWidth="1"/>
    <col min="4359" max="4608" width="9" style="162"/>
    <col min="4609" max="4609" width="54.25" style="162" customWidth="1"/>
    <col min="4610" max="4610" width="28" style="162" customWidth="1"/>
    <col min="4611" max="4611" width="9" style="162" customWidth="1"/>
    <col min="4612" max="4612" width="9.625" style="162" customWidth="1"/>
    <col min="4613" max="4613" width="9" style="162" customWidth="1"/>
    <col min="4614" max="4614" width="12" style="162" customWidth="1"/>
    <col min="4615" max="4864" width="9" style="162"/>
    <col min="4865" max="4865" width="54.25" style="162" customWidth="1"/>
    <col min="4866" max="4866" width="28" style="162" customWidth="1"/>
    <col min="4867" max="4867" width="9" style="162" customWidth="1"/>
    <col min="4868" max="4868" width="9.625" style="162" customWidth="1"/>
    <col min="4869" max="4869" width="9" style="162" customWidth="1"/>
    <col min="4870" max="4870" width="12" style="162" customWidth="1"/>
    <col min="4871" max="5120" width="9" style="162"/>
    <col min="5121" max="5121" width="54.25" style="162" customWidth="1"/>
    <col min="5122" max="5122" width="28" style="162" customWidth="1"/>
    <col min="5123" max="5123" width="9" style="162" customWidth="1"/>
    <col min="5124" max="5124" width="9.625" style="162" customWidth="1"/>
    <col min="5125" max="5125" width="9" style="162" customWidth="1"/>
    <col min="5126" max="5126" width="12" style="162" customWidth="1"/>
    <col min="5127" max="5376" width="9" style="162"/>
    <col min="5377" max="5377" width="54.25" style="162" customWidth="1"/>
    <col min="5378" max="5378" width="28" style="162" customWidth="1"/>
    <col min="5379" max="5379" width="9" style="162" customWidth="1"/>
    <col min="5380" max="5380" width="9.625" style="162" customWidth="1"/>
    <col min="5381" max="5381" width="9" style="162" customWidth="1"/>
    <col min="5382" max="5382" width="12" style="162" customWidth="1"/>
    <col min="5383" max="5632" width="9" style="162"/>
    <col min="5633" max="5633" width="54.25" style="162" customWidth="1"/>
    <col min="5634" max="5634" width="28" style="162" customWidth="1"/>
    <col min="5635" max="5635" width="9" style="162" customWidth="1"/>
    <col min="5636" max="5636" width="9.625" style="162" customWidth="1"/>
    <col min="5637" max="5637" width="9" style="162" customWidth="1"/>
    <col min="5638" max="5638" width="12" style="162" customWidth="1"/>
    <col min="5639" max="5888" width="9" style="162"/>
    <col min="5889" max="5889" width="54.25" style="162" customWidth="1"/>
    <col min="5890" max="5890" width="28" style="162" customWidth="1"/>
    <col min="5891" max="5891" width="9" style="162" customWidth="1"/>
    <col min="5892" max="5892" width="9.625" style="162" customWidth="1"/>
    <col min="5893" max="5893" width="9" style="162" customWidth="1"/>
    <col min="5894" max="5894" width="12" style="162" customWidth="1"/>
    <col min="5895" max="6144" width="9" style="162"/>
    <col min="6145" max="6145" width="54.25" style="162" customWidth="1"/>
    <col min="6146" max="6146" width="28" style="162" customWidth="1"/>
    <col min="6147" max="6147" width="9" style="162" customWidth="1"/>
    <col min="6148" max="6148" width="9.625" style="162" customWidth="1"/>
    <col min="6149" max="6149" width="9" style="162" customWidth="1"/>
    <col min="6150" max="6150" width="12" style="162" customWidth="1"/>
    <col min="6151" max="6400" width="9" style="162"/>
    <col min="6401" max="6401" width="54.25" style="162" customWidth="1"/>
    <col min="6402" max="6402" width="28" style="162" customWidth="1"/>
    <col min="6403" max="6403" width="9" style="162" customWidth="1"/>
    <col min="6404" max="6404" width="9.625" style="162" customWidth="1"/>
    <col min="6405" max="6405" width="9" style="162" customWidth="1"/>
    <col min="6406" max="6406" width="12" style="162" customWidth="1"/>
    <col min="6407" max="6656" width="9" style="162"/>
    <col min="6657" max="6657" width="54.25" style="162" customWidth="1"/>
    <col min="6658" max="6658" width="28" style="162" customWidth="1"/>
    <col min="6659" max="6659" width="9" style="162" customWidth="1"/>
    <col min="6660" max="6660" width="9.625" style="162" customWidth="1"/>
    <col min="6661" max="6661" width="9" style="162" customWidth="1"/>
    <col min="6662" max="6662" width="12" style="162" customWidth="1"/>
    <col min="6663" max="6912" width="9" style="162"/>
    <col min="6913" max="6913" width="54.25" style="162" customWidth="1"/>
    <col min="6914" max="6914" width="28" style="162" customWidth="1"/>
    <col min="6915" max="6915" width="9" style="162" customWidth="1"/>
    <col min="6916" max="6916" width="9.625" style="162" customWidth="1"/>
    <col min="6917" max="6917" width="9" style="162" customWidth="1"/>
    <col min="6918" max="6918" width="12" style="162" customWidth="1"/>
    <col min="6919" max="7168" width="9" style="162"/>
    <col min="7169" max="7169" width="54.25" style="162" customWidth="1"/>
    <col min="7170" max="7170" width="28" style="162" customWidth="1"/>
    <col min="7171" max="7171" width="9" style="162" customWidth="1"/>
    <col min="7172" max="7172" width="9.625" style="162" customWidth="1"/>
    <col min="7173" max="7173" width="9" style="162" customWidth="1"/>
    <col min="7174" max="7174" width="12" style="162" customWidth="1"/>
    <col min="7175" max="7424" width="9" style="162"/>
    <col min="7425" max="7425" width="54.25" style="162" customWidth="1"/>
    <col min="7426" max="7426" width="28" style="162" customWidth="1"/>
    <col min="7427" max="7427" width="9" style="162" customWidth="1"/>
    <col min="7428" max="7428" width="9.625" style="162" customWidth="1"/>
    <col min="7429" max="7429" width="9" style="162" customWidth="1"/>
    <col min="7430" max="7430" width="12" style="162" customWidth="1"/>
    <col min="7431" max="7680" width="9" style="162"/>
    <col min="7681" max="7681" width="54.25" style="162" customWidth="1"/>
    <col min="7682" max="7682" width="28" style="162" customWidth="1"/>
    <col min="7683" max="7683" width="9" style="162" customWidth="1"/>
    <col min="7684" max="7684" width="9.625" style="162" customWidth="1"/>
    <col min="7685" max="7685" width="9" style="162" customWidth="1"/>
    <col min="7686" max="7686" width="12" style="162" customWidth="1"/>
    <col min="7687" max="7936" width="9" style="162"/>
    <col min="7937" max="7937" width="54.25" style="162" customWidth="1"/>
    <col min="7938" max="7938" width="28" style="162" customWidth="1"/>
    <col min="7939" max="7939" width="9" style="162" customWidth="1"/>
    <col min="7940" max="7940" width="9.625" style="162" customWidth="1"/>
    <col min="7941" max="7941" width="9" style="162" customWidth="1"/>
    <col min="7942" max="7942" width="12" style="162" customWidth="1"/>
    <col min="7943" max="8192" width="9" style="162"/>
    <col min="8193" max="8193" width="54.25" style="162" customWidth="1"/>
    <col min="8194" max="8194" width="28" style="162" customWidth="1"/>
    <col min="8195" max="8195" width="9" style="162" customWidth="1"/>
    <col min="8196" max="8196" width="9.625" style="162" customWidth="1"/>
    <col min="8197" max="8197" width="9" style="162" customWidth="1"/>
    <col min="8198" max="8198" width="12" style="162" customWidth="1"/>
    <col min="8199" max="8448" width="9" style="162"/>
    <col min="8449" max="8449" width="54.25" style="162" customWidth="1"/>
    <col min="8450" max="8450" width="28" style="162" customWidth="1"/>
    <col min="8451" max="8451" width="9" style="162" customWidth="1"/>
    <col min="8452" max="8452" width="9.625" style="162" customWidth="1"/>
    <col min="8453" max="8453" width="9" style="162" customWidth="1"/>
    <col min="8454" max="8454" width="12" style="162" customWidth="1"/>
    <col min="8455" max="8704" width="9" style="162"/>
    <col min="8705" max="8705" width="54.25" style="162" customWidth="1"/>
    <col min="8706" max="8706" width="28" style="162" customWidth="1"/>
    <col min="8707" max="8707" width="9" style="162" customWidth="1"/>
    <col min="8708" max="8708" width="9.625" style="162" customWidth="1"/>
    <col min="8709" max="8709" width="9" style="162" customWidth="1"/>
    <col min="8710" max="8710" width="12" style="162" customWidth="1"/>
    <col min="8711" max="8960" width="9" style="162"/>
    <col min="8961" max="8961" width="54.25" style="162" customWidth="1"/>
    <col min="8962" max="8962" width="28" style="162" customWidth="1"/>
    <col min="8963" max="8963" width="9" style="162" customWidth="1"/>
    <col min="8964" max="8964" width="9.625" style="162" customWidth="1"/>
    <col min="8965" max="8965" width="9" style="162" customWidth="1"/>
    <col min="8966" max="8966" width="12" style="162" customWidth="1"/>
    <col min="8967" max="9216" width="9" style="162"/>
    <col min="9217" max="9217" width="54.25" style="162" customWidth="1"/>
    <col min="9218" max="9218" width="28" style="162" customWidth="1"/>
    <col min="9219" max="9219" width="9" style="162" customWidth="1"/>
    <col min="9220" max="9220" width="9.625" style="162" customWidth="1"/>
    <col min="9221" max="9221" width="9" style="162" customWidth="1"/>
    <col min="9222" max="9222" width="12" style="162" customWidth="1"/>
    <col min="9223" max="9472" width="9" style="162"/>
    <col min="9473" max="9473" width="54.25" style="162" customWidth="1"/>
    <col min="9474" max="9474" width="28" style="162" customWidth="1"/>
    <col min="9475" max="9475" width="9" style="162" customWidth="1"/>
    <col min="9476" max="9476" width="9.625" style="162" customWidth="1"/>
    <col min="9477" max="9477" width="9" style="162" customWidth="1"/>
    <col min="9478" max="9478" width="12" style="162" customWidth="1"/>
    <col min="9479" max="9728" width="9" style="162"/>
    <col min="9729" max="9729" width="54.25" style="162" customWidth="1"/>
    <col min="9730" max="9730" width="28" style="162" customWidth="1"/>
    <col min="9731" max="9731" width="9" style="162" customWidth="1"/>
    <col min="9732" max="9732" width="9.625" style="162" customWidth="1"/>
    <col min="9733" max="9733" width="9" style="162" customWidth="1"/>
    <col min="9734" max="9734" width="12" style="162" customWidth="1"/>
    <col min="9735" max="9984" width="9" style="162"/>
    <col min="9985" max="9985" width="54.25" style="162" customWidth="1"/>
    <col min="9986" max="9986" width="28" style="162" customWidth="1"/>
    <col min="9987" max="9987" width="9" style="162" customWidth="1"/>
    <col min="9988" max="9988" width="9.625" style="162" customWidth="1"/>
    <col min="9989" max="9989" width="9" style="162" customWidth="1"/>
    <col min="9990" max="9990" width="12" style="162" customWidth="1"/>
    <col min="9991" max="10240" width="9" style="162"/>
    <col min="10241" max="10241" width="54.25" style="162" customWidth="1"/>
    <col min="10242" max="10242" width="28" style="162" customWidth="1"/>
    <col min="10243" max="10243" width="9" style="162" customWidth="1"/>
    <col min="10244" max="10244" width="9.625" style="162" customWidth="1"/>
    <col min="10245" max="10245" width="9" style="162" customWidth="1"/>
    <col min="10246" max="10246" width="12" style="162" customWidth="1"/>
    <col min="10247" max="10496" width="9" style="162"/>
    <col min="10497" max="10497" width="54.25" style="162" customWidth="1"/>
    <col min="10498" max="10498" width="28" style="162" customWidth="1"/>
    <col min="10499" max="10499" width="9" style="162" customWidth="1"/>
    <col min="10500" max="10500" width="9.625" style="162" customWidth="1"/>
    <col min="10501" max="10501" width="9" style="162" customWidth="1"/>
    <col min="10502" max="10502" width="12" style="162" customWidth="1"/>
    <col min="10503" max="10752" width="9" style="162"/>
    <col min="10753" max="10753" width="54.25" style="162" customWidth="1"/>
    <col min="10754" max="10754" width="28" style="162" customWidth="1"/>
    <col min="10755" max="10755" width="9" style="162" customWidth="1"/>
    <col min="10756" max="10756" width="9.625" style="162" customWidth="1"/>
    <col min="10757" max="10757" width="9" style="162" customWidth="1"/>
    <col min="10758" max="10758" width="12" style="162" customWidth="1"/>
    <col min="10759" max="11008" width="9" style="162"/>
    <col min="11009" max="11009" width="54.25" style="162" customWidth="1"/>
    <col min="11010" max="11010" width="28" style="162" customWidth="1"/>
    <col min="11011" max="11011" width="9" style="162" customWidth="1"/>
    <col min="11012" max="11012" width="9.625" style="162" customWidth="1"/>
    <col min="11013" max="11013" width="9" style="162" customWidth="1"/>
    <col min="11014" max="11014" width="12" style="162" customWidth="1"/>
    <col min="11015" max="11264" width="9" style="162"/>
    <col min="11265" max="11265" width="54.25" style="162" customWidth="1"/>
    <col min="11266" max="11266" width="28" style="162" customWidth="1"/>
    <col min="11267" max="11267" width="9" style="162" customWidth="1"/>
    <col min="11268" max="11268" width="9.625" style="162" customWidth="1"/>
    <col min="11269" max="11269" width="9" style="162" customWidth="1"/>
    <col min="11270" max="11270" width="12" style="162" customWidth="1"/>
    <col min="11271" max="11520" width="9" style="162"/>
    <col min="11521" max="11521" width="54.25" style="162" customWidth="1"/>
    <col min="11522" max="11522" width="28" style="162" customWidth="1"/>
    <col min="11523" max="11523" width="9" style="162" customWidth="1"/>
    <col min="11524" max="11524" width="9.625" style="162" customWidth="1"/>
    <col min="11525" max="11525" width="9" style="162" customWidth="1"/>
    <col min="11526" max="11526" width="12" style="162" customWidth="1"/>
    <col min="11527" max="11776" width="9" style="162"/>
    <col min="11777" max="11777" width="54.25" style="162" customWidth="1"/>
    <col min="11778" max="11778" width="28" style="162" customWidth="1"/>
    <col min="11779" max="11779" width="9" style="162" customWidth="1"/>
    <col min="11780" max="11780" width="9.625" style="162" customWidth="1"/>
    <col min="11781" max="11781" width="9" style="162" customWidth="1"/>
    <col min="11782" max="11782" width="12" style="162" customWidth="1"/>
    <col min="11783" max="12032" width="9" style="162"/>
    <col min="12033" max="12033" width="54.25" style="162" customWidth="1"/>
    <col min="12034" max="12034" width="28" style="162" customWidth="1"/>
    <col min="12035" max="12035" width="9" style="162" customWidth="1"/>
    <col min="12036" max="12036" width="9.625" style="162" customWidth="1"/>
    <col min="12037" max="12037" width="9" style="162" customWidth="1"/>
    <col min="12038" max="12038" width="12" style="162" customWidth="1"/>
    <col min="12039" max="12288" width="9" style="162"/>
    <col min="12289" max="12289" width="54.25" style="162" customWidth="1"/>
    <col min="12290" max="12290" width="28" style="162" customWidth="1"/>
    <col min="12291" max="12291" width="9" style="162" customWidth="1"/>
    <col min="12292" max="12292" width="9.625" style="162" customWidth="1"/>
    <col min="12293" max="12293" width="9" style="162" customWidth="1"/>
    <col min="12294" max="12294" width="12" style="162" customWidth="1"/>
    <col min="12295" max="12544" width="9" style="162"/>
    <col min="12545" max="12545" width="54.25" style="162" customWidth="1"/>
    <col min="12546" max="12546" width="28" style="162" customWidth="1"/>
    <col min="12547" max="12547" width="9" style="162" customWidth="1"/>
    <col min="12548" max="12548" width="9.625" style="162" customWidth="1"/>
    <col min="12549" max="12549" width="9" style="162" customWidth="1"/>
    <col min="12550" max="12550" width="12" style="162" customWidth="1"/>
    <col min="12551" max="12800" width="9" style="162"/>
    <col min="12801" max="12801" width="54.25" style="162" customWidth="1"/>
    <col min="12802" max="12802" width="28" style="162" customWidth="1"/>
    <col min="12803" max="12803" width="9" style="162" customWidth="1"/>
    <col min="12804" max="12804" width="9.625" style="162" customWidth="1"/>
    <col min="12805" max="12805" width="9" style="162" customWidth="1"/>
    <col min="12806" max="12806" width="12" style="162" customWidth="1"/>
    <col min="12807" max="13056" width="9" style="162"/>
    <col min="13057" max="13057" width="54.25" style="162" customWidth="1"/>
    <col min="13058" max="13058" width="28" style="162" customWidth="1"/>
    <col min="13059" max="13059" width="9" style="162" customWidth="1"/>
    <col min="13060" max="13060" width="9.625" style="162" customWidth="1"/>
    <col min="13061" max="13061" width="9" style="162" customWidth="1"/>
    <col min="13062" max="13062" width="12" style="162" customWidth="1"/>
    <col min="13063" max="13312" width="9" style="162"/>
    <col min="13313" max="13313" width="54.25" style="162" customWidth="1"/>
    <col min="13314" max="13314" width="28" style="162" customWidth="1"/>
    <col min="13315" max="13315" width="9" style="162" customWidth="1"/>
    <col min="13316" max="13316" width="9.625" style="162" customWidth="1"/>
    <col min="13317" max="13317" width="9" style="162" customWidth="1"/>
    <col min="13318" max="13318" width="12" style="162" customWidth="1"/>
    <col min="13319" max="13568" width="9" style="162"/>
    <col min="13569" max="13569" width="54.25" style="162" customWidth="1"/>
    <col min="13570" max="13570" width="28" style="162" customWidth="1"/>
    <col min="13571" max="13571" width="9" style="162" customWidth="1"/>
    <col min="13572" max="13572" width="9.625" style="162" customWidth="1"/>
    <col min="13573" max="13573" width="9" style="162" customWidth="1"/>
    <col min="13574" max="13574" width="12" style="162" customWidth="1"/>
    <col min="13575" max="13824" width="9" style="162"/>
    <col min="13825" max="13825" width="54.25" style="162" customWidth="1"/>
    <col min="13826" max="13826" width="28" style="162" customWidth="1"/>
    <col min="13827" max="13827" width="9" style="162" customWidth="1"/>
    <col min="13828" max="13828" width="9.625" style="162" customWidth="1"/>
    <col min="13829" max="13829" width="9" style="162" customWidth="1"/>
    <col min="13830" max="13830" width="12" style="162" customWidth="1"/>
    <col min="13831" max="14080" width="9" style="162"/>
    <col min="14081" max="14081" width="54.25" style="162" customWidth="1"/>
    <col min="14082" max="14082" width="28" style="162" customWidth="1"/>
    <col min="14083" max="14083" width="9" style="162" customWidth="1"/>
    <col min="14084" max="14084" width="9.625" style="162" customWidth="1"/>
    <col min="14085" max="14085" width="9" style="162" customWidth="1"/>
    <col min="14086" max="14086" width="12" style="162" customWidth="1"/>
    <col min="14087" max="14336" width="9" style="162"/>
    <col min="14337" max="14337" width="54.25" style="162" customWidth="1"/>
    <col min="14338" max="14338" width="28" style="162" customWidth="1"/>
    <col min="14339" max="14339" width="9" style="162" customWidth="1"/>
    <col min="14340" max="14340" width="9.625" style="162" customWidth="1"/>
    <col min="14341" max="14341" width="9" style="162" customWidth="1"/>
    <col min="14342" max="14342" width="12" style="162" customWidth="1"/>
    <col min="14343" max="14592" width="9" style="162"/>
    <col min="14593" max="14593" width="54.25" style="162" customWidth="1"/>
    <col min="14594" max="14594" width="28" style="162" customWidth="1"/>
    <col min="14595" max="14595" width="9" style="162" customWidth="1"/>
    <col min="14596" max="14596" width="9.625" style="162" customWidth="1"/>
    <col min="14597" max="14597" width="9" style="162" customWidth="1"/>
    <col min="14598" max="14598" width="12" style="162" customWidth="1"/>
    <col min="14599" max="14848" width="9" style="162"/>
    <col min="14849" max="14849" width="54.25" style="162" customWidth="1"/>
    <col min="14850" max="14850" width="28" style="162" customWidth="1"/>
    <col min="14851" max="14851" width="9" style="162" customWidth="1"/>
    <col min="14852" max="14852" width="9.625" style="162" customWidth="1"/>
    <col min="14853" max="14853" width="9" style="162" customWidth="1"/>
    <col min="14854" max="14854" width="12" style="162" customWidth="1"/>
    <col min="14855" max="15104" width="9" style="162"/>
    <col min="15105" max="15105" width="54.25" style="162" customWidth="1"/>
    <col min="15106" max="15106" width="28" style="162" customWidth="1"/>
    <col min="15107" max="15107" width="9" style="162" customWidth="1"/>
    <col min="15108" max="15108" width="9.625" style="162" customWidth="1"/>
    <col min="15109" max="15109" width="9" style="162" customWidth="1"/>
    <col min="15110" max="15110" width="12" style="162" customWidth="1"/>
    <col min="15111" max="15360" width="9" style="162"/>
    <col min="15361" max="15361" width="54.25" style="162" customWidth="1"/>
    <col min="15362" max="15362" width="28" style="162" customWidth="1"/>
    <col min="15363" max="15363" width="9" style="162" customWidth="1"/>
    <col min="15364" max="15364" width="9.625" style="162" customWidth="1"/>
    <col min="15365" max="15365" width="9" style="162" customWidth="1"/>
    <col min="15366" max="15366" width="12" style="162" customWidth="1"/>
    <col min="15367" max="15616" width="9" style="162"/>
    <col min="15617" max="15617" width="54.25" style="162" customWidth="1"/>
    <col min="15618" max="15618" width="28" style="162" customWidth="1"/>
    <col min="15619" max="15619" width="9" style="162" customWidth="1"/>
    <col min="15620" max="15620" width="9.625" style="162" customWidth="1"/>
    <col min="15621" max="15621" width="9" style="162" customWidth="1"/>
    <col min="15622" max="15622" width="12" style="162" customWidth="1"/>
    <col min="15623" max="15872" width="9" style="162"/>
    <col min="15873" max="15873" width="54.25" style="162" customWidth="1"/>
    <col min="15874" max="15874" width="28" style="162" customWidth="1"/>
    <col min="15875" max="15875" width="9" style="162" customWidth="1"/>
    <col min="15876" max="15876" width="9.625" style="162" customWidth="1"/>
    <col min="15877" max="15877" width="9" style="162" customWidth="1"/>
    <col min="15878" max="15878" width="12" style="162" customWidth="1"/>
    <col min="15879" max="16128" width="9" style="162"/>
    <col min="16129" max="16129" width="54.25" style="162" customWidth="1"/>
    <col min="16130" max="16130" width="28" style="162" customWidth="1"/>
    <col min="16131" max="16131" width="9" style="162" customWidth="1"/>
    <col min="16132" max="16132" width="9.625" style="162" customWidth="1"/>
    <col min="16133" max="16133" width="9" style="162" customWidth="1"/>
    <col min="16134" max="16134" width="12" style="162" customWidth="1"/>
    <col min="16135" max="16384" width="9" style="162"/>
  </cols>
  <sheetData>
    <row r="1" customHeight="1" spans="1:6">
      <c r="A1" s="163" t="s">
        <v>2537</v>
      </c>
    </row>
    <row r="2" ht="41.25" customHeight="1" spans="1:6">
      <c r="A2" s="188" t="s">
        <v>2538</v>
      </c>
      <c r="B2" s="188"/>
    </row>
    <row r="3" customHeight="1" spans="1:6">
      <c r="A3" s="189"/>
      <c r="B3" s="190" t="s">
        <v>2</v>
      </c>
    </row>
    <row r="4" s="187" customFormat="1" ht="36" customHeight="1" spans="1:6">
      <c r="A4" s="191" t="s">
        <v>2539</v>
      </c>
      <c r="B4" s="192" t="s">
        <v>2540</v>
      </c>
    </row>
    <row r="5" s="187" customFormat="1" ht="36" customHeight="1" spans="1:6">
      <c r="A5" s="193" t="s">
        <v>2541</v>
      </c>
      <c r="B5" s="194"/>
    </row>
    <row r="6" s="187" customFormat="1" ht="19.5" customHeight="1" spans="1:6">
      <c r="A6" s="195" t="s">
        <v>54</v>
      </c>
      <c r="B6" s="196"/>
    </row>
    <row r="7" s="160" customFormat="1" customHeight="1" spans="1:6">
      <c r="A7" s="193" t="s">
        <v>2542</v>
      </c>
      <c r="B7" s="197"/>
      <c r="D7" s="173"/>
      <c r="F7" s="174"/>
    </row>
    <row r="8" customHeight="1" spans="1:6">
      <c r="A8" s="193" t="s">
        <v>2543</v>
      </c>
      <c r="B8" s="197"/>
    </row>
    <row r="9" customHeight="1" spans="1:6">
      <c r="A9" s="193" t="s">
        <v>2544</v>
      </c>
      <c r="B9" s="197"/>
    </row>
    <row r="10" customHeight="1" spans="1:6">
      <c r="A10" s="193" t="s">
        <v>2545</v>
      </c>
      <c r="B10" s="197"/>
    </row>
    <row r="11" customHeight="1" spans="1:6">
      <c r="A11" s="193" t="s">
        <v>2546</v>
      </c>
      <c r="B11" s="197"/>
    </row>
    <row r="12" customHeight="1" spans="1:6">
      <c r="A12" s="198"/>
      <c r="B12" s="197"/>
    </row>
    <row r="13" customHeight="1" spans="1:6">
      <c r="A13" s="193" t="s">
        <v>2250</v>
      </c>
      <c r="B13" s="197">
        <v>225</v>
      </c>
    </row>
    <row r="14" customHeight="1" spans="1:6">
      <c r="A14" s="193" t="s">
        <v>2547</v>
      </c>
      <c r="B14" s="197">
        <v>225</v>
      </c>
    </row>
    <row r="15" customHeight="1" spans="1:6">
      <c r="A15" s="193" t="s">
        <v>2548</v>
      </c>
      <c r="B15" s="197">
        <v>225</v>
      </c>
    </row>
    <row r="16" customHeight="1" spans="1:6">
      <c r="A16" s="193" t="s">
        <v>2258</v>
      </c>
      <c r="B16" s="197">
        <v>225</v>
      </c>
    </row>
    <row r="17" customHeight="1" spans="1:6">
      <c r="A17" s="193" t="s">
        <v>2549</v>
      </c>
      <c r="B17" s="197">
        <v>225</v>
      </c>
    </row>
    <row r="18" customHeight="1" spans="1:6">
      <c r="A18" s="198"/>
      <c r="B18" s="197"/>
    </row>
    <row r="19" customHeight="1" spans="1:6">
      <c r="A19" s="198"/>
      <c r="B19" s="197"/>
    </row>
    <row r="20" customHeight="1" spans="1:6">
      <c r="A20" s="198"/>
      <c r="B20" s="197"/>
    </row>
    <row r="21" customHeight="1" spans="1:6">
      <c r="A21" s="198"/>
      <c r="B21" s="197"/>
    </row>
    <row r="22" customHeight="1" spans="1:6">
      <c r="A22" s="198"/>
      <c r="B22" s="197"/>
    </row>
    <row r="23" customHeight="1" spans="1:6">
      <c r="A23" s="198"/>
      <c r="B23" s="197"/>
    </row>
    <row r="24" customHeight="1" spans="1:6">
      <c r="A24" s="199"/>
      <c r="B24" s="197"/>
    </row>
    <row r="25" s="160" customFormat="1" customHeight="1" spans="1:6">
      <c r="A25" s="200"/>
      <c r="B25" s="197"/>
      <c r="D25" s="173"/>
      <c r="F25" s="174"/>
    </row>
    <row r="26" customHeight="1" spans="1:6">
      <c r="A26" s="198"/>
      <c r="B26" s="197"/>
    </row>
    <row r="27" customHeight="1" spans="1:6">
      <c r="A27" s="198"/>
      <c r="B27" s="197"/>
    </row>
    <row r="28" s="160" customFormat="1" customHeight="1" spans="1:6">
      <c r="A28" s="193"/>
      <c r="B28" s="197"/>
    </row>
    <row r="29" ht="35.25" customHeight="1" spans="1:6">
      <c r="A29" s="199"/>
      <c r="B29" s="197"/>
    </row>
    <row r="30" ht="22.5" customHeight="1" spans="1:6">
      <c r="A30" s="193"/>
      <c r="B30" s="197"/>
    </row>
    <row r="31" ht="22.5" customHeight="1" spans="1:6">
      <c r="A31" s="193"/>
      <c r="B31" s="197"/>
    </row>
    <row r="32" ht="22.5" customHeight="1" spans="1:6">
      <c r="A32" s="193"/>
      <c r="B32" s="197"/>
    </row>
    <row r="33" ht="22.5" customHeight="1" spans="1:2">
      <c r="A33" s="193"/>
      <c r="B33" s="197"/>
    </row>
    <row r="34" ht="22.5" customHeight="1" spans="1:2">
      <c r="A34" s="193"/>
      <c r="B34" s="197"/>
    </row>
    <row r="35" ht="22.5" customHeight="1" spans="1:2">
      <c r="A35" s="193"/>
      <c r="B35" s="197"/>
    </row>
    <row r="36" ht="23.25" customHeight="1" spans="1:2">
      <c r="A36" s="182" t="s">
        <v>2302</v>
      </c>
      <c r="B36" s="201">
        <v>450</v>
      </c>
    </row>
    <row r="37" s="160" customFormat="1" customHeight="1" spans="1:2">
      <c r="A37" s="162"/>
      <c r="B37" s="202"/>
    </row>
    <row r="43" s="160" customFormat="1" customHeight="1" spans="1:2">
      <c r="A43" s="162"/>
      <c r="B43" s="162"/>
    </row>
  </sheetData>
  <mergeCells count="1">
    <mergeCell ref="A2:B2"/>
  </mergeCells>
  <printOptions horizontalCentered="1"/>
  <pageMargins left="0.59" right="0.59" top="0.55" bottom="0.35" header="0.31" footer="0.31"/>
  <pageSetup paperSize="9" fitToHeight="0" orientation="portrait"/>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showZeros="0" topLeftCell="A4" workbookViewId="0">
      <selection activeCell="C4" sqref="C4:C9"/>
    </sheetView>
  </sheetViews>
  <sheetFormatPr defaultColWidth="9" defaultRowHeight="21" customHeight="1" outlineLevelCol="5"/>
  <cols>
    <col min="1" max="1" width="48.625" style="162" customWidth="1"/>
    <col min="2" max="2" width="37.75" style="162" customWidth="1"/>
    <col min="3" max="3" width="9" style="162" customWidth="1"/>
    <col min="4" max="4" width="9.625" style="162" customWidth="1"/>
    <col min="5" max="5" width="9" style="162" customWidth="1"/>
    <col min="6" max="6" width="12" style="162" customWidth="1"/>
    <col min="7" max="256" width="9" style="162"/>
    <col min="257" max="257" width="48.625" style="162" customWidth="1"/>
    <col min="258" max="258" width="37.75" style="162" customWidth="1"/>
    <col min="259" max="259" width="9" style="162" customWidth="1"/>
    <col min="260" max="260" width="9.625" style="162" customWidth="1"/>
    <col min="261" max="261" width="9" style="162" customWidth="1"/>
    <col min="262" max="262" width="12" style="162" customWidth="1"/>
    <col min="263" max="512" width="9" style="162"/>
    <col min="513" max="513" width="48.625" style="162" customWidth="1"/>
    <col min="514" max="514" width="37.75" style="162" customWidth="1"/>
    <col min="515" max="515" width="9" style="162" customWidth="1"/>
    <col min="516" max="516" width="9.625" style="162" customWidth="1"/>
    <col min="517" max="517" width="9" style="162" customWidth="1"/>
    <col min="518" max="518" width="12" style="162" customWidth="1"/>
    <col min="519" max="768" width="9" style="162"/>
    <col min="769" max="769" width="48.625" style="162" customWidth="1"/>
    <col min="770" max="770" width="37.75" style="162" customWidth="1"/>
    <col min="771" max="771" width="9" style="162" customWidth="1"/>
    <col min="772" max="772" width="9.625" style="162" customWidth="1"/>
    <col min="773" max="773" width="9" style="162" customWidth="1"/>
    <col min="774" max="774" width="12" style="162" customWidth="1"/>
    <col min="775" max="1024" width="9" style="162"/>
    <col min="1025" max="1025" width="48.625" style="162" customWidth="1"/>
    <col min="1026" max="1026" width="37.75" style="162" customWidth="1"/>
    <col min="1027" max="1027" width="9" style="162" customWidth="1"/>
    <col min="1028" max="1028" width="9.625" style="162" customWidth="1"/>
    <col min="1029" max="1029" width="9" style="162" customWidth="1"/>
    <col min="1030" max="1030" width="12" style="162" customWidth="1"/>
    <col min="1031" max="1280" width="9" style="162"/>
    <col min="1281" max="1281" width="48.625" style="162" customWidth="1"/>
    <col min="1282" max="1282" width="37.75" style="162" customWidth="1"/>
    <col min="1283" max="1283" width="9" style="162" customWidth="1"/>
    <col min="1284" max="1284" width="9.625" style="162" customWidth="1"/>
    <col min="1285" max="1285" width="9" style="162" customWidth="1"/>
    <col min="1286" max="1286" width="12" style="162" customWidth="1"/>
    <col min="1287" max="1536" width="9" style="162"/>
    <col min="1537" max="1537" width="48.625" style="162" customWidth="1"/>
    <col min="1538" max="1538" width="37.75" style="162" customWidth="1"/>
    <col min="1539" max="1539" width="9" style="162" customWidth="1"/>
    <col min="1540" max="1540" width="9.625" style="162" customWidth="1"/>
    <col min="1541" max="1541" width="9" style="162" customWidth="1"/>
    <col min="1542" max="1542" width="12" style="162" customWidth="1"/>
    <col min="1543" max="1792" width="9" style="162"/>
    <col min="1793" max="1793" width="48.625" style="162" customWidth="1"/>
    <col min="1794" max="1794" width="37.75" style="162" customWidth="1"/>
    <col min="1795" max="1795" width="9" style="162" customWidth="1"/>
    <col min="1796" max="1796" width="9.625" style="162" customWidth="1"/>
    <col min="1797" max="1797" width="9" style="162" customWidth="1"/>
    <col min="1798" max="1798" width="12" style="162" customWidth="1"/>
    <col min="1799" max="2048" width="9" style="162"/>
    <col min="2049" max="2049" width="48.625" style="162" customWidth="1"/>
    <col min="2050" max="2050" width="37.75" style="162" customWidth="1"/>
    <col min="2051" max="2051" width="9" style="162" customWidth="1"/>
    <col min="2052" max="2052" width="9.625" style="162" customWidth="1"/>
    <col min="2053" max="2053" width="9" style="162" customWidth="1"/>
    <col min="2054" max="2054" width="12" style="162" customWidth="1"/>
    <col min="2055" max="2304" width="9" style="162"/>
    <col min="2305" max="2305" width="48.625" style="162" customWidth="1"/>
    <col min="2306" max="2306" width="37.75" style="162" customWidth="1"/>
    <col min="2307" max="2307" width="9" style="162" customWidth="1"/>
    <col min="2308" max="2308" width="9.625" style="162" customWidth="1"/>
    <col min="2309" max="2309" width="9" style="162" customWidth="1"/>
    <col min="2310" max="2310" width="12" style="162" customWidth="1"/>
    <col min="2311" max="2560" width="9" style="162"/>
    <col min="2561" max="2561" width="48.625" style="162" customWidth="1"/>
    <col min="2562" max="2562" width="37.75" style="162" customWidth="1"/>
    <col min="2563" max="2563" width="9" style="162" customWidth="1"/>
    <col min="2564" max="2564" width="9.625" style="162" customWidth="1"/>
    <col min="2565" max="2565" width="9" style="162" customWidth="1"/>
    <col min="2566" max="2566" width="12" style="162" customWidth="1"/>
    <col min="2567" max="2816" width="9" style="162"/>
    <col min="2817" max="2817" width="48.625" style="162" customWidth="1"/>
    <col min="2818" max="2818" width="37.75" style="162" customWidth="1"/>
    <col min="2819" max="2819" width="9" style="162" customWidth="1"/>
    <col min="2820" max="2820" width="9.625" style="162" customWidth="1"/>
    <col min="2821" max="2821" width="9" style="162" customWidth="1"/>
    <col min="2822" max="2822" width="12" style="162" customWidth="1"/>
    <col min="2823" max="3072" width="9" style="162"/>
    <col min="3073" max="3073" width="48.625" style="162" customWidth="1"/>
    <col min="3074" max="3074" width="37.75" style="162" customWidth="1"/>
    <col min="3075" max="3075" width="9" style="162" customWidth="1"/>
    <col min="3076" max="3076" width="9.625" style="162" customWidth="1"/>
    <col min="3077" max="3077" width="9" style="162" customWidth="1"/>
    <col min="3078" max="3078" width="12" style="162" customWidth="1"/>
    <col min="3079" max="3328" width="9" style="162"/>
    <col min="3329" max="3329" width="48.625" style="162" customWidth="1"/>
    <col min="3330" max="3330" width="37.75" style="162" customWidth="1"/>
    <col min="3331" max="3331" width="9" style="162" customWidth="1"/>
    <col min="3332" max="3332" width="9.625" style="162" customWidth="1"/>
    <col min="3333" max="3333" width="9" style="162" customWidth="1"/>
    <col min="3334" max="3334" width="12" style="162" customWidth="1"/>
    <col min="3335" max="3584" width="9" style="162"/>
    <col min="3585" max="3585" width="48.625" style="162" customWidth="1"/>
    <col min="3586" max="3586" width="37.75" style="162" customWidth="1"/>
    <col min="3587" max="3587" width="9" style="162" customWidth="1"/>
    <col min="3588" max="3588" width="9.625" style="162" customWidth="1"/>
    <col min="3589" max="3589" width="9" style="162" customWidth="1"/>
    <col min="3590" max="3590" width="12" style="162" customWidth="1"/>
    <col min="3591" max="3840" width="9" style="162"/>
    <col min="3841" max="3841" width="48.625" style="162" customWidth="1"/>
    <col min="3842" max="3842" width="37.75" style="162" customWidth="1"/>
    <col min="3843" max="3843" width="9" style="162" customWidth="1"/>
    <col min="3844" max="3844" width="9.625" style="162" customWidth="1"/>
    <col min="3845" max="3845" width="9" style="162" customWidth="1"/>
    <col min="3846" max="3846" width="12" style="162" customWidth="1"/>
    <col min="3847" max="4096" width="9" style="162"/>
    <col min="4097" max="4097" width="48.625" style="162" customWidth="1"/>
    <col min="4098" max="4098" width="37.75" style="162" customWidth="1"/>
    <col min="4099" max="4099" width="9" style="162" customWidth="1"/>
    <col min="4100" max="4100" width="9.625" style="162" customWidth="1"/>
    <col min="4101" max="4101" width="9" style="162" customWidth="1"/>
    <col min="4102" max="4102" width="12" style="162" customWidth="1"/>
    <col min="4103" max="4352" width="9" style="162"/>
    <col min="4353" max="4353" width="48.625" style="162" customWidth="1"/>
    <col min="4354" max="4354" width="37.75" style="162" customWidth="1"/>
    <col min="4355" max="4355" width="9" style="162" customWidth="1"/>
    <col min="4356" max="4356" width="9.625" style="162" customWidth="1"/>
    <col min="4357" max="4357" width="9" style="162" customWidth="1"/>
    <col min="4358" max="4358" width="12" style="162" customWidth="1"/>
    <col min="4359" max="4608" width="9" style="162"/>
    <col min="4609" max="4609" width="48.625" style="162" customWidth="1"/>
    <col min="4610" max="4610" width="37.75" style="162" customWidth="1"/>
    <col min="4611" max="4611" width="9" style="162" customWidth="1"/>
    <col min="4612" max="4612" width="9.625" style="162" customWidth="1"/>
    <col min="4613" max="4613" width="9" style="162" customWidth="1"/>
    <col min="4614" max="4614" width="12" style="162" customWidth="1"/>
    <col min="4615" max="4864" width="9" style="162"/>
    <col min="4865" max="4865" width="48.625" style="162" customWidth="1"/>
    <col min="4866" max="4866" width="37.75" style="162" customWidth="1"/>
    <col min="4867" max="4867" width="9" style="162" customWidth="1"/>
    <col min="4868" max="4868" width="9.625" style="162" customWidth="1"/>
    <col min="4869" max="4869" width="9" style="162" customWidth="1"/>
    <col min="4870" max="4870" width="12" style="162" customWidth="1"/>
    <col min="4871" max="5120" width="9" style="162"/>
    <col min="5121" max="5121" width="48.625" style="162" customWidth="1"/>
    <col min="5122" max="5122" width="37.75" style="162" customWidth="1"/>
    <col min="5123" max="5123" width="9" style="162" customWidth="1"/>
    <col min="5124" max="5124" width="9.625" style="162" customWidth="1"/>
    <col min="5125" max="5125" width="9" style="162" customWidth="1"/>
    <col min="5126" max="5126" width="12" style="162" customWidth="1"/>
    <col min="5127" max="5376" width="9" style="162"/>
    <col min="5377" max="5377" width="48.625" style="162" customWidth="1"/>
    <col min="5378" max="5378" width="37.75" style="162" customWidth="1"/>
    <col min="5379" max="5379" width="9" style="162" customWidth="1"/>
    <col min="5380" max="5380" width="9.625" style="162" customWidth="1"/>
    <col min="5381" max="5381" width="9" style="162" customWidth="1"/>
    <col min="5382" max="5382" width="12" style="162" customWidth="1"/>
    <col min="5383" max="5632" width="9" style="162"/>
    <col min="5633" max="5633" width="48.625" style="162" customWidth="1"/>
    <col min="5634" max="5634" width="37.75" style="162" customWidth="1"/>
    <col min="5635" max="5635" width="9" style="162" customWidth="1"/>
    <col min="5636" max="5636" width="9.625" style="162" customWidth="1"/>
    <col min="5637" max="5637" width="9" style="162" customWidth="1"/>
    <col min="5638" max="5638" width="12" style="162" customWidth="1"/>
    <col min="5639" max="5888" width="9" style="162"/>
    <col min="5889" max="5889" width="48.625" style="162" customWidth="1"/>
    <col min="5890" max="5890" width="37.75" style="162" customWidth="1"/>
    <col min="5891" max="5891" width="9" style="162" customWidth="1"/>
    <col min="5892" max="5892" width="9.625" style="162" customWidth="1"/>
    <col min="5893" max="5893" width="9" style="162" customWidth="1"/>
    <col min="5894" max="5894" width="12" style="162" customWidth="1"/>
    <col min="5895" max="6144" width="9" style="162"/>
    <col min="6145" max="6145" width="48.625" style="162" customWidth="1"/>
    <col min="6146" max="6146" width="37.75" style="162" customWidth="1"/>
    <col min="6147" max="6147" width="9" style="162" customWidth="1"/>
    <col min="6148" max="6148" width="9.625" style="162" customWidth="1"/>
    <col min="6149" max="6149" width="9" style="162" customWidth="1"/>
    <col min="6150" max="6150" width="12" style="162" customWidth="1"/>
    <col min="6151" max="6400" width="9" style="162"/>
    <col min="6401" max="6401" width="48.625" style="162" customWidth="1"/>
    <col min="6402" max="6402" width="37.75" style="162" customWidth="1"/>
    <col min="6403" max="6403" width="9" style="162" customWidth="1"/>
    <col min="6404" max="6404" width="9.625" style="162" customWidth="1"/>
    <col min="6405" max="6405" width="9" style="162" customWidth="1"/>
    <col min="6406" max="6406" width="12" style="162" customWidth="1"/>
    <col min="6407" max="6656" width="9" style="162"/>
    <col min="6657" max="6657" width="48.625" style="162" customWidth="1"/>
    <col min="6658" max="6658" width="37.75" style="162" customWidth="1"/>
    <col min="6659" max="6659" width="9" style="162" customWidth="1"/>
    <col min="6660" max="6660" width="9.625" style="162" customWidth="1"/>
    <col min="6661" max="6661" width="9" style="162" customWidth="1"/>
    <col min="6662" max="6662" width="12" style="162" customWidth="1"/>
    <col min="6663" max="6912" width="9" style="162"/>
    <col min="6913" max="6913" width="48.625" style="162" customWidth="1"/>
    <col min="6914" max="6914" width="37.75" style="162" customWidth="1"/>
    <col min="6915" max="6915" width="9" style="162" customWidth="1"/>
    <col min="6916" max="6916" width="9.625" style="162" customWidth="1"/>
    <col min="6917" max="6917" width="9" style="162" customWidth="1"/>
    <col min="6918" max="6918" width="12" style="162" customWidth="1"/>
    <col min="6919" max="7168" width="9" style="162"/>
    <col min="7169" max="7169" width="48.625" style="162" customWidth="1"/>
    <col min="7170" max="7170" width="37.75" style="162" customWidth="1"/>
    <col min="7171" max="7171" width="9" style="162" customWidth="1"/>
    <col min="7172" max="7172" width="9.625" style="162" customWidth="1"/>
    <col min="7173" max="7173" width="9" style="162" customWidth="1"/>
    <col min="7174" max="7174" width="12" style="162" customWidth="1"/>
    <col min="7175" max="7424" width="9" style="162"/>
    <col min="7425" max="7425" width="48.625" style="162" customWidth="1"/>
    <col min="7426" max="7426" width="37.75" style="162" customWidth="1"/>
    <col min="7427" max="7427" width="9" style="162" customWidth="1"/>
    <col min="7428" max="7428" width="9.625" style="162" customWidth="1"/>
    <col min="7429" max="7429" width="9" style="162" customWidth="1"/>
    <col min="7430" max="7430" width="12" style="162" customWidth="1"/>
    <col min="7431" max="7680" width="9" style="162"/>
    <col min="7681" max="7681" width="48.625" style="162" customWidth="1"/>
    <col min="7682" max="7682" width="37.75" style="162" customWidth="1"/>
    <col min="7683" max="7683" width="9" style="162" customWidth="1"/>
    <col min="7684" max="7684" width="9.625" style="162" customWidth="1"/>
    <col min="7685" max="7685" width="9" style="162" customWidth="1"/>
    <col min="7686" max="7686" width="12" style="162" customWidth="1"/>
    <col min="7687" max="7936" width="9" style="162"/>
    <col min="7937" max="7937" width="48.625" style="162" customWidth="1"/>
    <col min="7938" max="7938" width="37.75" style="162" customWidth="1"/>
    <col min="7939" max="7939" width="9" style="162" customWidth="1"/>
    <col min="7940" max="7940" width="9.625" style="162" customWidth="1"/>
    <col min="7941" max="7941" width="9" style="162" customWidth="1"/>
    <col min="7942" max="7942" width="12" style="162" customWidth="1"/>
    <col min="7943" max="8192" width="9" style="162"/>
    <col min="8193" max="8193" width="48.625" style="162" customWidth="1"/>
    <col min="8194" max="8194" width="37.75" style="162" customWidth="1"/>
    <col min="8195" max="8195" width="9" style="162" customWidth="1"/>
    <col min="8196" max="8196" width="9.625" style="162" customWidth="1"/>
    <col min="8197" max="8197" width="9" style="162" customWidth="1"/>
    <col min="8198" max="8198" width="12" style="162" customWidth="1"/>
    <col min="8199" max="8448" width="9" style="162"/>
    <col min="8449" max="8449" width="48.625" style="162" customWidth="1"/>
    <col min="8450" max="8450" width="37.75" style="162" customWidth="1"/>
    <col min="8451" max="8451" width="9" style="162" customWidth="1"/>
    <col min="8452" max="8452" width="9.625" style="162" customWidth="1"/>
    <col min="8453" max="8453" width="9" style="162" customWidth="1"/>
    <col min="8454" max="8454" width="12" style="162" customWidth="1"/>
    <col min="8455" max="8704" width="9" style="162"/>
    <col min="8705" max="8705" width="48.625" style="162" customWidth="1"/>
    <col min="8706" max="8706" width="37.75" style="162" customWidth="1"/>
    <col min="8707" max="8707" width="9" style="162" customWidth="1"/>
    <col min="8708" max="8708" width="9.625" style="162" customWidth="1"/>
    <col min="8709" max="8709" width="9" style="162" customWidth="1"/>
    <col min="8710" max="8710" width="12" style="162" customWidth="1"/>
    <col min="8711" max="8960" width="9" style="162"/>
    <col min="8961" max="8961" width="48.625" style="162" customWidth="1"/>
    <col min="8962" max="8962" width="37.75" style="162" customWidth="1"/>
    <col min="8963" max="8963" width="9" style="162" customWidth="1"/>
    <col min="8964" max="8964" width="9.625" style="162" customWidth="1"/>
    <col min="8965" max="8965" width="9" style="162" customWidth="1"/>
    <col min="8966" max="8966" width="12" style="162" customWidth="1"/>
    <col min="8967" max="9216" width="9" style="162"/>
    <col min="9217" max="9217" width="48.625" style="162" customWidth="1"/>
    <col min="9218" max="9218" width="37.75" style="162" customWidth="1"/>
    <col min="9219" max="9219" width="9" style="162" customWidth="1"/>
    <col min="9220" max="9220" width="9.625" style="162" customWidth="1"/>
    <col min="9221" max="9221" width="9" style="162" customWidth="1"/>
    <col min="9222" max="9222" width="12" style="162" customWidth="1"/>
    <col min="9223" max="9472" width="9" style="162"/>
    <col min="9473" max="9473" width="48.625" style="162" customWidth="1"/>
    <col min="9474" max="9474" width="37.75" style="162" customWidth="1"/>
    <col min="9475" max="9475" width="9" style="162" customWidth="1"/>
    <col min="9476" max="9476" width="9.625" style="162" customWidth="1"/>
    <col min="9477" max="9477" width="9" style="162" customWidth="1"/>
    <col min="9478" max="9478" width="12" style="162" customWidth="1"/>
    <col min="9479" max="9728" width="9" style="162"/>
    <col min="9729" max="9729" width="48.625" style="162" customWidth="1"/>
    <col min="9730" max="9730" width="37.75" style="162" customWidth="1"/>
    <col min="9731" max="9731" width="9" style="162" customWidth="1"/>
    <col min="9732" max="9732" width="9.625" style="162" customWidth="1"/>
    <col min="9733" max="9733" width="9" style="162" customWidth="1"/>
    <col min="9734" max="9734" width="12" style="162" customWidth="1"/>
    <col min="9735" max="9984" width="9" style="162"/>
    <col min="9985" max="9985" width="48.625" style="162" customWidth="1"/>
    <col min="9986" max="9986" width="37.75" style="162" customWidth="1"/>
    <col min="9987" max="9987" width="9" style="162" customWidth="1"/>
    <col min="9988" max="9988" width="9.625" style="162" customWidth="1"/>
    <col min="9989" max="9989" width="9" style="162" customWidth="1"/>
    <col min="9990" max="9990" width="12" style="162" customWidth="1"/>
    <col min="9991" max="10240" width="9" style="162"/>
    <col min="10241" max="10241" width="48.625" style="162" customWidth="1"/>
    <col min="10242" max="10242" width="37.75" style="162" customWidth="1"/>
    <col min="10243" max="10243" width="9" style="162" customWidth="1"/>
    <col min="10244" max="10244" width="9.625" style="162" customWidth="1"/>
    <col min="10245" max="10245" width="9" style="162" customWidth="1"/>
    <col min="10246" max="10246" width="12" style="162" customWidth="1"/>
    <col min="10247" max="10496" width="9" style="162"/>
    <col min="10497" max="10497" width="48.625" style="162" customWidth="1"/>
    <col min="10498" max="10498" width="37.75" style="162" customWidth="1"/>
    <col min="10499" max="10499" width="9" style="162" customWidth="1"/>
    <col min="10500" max="10500" width="9.625" style="162" customWidth="1"/>
    <col min="10501" max="10501" width="9" style="162" customWidth="1"/>
    <col min="10502" max="10502" width="12" style="162" customWidth="1"/>
    <col min="10503" max="10752" width="9" style="162"/>
    <col min="10753" max="10753" width="48.625" style="162" customWidth="1"/>
    <col min="10754" max="10754" width="37.75" style="162" customWidth="1"/>
    <col min="10755" max="10755" width="9" style="162" customWidth="1"/>
    <col min="10756" max="10756" width="9.625" style="162" customWidth="1"/>
    <col min="10757" max="10757" width="9" style="162" customWidth="1"/>
    <col min="10758" max="10758" width="12" style="162" customWidth="1"/>
    <col min="10759" max="11008" width="9" style="162"/>
    <col min="11009" max="11009" width="48.625" style="162" customWidth="1"/>
    <col min="11010" max="11010" width="37.75" style="162" customWidth="1"/>
    <col min="11011" max="11011" width="9" style="162" customWidth="1"/>
    <col min="11012" max="11012" width="9.625" style="162" customWidth="1"/>
    <col min="11013" max="11013" width="9" style="162" customWidth="1"/>
    <col min="11014" max="11014" width="12" style="162" customWidth="1"/>
    <col min="11015" max="11264" width="9" style="162"/>
    <col min="11265" max="11265" width="48.625" style="162" customWidth="1"/>
    <col min="11266" max="11266" width="37.75" style="162" customWidth="1"/>
    <col min="11267" max="11267" width="9" style="162" customWidth="1"/>
    <col min="11268" max="11268" width="9.625" style="162" customWidth="1"/>
    <col min="11269" max="11269" width="9" style="162" customWidth="1"/>
    <col min="11270" max="11270" width="12" style="162" customWidth="1"/>
    <col min="11271" max="11520" width="9" style="162"/>
    <col min="11521" max="11521" width="48.625" style="162" customWidth="1"/>
    <col min="11522" max="11522" width="37.75" style="162" customWidth="1"/>
    <col min="11523" max="11523" width="9" style="162" customWidth="1"/>
    <col min="11524" max="11524" width="9.625" style="162" customWidth="1"/>
    <col min="11525" max="11525" width="9" style="162" customWidth="1"/>
    <col min="11526" max="11526" width="12" style="162" customWidth="1"/>
    <col min="11527" max="11776" width="9" style="162"/>
    <col min="11777" max="11777" width="48.625" style="162" customWidth="1"/>
    <col min="11778" max="11778" width="37.75" style="162" customWidth="1"/>
    <col min="11779" max="11779" width="9" style="162" customWidth="1"/>
    <col min="11780" max="11780" width="9.625" style="162" customWidth="1"/>
    <col min="11781" max="11781" width="9" style="162" customWidth="1"/>
    <col min="11782" max="11782" width="12" style="162" customWidth="1"/>
    <col min="11783" max="12032" width="9" style="162"/>
    <col min="12033" max="12033" width="48.625" style="162" customWidth="1"/>
    <col min="12034" max="12034" width="37.75" style="162" customWidth="1"/>
    <col min="12035" max="12035" width="9" style="162" customWidth="1"/>
    <col min="12036" max="12036" width="9.625" style="162" customWidth="1"/>
    <col min="12037" max="12037" width="9" style="162" customWidth="1"/>
    <col min="12038" max="12038" width="12" style="162" customWidth="1"/>
    <col min="12039" max="12288" width="9" style="162"/>
    <col min="12289" max="12289" width="48.625" style="162" customWidth="1"/>
    <col min="12290" max="12290" width="37.75" style="162" customWidth="1"/>
    <col min="12291" max="12291" width="9" style="162" customWidth="1"/>
    <col min="12292" max="12292" width="9.625" style="162" customWidth="1"/>
    <col min="12293" max="12293" width="9" style="162" customWidth="1"/>
    <col min="12294" max="12294" width="12" style="162" customWidth="1"/>
    <col min="12295" max="12544" width="9" style="162"/>
    <col min="12545" max="12545" width="48.625" style="162" customWidth="1"/>
    <col min="12546" max="12546" width="37.75" style="162" customWidth="1"/>
    <col min="12547" max="12547" width="9" style="162" customWidth="1"/>
    <col min="12548" max="12548" width="9.625" style="162" customWidth="1"/>
    <col min="12549" max="12549" width="9" style="162" customWidth="1"/>
    <col min="12550" max="12550" width="12" style="162" customWidth="1"/>
    <col min="12551" max="12800" width="9" style="162"/>
    <col min="12801" max="12801" width="48.625" style="162" customWidth="1"/>
    <col min="12802" max="12802" width="37.75" style="162" customWidth="1"/>
    <col min="12803" max="12803" width="9" style="162" customWidth="1"/>
    <col min="12804" max="12804" width="9.625" style="162" customWidth="1"/>
    <col min="12805" max="12805" width="9" style="162" customWidth="1"/>
    <col min="12806" max="12806" width="12" style="162" customWidth="1"/>
    <col min="12807" max="13056" width="9" style="162"/>
    <col min="13057" max="13057" width="48.625" style="162" customWidth="1"/>
    <col min="13058" max="13058" width="37.75" style="162" customWidth="1"/>
    <col min="13059" max="13059" width="9" style="162" customWidth="1"/>
    <col min="13060" max="13060" width="9.625" style="162" customWidth="1"/>
    <col min="13061" max="13061" width="9" style="162" customWidth="1"/>
    <col min="13062" max="13062" width="12" style="162" customWidth="1"/>
    <col min="13063" max="13312" width="9" style="162"/>
    <col min="13313" max="13313" width="48.625" style="162" customWidth="1"/>
    <col min="13314" max="13314" width="37.75" style="162" customWidth="1"/>
    <col min="13315" max="13315" width="9" style="162" customWidth="1"/>
    <col min="13316" max="13316" width="9.625" style="162" customWidth="1"/>
    <col min="13317" max="13317" width="9" style="162" customWidth="1"/>
    <col min="13318" max="13318" width="12" style="162" customWidth="1"/>
    <col min="13319" max="13568" width="9" style="162"/>
    <col min="13569" max="13569" width="48.625" style="162" customWidth="1"/>
    <col min="13570" max="13570" width="37.75" style="162" customWidth="1"/>
    <col min="13571" max="13571" width="9" style="162" customWidth="1"/>
    <col min="13572" max="13572" width="9.625" style="162" customWidth="1"/>
    <col min="13573" max="13573" width="9" style="162" customWidth="1"/>
    <col min="13574" max="13574" width="12" style="162" customWidth="1"/>
    <col min="13575" max="13824" width="9" style="162"/>
    <col min="13825" max="13825" width="48.625" style="162" customWidth="1"/>
    <col min="13826" max="13826" width="37.75" style="162" customWidth="1"/>
    <col min="13827" max="13827" width="9" style="162" customWidth="1"/>
    <col min="13828" max="13828" width="9.625" style="162" customWidth="1"/>
    <col min="13829" max="13829" width="9" style="162" customWidth="1"/>
    <col min="13830" max="13830" width="12" style="162" customWidth="1"/>
    <col min="13831" max="14080" width="9" style="162"/>
    <col min="14081" max="14081" width="48.625" style="162" customWidth="1"/>
    <col min="14082" max="14082" width="37.75" style="162" customWidth="1"/>
    <col min="14083" max="14083" width="9" style="162" customWidth="1"/>
    <col min="14084" max="14084" width="9.625" style="162" customWidth="1"/>
    <col min="14085" max="14085" width="9" style="162" customWidth="1"/>
    <col min="14086" max="14086" width="12" style="162" customWidth="1"/>
    <col min="14087" max="14336" width="9" style="162"/>
    <col min="14337" max="14337" width="48.625" style="162" customWidth="1"/>
    <col min="14338" max="14338" width="37.75" style="162" customWidth="1"/>
    <col min="14339" max="14339" width="9" style="162" customWidth="1"/>
    <col min="14340" max="14340" width="9.625" style="162" customWidth="1"/>
    <col min="14341" max="14341" width="9" style="162" customWidth="1"/>
    <col min="14342" max="14342" width="12" style="162" customWidth="1"/>
    <col min="14343" max="14592" width="9" style="162"/>
    <col min="14593" max="14593" width="48.625" style="162" customWidth="1"/>
    <col min="14594" max="14594" width="37.75" style="162" customWidth="1"/>
    <col min="14595" max="14595" width="9" style="162" customWidth="1"/>
    <col min="14596" max="14596" width="9.625" style="162" customWidth="1"/>
    <col min="14597" max="14597" width="9" style="162" customWidth="1"/>
    <col min="14598" max="14598" width="12" style="162" customWidth="1"/>
    <col min="14599" max="14848" width="9" style="162"/>
    <col min="14849" max="14849" width="48.625" style="162" customWidth="1"/>
    <col min="14850" max="14850" width="37.75" style="162" customWidth="1"/>
    <col min="14851" max="14851" width="9" style="162" customWidth="1"/>
    <col min="14852" max="14852" width="9.625" style="162" customWidth="1"/>
    <col min="14853" max="14853" width="9" style="162" customWidth="1"/>
    <col min="14854" max="14854" width="12" style="162" customWidth="1"/>
    <col min="14855" max="15104" width="9" style="162"/>
    <col min="15105" max="15105" width="48.625" style="162" customWidth="1"/>
    <col min="15106" max="15106" width="37.75" style="162" customWidth="1"/>
    <col min="15107" max="15107" width="9" style="162" customWidth="1"/>
    <col min="15108" max="15108" width="9.625" style="162" customWidth="1"/>
    <col min="15109" max="15109" width="9" style="162" customWidth="1"/>
    <col min="15110" max="15110" width="12" style="162" customWidth="1"/>
    <col min="15111" max="15360" width="9" style="162"/>
    <col min="15361" max="15361" width="48.625" style="162" customWidth="1"/>
    <col min="15362" max="15362" width="37.75" style="162" customWidth="1"/>
    <col min="15363" max="15363" width="9" style="162" customWidth="1"/>
    <col min="15364" max="15364" width="9.625" style="162" customWidth="1"/>
    <col min="15365" max="15365" width="9" style="162" customWidth="1"/>
    <col min="15366" max="15366" width="12" style="162" customWidth="1"/>
    <col min="15367" max="15616" width="9" style="162"/>
    <col min="15617" max="15617" width="48.625" style="162" customWidth="1"/>
    <col min="15618" max="15618" width="37.75" style="162" customWidth="1"/>
    <col min="15619" max="15619" width="9" style="162" customWidth="1"/>
    <col min="15620" max="15620" width="9.625" style="162" customWidth="1"/>
    <col min="15621" max="15621" width="9" style="162" customWidth="1"/>
    <col min="15622" max="15622" width="12" style="162" customWidth="1"/>
    <col min="15623" max="15872" width="9" style="162"/>
    <col min="15873" max="15873" width="48.625" style="162" customWidth="1"/>
    <col min="15874" max="15874" width="37.75" style="162" customWidth="1"/>
    <col min="15875" max="15875" width="9" style="162" customWidth="1"/>
    <col min="15876" max="15876" width="9.625" style="162" customWidth="1"/>
    <col min="15877" max="15877" width="9" style="162" customWidth="1"/>
    <col min="15878" max="15878" width="12" style="162" customWidth="1"/>
    <col min="15879" max="16128" width="9" style="162"/>
    <col min="16129" max="16129" width="48.625" style="162" customWidth="1"/>
    <col min="16130" max="16130" width="37.75" style="162" customWidth="1"/>
    <col min="16131" max="16131" width="9" style="162" customWidth="1"/>
    <col min="16132" max="16132" width="9.625" style="162" customWidth="1"/>
    <col min="16133" max="16133" width="9" style="162" customWidth="1"/>
    <col min="16134" max="16134" width="12" style="162" customWidth="1"/>
    <col min="16135" max="16384" width="9" style="162"/>
  </cols>
  <sheetData>
    <row r="1" customHeight="1" spans="1:6">
      <c r="A1" s="163" t="s">
        <v>2550</v>
      </c>
    </row>
    <row r="2" ht="41.25" customHeight="1" spans="1:6">
      <c r="A2" s="164" t="s">
        <v>2551</v>
      </c>
      <c r="B2" s="164"/>
      <c r="C2" s="165"/>
      <c r="D2" s="165"/>
    </row>
    <row r="3" customHeight="1" spans="1:6">
      <c r="B3" s="166" t="s">
        <v>2</v>
      </c>
    </row>
    <row r="4" ht="36" customHeight="1" spans="1:6">
      <c r="A4" s="167" t="s">
        <v>2539</v>
      </c>
      <c r="B4" s="168" t="s">
        <v>2552</v>
      </c>
    </row>
    <row r="5" ht="24.75" customHeight="1" spans="1:6">
      <c r="A5" s="169" t="s">
        <v>2553</v>
      </c>
      <c r="B5" s="170">
        <v>225</v>
      </c>
    </row>
    <row r="6" s="160" customFormat="1" customHeight="1" spans="1:6">
      <c r="A6" s="171" t="s">
        <v>2554</v>
      </c>
      <c r="B6" s="172"/>
      <c r="D6" s="173"/>
      <c r="F6" s="174"/>
    </row>
    <row r="7" customHeight="1" spans="1:6">
      <c r="A7" s="175" t="s">
        <v>2555</v>
      </c>
      <c r="B7" s="176"/>
    </row>
    <row r="8" customHeight="1" spans="1:6">
      <c r="A8" s="175" t="s">
        <v>2556</v>
      </c>
      <c r="B8" s="177"/>
    </row>
    <row r="9" customHeight="1" spans="1:6">
      <c r="A9" s="175" t="s">
        <v>2557</v>
      </c>
      <c r="B9" s="177"/>
    </row>
    <row r="10" customHeight="1" spans="1:6">
      <c r="A10" s="175" t="s">
        <v>2558</v>
      </c>
      <c r="B10" s="177">
        <v>225</v>
      </c>
    </row>
    <row r="11" customHeight="1" spans="1:6">
      <c r="A11" s="175" t="s">
        <v>2559</v>
      </c>
      <c r="B11" s="177"/>
    </row>
    <row r="12" customHeight="1" spans="1:6">
      <c r="A12" s="171" t="s">
        <v>2560</v>
      </c>
      <c r="B12" s="172"/>
    </row>
    <row r="13" customHeight="1" spans="1:6">
      <c r="A13" s="175" t="s">
        <v>2561</v>
      </c>
      <c r="B13" s="177"/>
    </row>
    <row r="14" customHeight="1" spans="1:6">
      <c r="A14" s="175" t="s">
        <v>2562</v>
      </c>
      <c r="B14" s="177"/>
    </row>
    <row r="15" customHeight="1" spans="1:6">
      <c r="A15" s="175" t="s">
        <v>2563</v>
      </c>
      <c r="B15" s="177"/>
    </row>
    <row r="16" customHeight="1" spans="1:6">
      <c r="A16" s="175" t="s">
        <v>2564</v>
      </c>
      <c r="B16" s="177"/>
    </row>
    <row r="17" customHeight="1" spans="1:6">
      <c r="A17" s="175" t="s">
        <v>2565</v>
      </c>
      <c r="B17" s="177"/>
    </row>
    <row r="18" customHeight="1" spans="1:6">
      <c r="A18" s="175" t="s">
        <v>2566</v>
      </c>
      <c r="B18" s="177"/>
    </row>
    <row r="19" customHeight="1" spans="1:6">
      <c r="A19" s="175" t="s">
        <v>2567</v>
      </c>
      <c r="B19" s="177"/>
    </row>
    <row r="20" customHeight="1" spans="1:6">
      <c r="A20" s="171" t="s">
        <v>2568</v>
      </c>
      <c r="B20" s="177"/>
    </row>
    <row r="21" customHeight="1" spans="1:6">
      <c r="A21" s="175" t="s">
        <v>2568</v>
      </c>
      <c r="B21" s="177"/>
    </row>
    <row r="22" customHeight="1" spans="1:6">
      <c r="A22" s="171" t="s">
        <v>2569</v>
      </c>
      <c r="B22" s="172"/>
    </row>
    <row r="23" customHeight="1" spans="1:6">
      <c r="A23" s="175" t="s">
        <v>2569</v>
      </c>
      <c r="B23" s="172"/>
    </row>
    <row r="24" s="160" customFormat="1" customHeight="1" spans="1:6">
      <c r="A24" s="178"/>
      <c r="B24" s="179"/>
      <c r="D24" s="173"/>
      <c r="F24" s="174"/>
    </row>
    <row r="25" customHeight="1" spans="1:6">
      <c r="A25" s="169" t="s">
        <v>2251</v>
      </c>
      <c r="B25" s="172">
        <v>225</v>
      </c>
    </row>
    <row r="26" ht="22.5" customHeight="1" spans="1:6">
      <c r="A26" s="175" t="s">
        <v>2570</v>
      </c>
      <c r="B26" s="172"/>
    </row>
    <row r="27" s="160" customFormat="1" ht="22.5" customHeight="1" spans="1:6">
      <c r="A27" s="175" t="s">
        <v>2571</v>
      </c>
      <c r="B27" s="172"/>
    </row>
    <row r="28" ht="22.5" customHeight="1" spans="1:6">
      <c r="A28" s="175" t="s">
        <v>2572</v>
      </c>
      <c r="B28" s="172">
        <v>225</v>
      </c>
    </row>
    <row r="29" ht="22.5" customHeight="1" spans="1:6">
      <c r="A29" s="175" t="s">
        <v>2573</v>
      </c>
      <c r="B29" s="172">
        <v>0</v>
      </c>
    </row>
    <row r="30" customHeight="1" spans="1:6">
      <c r="A30" s="180"/>
      <c r="B30" s="172"/>
    </row>
    <row r="31" s="161" customFormat="1" ht="23.25" customHeight="1" spans="1:6">
      <c r="A31" s="181"/>
      <c r="B31" s="172"/>
    </row>
    <row r="32" ht="23.25" customHeight="1" spans="1:6">
      <c r="A32" s="178"/>
      <c r="B32" s="179"/>
    </row>
    <row r="33" ht="23.25" customHeight="1" spans="1:2">
      <c r="A33" s="182" t="s">
        <v>2513</v>
      </c>
      <c r="B33" s="183">
        <v>450</v>
      </c>
    </row>
    <row r="34" customHeight="1" spans="1:2">
      <c r="A34" s="184"/>
      <c r="B34" s="185"/>
    </row>
    <row r="35" customHeight="1" spans="1:2">
      <c r="A35" s="186"/>
      <c r="B35" s="186"/>
    </row>
    <row r="36" s="160" customFormat="1" customHeight="1" spans="1:2">
      <c r="A36" s="162"/>
      <c r="B36" s="162"/>
    </row>
    <row r="39" customHeight="1" spans="1:2">
      <c r="A39" s="160"/>
      <c r="B39" s="160"/>
    </row>
    <row r="42" s="160" customFormat="1" customHeight="1" spans="1:2">
      <c r="A42" s="162"/>
      <c r="B42" s="162"/>
    </row>
    <row r="45" customHeight="1" spans="1:2">
      <c r="A45" s="160"/>
      <c r="B45" s="160"/>
    </row>
  </sheetData>
  <mergeCells count="2">
    <mergeCell ref="A2:B2"/>
    <mergeCell ref="A35:B35"/>
  </mergeCells>
  <printOptions horizontalCentered="1"/>
  <pageMargins left="0.59" right="0.59" top="0.43" bottom="0.48" header="0.31" footer="0.31"/>
  <pageSetup paperSize="9" fitToHeight="0" orientation="portrait"/>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showZeros="0" topLeftCell="A19" workbookViewId="0">
      <selection activeCell="C4" sqref="C4:C9"/>
    </sheetView>
  </sheetViews>
  <sheetFormatPr defaultColWidth="9" defaultRowHeight="21" customHeight="1" outlineLevelCol="5"/>
  <cols>
    <col min="1" max="1" width="58.875" style="162" customWidth="1"/>
    <col min="2" max="2" width="37.75" style="162" customWidth="1"/>
    <col min="3" max="3" width="9" style="162" customWidth="1"/>
    <col min="4" max="4" width="9.625" style="162" customWidth="1"/>
    <col min="5" max="5" width="9" style="162" customWidth="1"/>
    <col min="6" max="6" width="12" style="162" customWidth="1"/>
    <col min="7" max="256" width="9" style="162"/>
    <col min="257" max="257" width="48.625" style="162" customWidth="1"/>
    <col min="258" max="258" width="37.75" style="162" customWidth="1"/>
    <col min="259" max="259" width="9" style="162" customWidth="1"/>
    <col min="260" max="260" width="9.625" style="162" customWidth="1"/>
    <col min="261" max="261" width="9" style="162" customWidth="1"/>
    <col min="262" max="262" width="12" style="162" customWidth="1"/>
    <col min="263" max="512" width="9" style="162"/>
    <col min="513" max="513" width="48.625" style="162" customWidth="1"/>
    <col min="514" max="514" width="37.75" style="162" customWidth="1"/>
    <col min="515" max="515" width="9" style="162" customWidth="1"/>
    <col min="516" max="516" width="9.625" style="162" customWidth="1"/>
    <col min="517" max="517" width="9" style="162" customWidth="1"/>
    <col min="518" max="518" width="12" style="162" customWidth="1"/>
    <col min="519" max="768" width="9" style="162"/>
    <col min="769" max="769" width="48.625" style="162" customWidth="1"/>
    <col min="770" max="770" width="37.75" style="162" customWidth="1"/>
    <col min="771" max="771" width="9" style="162" customWidth="1"/>
    <col min="772" max="772" width="9.625" style="162" customWidth="1"/>
    <col min="773" max="773" width="9" style="162" customWidth="1"/>
    <col min="774" max="774" width="12" style="162" customWidth="1"/>
    <col min="775" max="1024" width="9" style="162"/>
    <col min="1025" max="1025" width="48.625" style="162" customWidth="1"/>
    <col min="1026" max="1026" width="37.75" style="162" customWidth="1"/>
    <col min="1027" max="1027" width="9" style="162" customWidth="1"/>
    <col min="1028" max="1028" width="9.625" style="162" customWidth="1"/>
    <col min="1029" max="1029" width="9" style="162" customWidth="1"/>
    <col min="1030" max="1030" width="12" style="162" customWidth="1"/>
    <col min="1031" max="1280" width="9" style="162"/>
    <col min="1281" max="1281" width="48.625" style="162" customWidth="1"/>
    <col min="1282" max="1282" width="37.75" style="162" customWidth="1"/>
    <col min="1283" max="1283" width="9" style="162" customWidth="1"/>
    <col min="1284" max="1284" width="9.625" style="162" customWidth="1"/>
    <col min="1285" max="1285" width="9" style="162" customWidth="1"/>
    <col min="1286" max="1286" width="12" style="162" customWidth="1"/>
    <col min="1287" max="1536" width="9" style="162"/>
    <col min="1537" max="1537" width="48.625" style="162" customWidth="1"/>
    <col min="1538" max="1538" width="37.75" style="162" customWidth="1"/>
    <col min="1539" max="1539" width="9" style="162" customWidth="1"/>
    <col min="1540" max="1540" width="9.625" style="162" customWidth="1"/>
    <col min="1541" max="1541" width="9" style="162" customWidth="1"/>
    <col min="1542" max="1542" width="12" style="162" customWidth="1"/>
    <col min="1543" max="1792" width="9" style="162"/>
    <col min="1793" max="1793" width="48.625" style="162" customWidth="1"/>
    <col min="1794" max="1794" width="37.75" style="162" customWidth="1"/>
    <col min="1795" max="1795" width="9" style="162" customWidth="1"/>
    <col min="1796" max="1796" width="9.625" style="162" customWidth="1"/>
    <col min="1797" max="1797" width="9" style="162" customWidth="1"/>
    <col min="1798" max="1798" width="12" style="162" customWidth="1"/>
    <col min="1799" max="2048" width="9" style="162"/>
    <col min="2049" max="2049" width="48.625" style="162" customWidth="1"/>
    <col min="2050" max="2050" width="37.75" style="162" customWidth="1"/>
    <col min="2051" max="2051" width="9" style="162" customWidth="1"/>
    <col min="2052" max="2052" width="9.625" style="162" customWidth="1"/>
    <col min="2053" max="2053" width="9" style="162" customWidth="1"/>
    <col min="2054" max="2054" width="12" style="162" customWidth="1"/>
    <col min="2055" max="2304" width="9" style="162"/>
    <col min="2305" max="2305" width="48.625" style="162" customWidth="1"/>
    <col min="2306" max="2306" width="37.75" style="162" customWidth="1"/>
    <col min="2307" max="2307" width="9" style="162" customWidth="1"/>
    <col min="2308" max="2308" width="9.625" style="162" customWidth="1"/>
    <col min="2309" max="2309" width="9" style="162" customWidth="1"/>
    <col min="2310" max="2310" width="12" style="162" customWidth="1"/>
    <col min="2311" max="2560" width="9" style="162"/>
    <col min="2561" max="2561" width="48.625" style="162" customWidth="1"/>
    <col min="2562" max="2562" width="37.75" style="162" customWidth="1"/>
    <col min="2563" max="2563" width="9" style="162" customWidth="1"/>
    <col min="2564" max="2564" width="9.625" style="162" customWidth="1"/>
    <col min="2565" max="2565" width="9" style="162" customWidth="1"/>
    <col min="2566" max="2566" width="12" style="162" customWidth="1"/>
    <col min="2567" max="2816" width="9" style="162"/>
    <col min="2817" max="2817" width="48.625" style="162" customWidth="1"/>
    <col min="2818" max="2818" width="37.75" style="162" customWidth="1"/>
    <col min="2819" max="2819" width="9" style="162" customWidth="1"/>
    <col min="2820" max="2820" width="9.625" style="162" customWidth="1"/>
    <col min="2821" max="2821" width="9" style="162" customWidth="1"/>
    <col min="2822" max="2822" width="12" style="162" customWidth="1"/>
    <col min="2823" max="3072" width="9" style="162"/>
    <col min="3073" max="3073" width="48.625" style="162" customWidth="1"/>
    <col min="3074" max="3074" width="37.75" style="162" customWidth="1"/>
    <col min="3075" max="3075" width="9" style="162" customWidth="1"/>
    <col min="3076" max="3076" width="9.625" style="162" customWidth="1"/>
    <col min="3077" max="3077" width="9" style="162" customWidth="1"/>
    <col min="3078" max="3078" width="12" style="162" customWidth="1"/>
    <col min="3079" max="3328" width="9" style="162"/>
    <col min="3329" max="3329" width="48.625" style="162" customWidth="1"/>
    <col min="3330" max="3330" width="37.75" style="162" customWidth="1"/>
    <col min="3331" max="3331" width="9" style="162" customWidth="1"/>
    <col min="3332" max="3332" width="9.625" style="162" customWidth="1"/>
    <col min="3333" max="3333" width="9" style="162" customWidth="1"/>
    <col min="3334" max="3334" width="12" style="162" customWidth="1"/>
    <col min="3335" max="3584" width="9" style="162"/>
    <col min="3585" max="3585" width="48.625" style="162" customWidth="1"/>
    <col min="3586" max="3586" width="37.75" style="162" customWidth="1"/>
    <col min="3587" max="3587" width="9" style="162" customWidth="1"/>
    <col min="3588" max="3588" width="9.625" style="162" customWidth="1"/>
    <col min="3589" max="3589" width="9" style="162" customWidth="1"/>
    <col min="3590" max="3590" width="12" style="162" customWidth="1"/>
    <col min="3591" max="3840" width="9" style="162"/>
    <col min="3841" max="3841" width="48.625" style="162" customWidth="1"/>
    <col min="3842" max="3842" width="37.75" style="162" customWidth="1"/>
    <col min="3843" max="3843" width="9" style="162" customWidth="1"/>
    <col min="3844" max="3844" width="9.625" style="162" customWidth="1"/>
    <col min="3845" max="3845" width="9" style="162" customWidth="1"/>
    <col min="3846" max="3846" width="12" style="162" customWidth="1"/>
    <col min="3847" max="4096" width="9" style="162"/>
    <col min="4097" max="4097" width="48.625" style="162" customWidth="1"/>
    <col min="4098" max="4098" width="37.75" style="162" customWidth="1"/>
    <col min="4099" max="4099" width="9" style="162" customWidth="1"/>
    <col min="4100" max="4100" width="9.625" style="162" customWidth="1"/>
    <col min="4101" max="4101" width="9" style="162" customWidth="1"/>
    <col min="4102" max="4102" width="12" style="162" customWidth="1"/>
    <col min="4103" max="4352" width="9" style="162"/>
    <col min="4353" max="4353" width="48.625" style="162" customWidth="1"/>
    <col min="4354" max="4354" width="37.75" style="162" customWidth="1"/>
    <col min="4355" max="4355" width="9" style="162" customWidth="1"/>
    <col min="4356" max="4356" width="9.625" style="162" customWidth="1"/>
    <col min="4357" max="4357" width="9" style="162" customWidth="1"/>
    <col min="4358" max="4358" width="12" style="162" customWidth="1"/>
    <col min="4359" max="4608" width="9" style="162"/>
    <col min="4609" max="4609" width="48.625" style="162" customWidth="1"/>
    <col min="4610" max="4610" width="37.75" style="162" customWidth="1"/>
    <col min="4611" max="4611" width="9" style="162" customWidth="1"/>
    <col min="4612" max="4612" width="9.625" style="162" customWidth="1"/>
    <col min="4613" max="4613" width="9" style="162" customWidth="1"/>
    <col min="4614" max="4614" width="12" style="162" customWidth="1"/>
    <col min="4615" max="4864" width="9" style="162"/>
    <col min="4865" max="4865" width="48.625" style="162" customWidth="1"/>
    <col min="4866" max="4866" width="37.75" style="162" customWidth="1"/>
    <col min="4867" max="4867" width="9" style="162" customWidth="1"/>
    <col min="4868" max="4868" width="9.625" style="162" customWidth="1"/>
    <col min="4869" max="4869" width="9" style="162" customWidth="1"/>
    <col min="4870" max="4870" width="12" style="162" customWidth="1"/>
    <col min="4871" max="5120" width="9" style="162"/>
    <col min="5121" max="5121" width="48.625" style="162" customWidth="1"/>
    <col min="5122" max="5122" width="37.75" style="162" customWidth="1"/>
    <col min="5123" max="5123" width="9" style="162" customWidth="1"/>
    <col min="5124" max="5124" width="9.625" style="162" customWidth="1"/>
    <col min="5125" max="5125" width="9" style="162" customWidth="1"/>
    <col min="5126" max="5126" width="12" style="162" customWidth="1"/>
    <col min="5127" max="5376" width="9" style="162"/>
    <col min="5377" max="5377" width="48.625" style="162" customWidth="1"/>
    <col min="5378" max="5378" width="37.75" style="162" customWidth="1"/>
    <col min="5379" max="5379" width="9" style="162" customWidth="1"/>
    <col min="5380" max="5380" width="9.625" style="162" customWidth="1"/>
    <col min="5381" max="5381" width="9" style="162" customWidth="1"/>
    <col min="5382" max="5382" width="12" style="162" customWidth="1"/>
    <col min="5383" max="5632" width="9" style="162"/>
    <col min="5633" max="5633" width="48.625" style="162" customWidth="1"/>
    <col min="5634" max="5634" width="37.75" style="162" customWidth="1"/>
    <col min="5635" max="5635" width="9" style="162" customWidth="1"/>
    <col min="5636" max="5636" width="9.625" style="162" customWidth="1"/>
    <col min="5637" max="5637" width="9" style="162" customWidth="1"/>
    <col min="5638" max="5638" width="12" style="162" customWidth="1"/>
    <col min="5639" max="5888" width="9" style="162"/>
    <col min="5889" max="5889" width="48.625" style="162" customWidth="1"/>
    <col min="5890" max="5890" width="37.75" style="162" customWidth="1"/>
    <col min="5891" max="5891" width="9" style="162" customWidth="1"/>
    <col min="5892" max="5892" width="9.625" style="162" customWidth="1"/>
    <col min="5893" max="5893" width="9" style="162" customWidth="1"/>
    <col min="5894" max="5894" width="12" style="162" customWidth="1"/>
    <col min="5895" max="6144" width="9" style="162"/>
    <col min="6145" max="6145" width="48.625" style="162" customWidth="1"/>
    <col min="6146" max="6146" width="37.75" style="162" customWidth="1"/>
    <col min="6147" max="6147" width="9" style="162" customWidth="1"/>
    <col min="6148" max="6148" width="9.625" style="162" customWidth="1"/>
    <col min="6149" max="6149" width="9" style="162" customWidth="1"/>
    <col min="6150" max="6150" width="12" style="162" customWidth="1"/>
    <col min="6151" max="6400" width="9" style="162"/>
    <col min="6401" max="6401" width="48.625" style="162" customWidth="1"/>
    <col min="6402" max="6402" width="37.75" style="162" customWidth="1"/>
    <col min="6403" max="6403" width="9" style="162" customWidth="1"/>
    <col min="6404" max="6404" width="9.625" style="162" customWidth="1"/>
    <col min="6405" max="6405" width="9" style="162" customWidth="1"/>
    <col min="6406" max="6406" width="12" style="162" customWidth="1"/>
    <col min="6407" max="6656" width="9" style="162"/>
    <col min="6657" max="6657" width="48.625" style="162" customWidth="1"/>
    <col min="6658" max="6658" width="37.75" style="162" customWidth="1"/>
    <col min="6659" max="6659" width="9" style="162" customWidth="1"/>
    <col min="6660" max="6660" width="9.625" style="162" customWidth="1"/>
    <col min="6661" max="6661" width="9" style="162" customWidth="1"/>
    <col min="6662" max="6662" width="12" style="162" customWidth="1"/>
    <col min="6663" max="6912" width="9" style="162"/>
    <col min="6913" max="6913" width="48.625" style="162" customWidth="1"/>
    <col min="6914" max="6914" width="37.75" style="162" customWidth="1"/>
    <col min="6915" max="6915" width="9" style="162" customWidth="1"/>
    <col min="6916" max="6916" width="9.625" style="162" customWidth="1"/>
    <col min="6917" max="6917" width="9" style="162" customWidth="1"/>
    <col min="6918" max="6918" width="12" style="162" customWidth="1"/>
    <col min="6919" max="7168" width="9" style="162"/>
    <col min="7169" max="7169" width="48.625" style="162" customWidth="1"/>
    <col min="7170" max="7170" width="37.75" style="162" customWidth="1"/>
    <col min="7171" max="7171" width="9" style="162" customWidth="1"/>
    <col min="7172" max="7172" width="9.625" style="162" customWidth="1"/>
    <col min="7173" max="7173" width="9" style="162" customWidth="1"/>
    <col min="7174" max="7174" width="12" style="162" customWidth="1"/>
    <col min="7175" max="7424" width="9" style="162"/>
    <col min="7425" max="7425" width="48.625" style="162" customWidth="1"/>
    <col min="7426" max="7426" width="37.75" style="162" customWidth="1"/>
    <col min="7427" max="7427" width="9" style="162" customWidth="1"/>
    <col min="7428" max="7428" width="9.625" style="162" customWidth="1"/>
    <col min="7429" max="7429" width="9" style="162" customWidth="1"/>
    <col min="7430" max="7430" width="12" style="162" customWidth="1"/>
    <col min="7431" max="7680" width="9" style="162"/>
    <col min="7681" max="7681" width="48.625" style="162" customWidth="1"/>
    <col min="7682" max="7682" width="37.75" style="162" customWidth="1"/>
    <col min="7683" max="7683" width="9" style="162" customWidth="1"/>
    <col min="7684" max="7684" width="9.625" style="162" customWidth="1"/>
    <col min="7685" max="7685" width="9" style="162" customWidth="1"/>
    <col min="7686" max="7686" width="12" style="162" customWidth="1"/>
    <col min="7687" max="7936" width="9" style="162"/>
    <col min="7937" max="7937" width="48.625" style="162" customWidth="1"/>
    <col min="7938" max="7938" width="37.75" style="162" customWidth="1"/>
    <col min="7939" max="7939" width="9" style="162" customWidth="1"/>
    <col min="7940" max="7940" width="9.625" style="162" customWidth="1"/>
    <col min="7941" max="7941" width="9" style="162" customWidth="1"/>
    <col min="7942" max="7942" width="12" style="162" customWidth="1"/>
    <col min="7943" max="8192" width="9" style="162"/>
    <col min="8193" max="8193" width="48.625" style="162" customWidth="1"/>
    <col min="8194" max="8194" width="37.75" style="162" customWidth="1"/>
    <col min="8195" max="8195" width="9" style="162" customWidth="1"/>
    <col min="8196" max="8196" width="9.625" style="162" customWidth="1"/>
    <col min="8197" max="8197" width="9" style="162" customWidth="1"/>
    <col min="8198" max="8198" width="12" style="162" customWidth="1"/>
    <col min="8199" max="8448" width="9" style="162"/>
    <col min="8449" max="8449" width="48.625" style="162" customWidth="1"/>
    <col min="8450" max="8450" width="37.75" style="162" customWidth="1"/>
    <col min="8451" max="8451" width="9" style="162" customWidth="1"/>
    <col min="8452" max="8452" width="9.625" style="162" customWidth="1"/>
    <col min="8453" max="8453" width="9" style="162" customWidth="1"/>
    <col min="8454" max="8454" width="12" style="162" customWidth="1"/>
    <col min="8455" max="8704" width="9" style="162"/>
    <col min="8705" max="8705" width="48.625" style="162" customWidth="1"/>
    <col min="8706" max="8706" width="37.75" style="162" customWidth="1"/>
    <col min="8707" max="8707" width="9" style="162" customWidth="1"/>
    <col min="8708" max="8708" width="9.625" style="162" customWidth="1"/>
    <col min="8709" max="8709" width="9" style="162" customWidth="1"/>
    <col min="8710" max="8710" width="12" style="162" customWidth="1"/>
    <col min="8711" max="8960" width="9" style="162"/>
    <col min="8961" max="8961" width="48.625" style="162" customWidth="1"/>
    <col min="8962" max="8962" width="37.75" style="162" customWidth="1"/>
    <col min="8963" max="8963" width="9" style="162" customWidth="1"/>
    <col min="8964" max="8964" width="9.625" style="162" customWidth="1"/>
    <col min="8965" max="8965" width="9" style="162" customWidth="1"/>
    <col min="8966" max="8966" width="12" style="162" customWidth="1"/>
    <col min="8967" max="9216" width="9" style="162"/>
    <col min="9217" max="9217" width="48.625" style="162" customWidth="1"/>
    <col min="9218" max="9218" width="37.75" style="162" customWidth="1"/>
    <col min="9219" max="9219" width="9" style="162" customWidth="1"/>
    <col min="9220" max="9220" width="9.625" style="162" customWidth="1"/>
    <col min="9221" max="9221" width="9" style="162" customWidth="1"/>
    <col min="9222" max="9222" width="12" style="162" customWidth="1"/>
    <col min="9223" max="9472" width="9" style="162"/>
    <col min="9473" max="9473" width="48.625" style="162" customWidth="1"/>
    <col min="9474" max="9474" width="37.75" style="162" customWidth="1"/>
    <col min="9475" max="9475" width="9" style="162" customWidth="1"/>
    <col min="9476" max="9476" width="9.625" style="162" customWidth="1"/>
    <col min="9477" max="9477" width="9" style="162" customWidth="1"/>
    <col min="9478" max="9478" width="12" style="162" customWidth="1"/>
    <col min="9479" max="9728" width="9" style="162"/>
    <col min="9729" max="9729" width="48.625" style="162" customWidth="1"/>
    <col min="9730" max="9730" width="37.75" style="162" customWidth="1"/>
    <col min="9731" max="9731" width="9" style="162" customWidth="1"/>
    <col min="9732" max="9732" width="9.625" style="162" customWidth="1"/>
    <col min="9733" max="9733" width="9" style="162" customWidth="1"/>
    <col min="9734" max="9734" width="12" style="162" customWidth="1"/>
    <col min="9735" max="9984" width="9" style="162"/>
    <col min="9985" max="9985" width="48.625" style="162" customWidth="1"/>
    <col min="9986" max="9986" width="37.75" style="162" customWidth="1"/>
    <col min="9987" max="9987" width="9" style="162" customWidth="1"/>
    <col min="9988" max="9988" width="9.625" style="162" customWidth="1"/>
    <col min="9989" max="9989" width="9" style="162" customWidth="1"/>
    <col min="9990" max="9990" width="12" style="162" customWidth="1"/>
    <col min="9991" max="10240" width="9" style="162"/>
    <col min="10241" max="10241" width="48.625" style="162" customWidth="1"/>
    <col min="10242" max="10242" width="37.75" style="162" customWidth="1"/>
    <col min="10243" max="10243" width="9" style="162" customWidth="1"/>
    <col min="10244" max="10244" width="9.625" style="162" customWidth="1"/>
    <col min="10245" max="10245" width="9" style="162" customWidth="1"/>
    <col min="10246" max="10246" width="12" style="162" customWidth="1"/>
    <col min="10247" max="10496" width="9" style="162"/>
    <col min="10497" max="10497" width="48.625" style="162" customWidth="1"/>
    <col min="10498" max="10498" width="37.75" style="162" customWidth="1"/>
    <col min="10499" max="10499" width="9" style="162" customWidth="1"/>
    <col min="10500" max="10500" width="9.625" style="162" customWidth="1"/>
    <col min="10501" max="10501" width="9" style="162" customWidth="1"/>
    <col min="10502" max="10502" width="12" style="162" customWidth="1"/>
    <col min="10503" max="10752" width="9" style="162"/>
    <col min="10753" max="10753" width="48.625" style="162" customWidth="1"/>
    <col min="10754" max="10754" width="37.75" style="162" customWidth="1"/>
    <col min="10755" max="10755" width="9" style="162" customWidth="1"/>
    <col min="10756" max="10756" width="9.625" style="162" customWidth="1"/>
    <col min="10757" max="10757" width="9" style="162" customWidth="1"/>
    <col min="10758" max="10758" width="12" style="162" customWidth="1"/>
    <col min="10759" max="11008" width="9" style="162"/>
    <col min="11009" max="11009" width="48.625" style="162" customWidth="1"/>
    <col min="11010" max="11010" width="37.75" style="162" customWidth="1"/>
    <col min="11011" max="11011" width="9" style="162" customWidth="1"/>
    <col min="11012" max="11012" width="9.625" style="162" customWidth="1"/>
    <col min="11013" max="11013" width="9" style="162" customWidth="1"/>
    <col min="11014" max="11014" width="12" style="162" customWidth="1"/>
    <col min="11015" max="11264" width="9" style="162"/>
    <col min="11265" max="11265" width="48.625" style="162" customWidth="1"/>
    <col min="11266" max="11266" width="37.75" style="162" customWidth="1"/>
    <col min="11267" max="11267" width="9" style="162" customWidth="1"/>
    <col min="11268" max="11268" width="9.625" style="162" customWidth="1"/>
    <col min="11269" max="11269" width="9" style="162" customWidth="1"/>
    <col min="11270" max="11270" width="12" style="162" customWidth="1"/>
    <col min="11271" max="11520" width="9" style="162"/>
    <col min="11521" max="11521" width="48.625" style="162" customWidth="1"/>
    <col min="11522" max="11522" width="37.75" style="162" customWidth="1"/>
    <col min="11523" max="11523" width="9" style="162" customWidth="1"/>
    <col min="11524" max="11524" width="9.625" style="162" customWidth="1"/>
    <col min="11525" max="11525" width="9" style="162" customWidth="1"/>
    <col min="11526" max="11526" width="12" style="162" customWidth="1"/>
    <col min="11527" max="11776" width="9" style="162"/>
    <col min="11777" max="11777" width="48.625" style="162" customWidth="1"/>
    <col min="11778" max="11778" width="37.75" style="162" customWidth="1"/>
    <col min="11779" max="11779" width="9" style="162" customWidth="1"/>
    <col min="11780" max="11780" width="9.625" style="162" customWidth="1"/>
    <col min="11781" max="11781" width="9" style="162" customWidth="1"/>
    <col min="11782" max="11782" width="12" style="162" customWidth="1"/>
    <col min="11783" max="12032" width="9" style="162"/>
    <col min="12033" max="12033" width="48.625" style="162" customWidth="1"/>
    <col min="12034" max="12034" width="37.75" style="162" customWidth="1"/>
    <col min="12035" max="12035" width="9" style="162" customWidth="1"/>
    <col min="12036" max="12036" width="9.625" style="162" customWidth="1"/>
    <col min="12037" max="12037" width="9" style="162" customWidth="1"/>
    <col min="12038" max="12038" width="12" style="162" customWidth="1"/>
    <col min="12039" max="12288" width="9" style="162"/>
    <col min="12289" max="12289" width="48.625" style="162" customWidth="1"/>
    <col min="12290" max="12290" width="37.75" style="162" customWidth="1"/>
    <col min="12291" max="12291" width="9" style="162" customWidth="1"/>
    <col min="12292" max="12292" width="9.625" style="162" customWidth="1"/>
    <col min="12293" max="12293" width="9" style="162" customWidth="1"/>
    <col min="12294" max="12294" width="12" style="162" customWidth="1"/>
    <col min="12295" max="12544" width="9" style="162"/>
    <col min="12545" max="12545" width="48.625" style="162" customWidth="1"/>
    <col min="12546" max="12546" width="37.75" style="162" customWidth="1"/>
    <col min="12547" max="12547" width="9" style="162" customWidth="1"/>
    <col min="12548" max="12548" width="9.625" style="162" customWidth="1"/>
    <col min="12549" max="12549" width="9" style="162" customWidth="1"/>
    <col min="12550" max="12550" width="12" style="162" customWidth="1"/>
    <col min="12551" max="12800" width="9" style="162"/>
    <col min="12801" max="12801" width="48.625" style="162" customWidth="1"/>
    <col min="12802" max="12802" width="37.75" style="162" customWidth="1"/>
    <col min="12803" max="12803" width="9" style="162" customWidth="1"/>
    <col min="12804" max="12804" width="9.625" style="162" customWidth="1"/>
    <col min="12805" max="12805" width="9" style="162" customWidth="1"/>
    <col min="12806" max="12806" width="12" style="162" customWidth="1"/>
    <col min="12807" max="13056" width="9" style="162"/>
    <col min="13057" max="13057" width="48.625" style="162" customWidth="1"/>
    <col min="13058" max="13058" width="37.75" style="162" customWidth="1"/>
    <col min="13059" max="13059" width="9" style="162" customWidth="1"/>
    <col min="13060" max="13060" width="9.625" style="162" customWidth="1"/>
    <col min="13061" max="13061" width="9" style="162" customWidth="1"/>
    <col min="13062" max="13062" width="12" style="162" customWidth="1"/>
    <col min="13063" max="13312" width="9" style="162"/>
    <col min="13313" max="13313" width="48.625" style="162" customWidth="1"/>
    <col min="13314" max="13314" width="37.75" style="162" customWidth="1"/>
    <col min="13315" max="13315" width="9" style="162" customWidth="1"/>
    <col min="13316" max="13316" width="9.625" style="162" customWidth="1"/>
    <col min="13317" max="13317" width="9" style="162" customWidth="1"/>
    <col min="13318" max="13318" width="12" style="162" customWidth="1"/>
    <col min="13319" max="13568" width="9" style="162"/>
    <col min="13569" max="13569" width="48.625" style="162" customWidth="1"/>
    <col min="13570" max="13570" width="37.75" style="162" customWidth="1"/>
    <col min="13571" max="13571" width="9" style="162" customWidth="1"/>
    <col min="13572" max="13572" width="9.625" style="162" customWidth="1"/>
    <col min="13573" max="13573" width="9" style="162" customWidth="1"/>
    <col min="13574" max="13574" width="12" style="162" customWidth="1"/>
    <col min="13575" max="13824" width="9" style="162"/>
    <col min="13825" max="13825" width="48.625" style="162" customWidth="1"/>
    <col min="13826" max="13826" width="37.75" style="162" customWidth="1"/>
    <col min="13827" max="13827" width="9" style="162" customWidth="1"/>
    <col min="13828" max="13828" width="9.625" style="162" customWidth="1"/>
    <col min="13829" max="13829" width="9" style="162" customWidth="1"/>
    <col min="13830" max="13830" width="12" style="162" customWidth="1"/>
    <col min="13831" max="14080" width="9" style="162"/>
    <col min="14081" max="14081" width="48.625" style="162" customWidth="1"/>
    <col min="14082" max="14082" width="37.75" style="162" customWidth="1"/>
    <col min="14083" max="14083" width="9" style="162" customWidth="1"/>
    <col min="14084" max="14084" width="9.625" style="162" customWidth="1"/>
    <col min="14085" max="14085" width="9" style="162" customWidth="1"/>
    <col min="14086" max="14086" width="12" style="162" customWidth="1"/>
    <col min="14087" max="14336" width="9" style="162"/>
    <col min="14337" max="14337" width="48.625" style="162" customWidth="1"/>
    <col min="14338" max="14338" width="37.75" style="162" customWidth="1"/>
    <col min="14339" max="14339" width="9" style="162" customWidth="1"/>
    <col min="14340" max="14340" width="9.625" style="162" customWidth="1"/>
    <col min="14341" max="14341" width="9" style="162" customWidth="1"/>
    <col min="14342" max="14342" width="12" style="162" customWidth="1"/>
    <col min="14343" max="14592" width="9" style="162"/>
    <col min="14593" max="14593" width="48.625" style="162" customWidth="1"/>
    <col min="14594" max="14594" width="37.75" style="162" customWidth="1"/>
    <col min="14595" max="14595" width="9" style="162" customWidth="1"/>
    <col min="14596" max="14596" width="9.625" style="162" customWidth="1"/>
    <col min="14597" max="14597" width="9" style="162" customWidth="1"/>
    <col min="14598" max="14598" width="12" style="162" customWidth="1"/>
    <col min="14599" max="14848" width="9" style="162"/>
    <col min="14849" max="14849" width="48.625" style="162" customWidth="1"/>
    <col min="14850" max="14850" width="37.75" style="162" customWidth="1"/>
    <col min="14851" max="14851" width="9" style="162" customWidth="1"/>
    <col min="14852" max="14852" width="9.625" style="162" customWidth="1"/>
    <col min="14853" max="14853" width="9" style="162" customWidth="1"/>
    <col min="14854" max="14854" width="12" style="162" customWidth="1"/>
    <col min="14855" max="15104" width="9" style="162"/>
    <col min="15105" max="15105" width="48.625" style="162" customWidth="1"/>
    <col min="15106" max="15106" width="37.75" style="162" customWidth="1"/>
    <col min="15107" max="15107" width="9" style="162" customWidth="1"/>
    <col min="15108" max="15108" width="9.625" style="162" customWidth="1"/>
    <col min="15109" max="15109" width="9" style="162" customWidth="1"/>
    <col min="15110" max="15110" width="12" style="162" customWidth="1"/>
    <col min="15111" max="15360" width="9" style="162"/>
    <col min="15361" max="15361" width="48.625" style="162" customWidth="1"/>
    <col min="15362" max="15362" width="37.75" style="162" customWidth="1"/>
    <col min="15363" max="15363" width="9" style="162" customWidth="1"/>
    <col min="15364" max="15364" width="9.625" style="162" customWidth="1"/>
    <col min="15365" max="15365" width="9" style="162" customWidth="1"/>
    <col min="15366" max="15366" width="12" style="162" customWidth="1"/>
    <col min="15367" max="15616" width="9" style="162"/>
    <col min="15617" max="15617" width="48.625" style="162" customWidth="1"/>
    <col min="15618" max="15618" width="37.75" style="162" customWidth="1"/>
    <col min="15619" max="15619" width="9" style="162" customWidth="1"/>
    <col min="15620" max="15620" width="9.625" style="162" customWidth="1"/>
    <col min="15621" max="15621" width="9" style="162" customWidth="1"/>
    <col min="15622" max="15622" width="12" style="162" customWidth="1"/>
    <col min="15623" max="15872" width="9" style="162"/>
    <col min="15873" max="15873" width="48.625" style="162" customWidth="1"/>
    <col min="15874" max="15874" width="37.75" style="162" customWidth="1"/>
    <col min="15875" max="15875" width="9" style="162" customWidth="1"/>
    <col min="15876" max="15876" width="9.625" style="162" customWidth="1"/>
    <col min="15877" max="15877" width="9" style="162" customWidth="1"/>
    <col min="15878" max="15878" width="12" style="162" customWidth="1"/>
    <col min="15879" max="16128" width="9" style="162"/>
    <col min="16129" max="16129" width="48.625" style="162" customWidth="1"/>
    <col min="16130" max="16130" width="37.75" style="162" customWidth="1"/>
    <col min="16131" max="16131" width="9" style="162" customWidth="1"/>
    <col min="16132" max="16132" width="9.625" style="162" customWidth="1"/>
    <col min="16133" max="16133" width="9" style="162" customWidth="1"/>
    <col min="16134" max="16134" width="12" style="162" customWidth="1"/>
    <col min="16135" max="16384" width="9" style="162"/>
  </cols>
  <sheetData>
    <row r="1" customHeight="1" spans="1:6">
      <c r="A1" s="163" t="s">
        <v>2574</v>
      </c>
    </row>
    <row r="2" ht="41.25" customHeight="1" spans="1:6">
      <c r="A2" s="164" t="s">
        <v>2575</v>
      </c>
      <c r="B2" s="164"/>
      <c r="C2" s="165"/>
      <c r="D2" s="165"/>
    </row>
    <row r="3" customHeight="1" spans="1:6">
      <c r="B3" s="166" t="s">
        <v>2</v>
      </c>
    </row>
    <row r="4" ht="36" customHeight="1" spans="1:6">
      <c r="A4" s="167" t="s">
        <v>2539</v>
      </c>
      <c r="B4" s="168" t="s">
        <v>2552</v>
      </c>
    </row>
    <row r="5" ht="24.75" customHeight="1" spans="1:6">
      <c r="A5" s="169" t="s">
        <v>2553</v>
      </c>
      <c r="B5" s="170">
        <v>225</v>
      </c>
    </row>
    <row r="6" s="160" customFormat="1" customHeight="1" spans="1:6">
      <c r="A6" s="171" t="s">
        <v>2554</v>
      </c>
      <c r="B6" s="172">
        <v>225</v>
      </c>
      <c r="D6" s="173"/>
      <c r="F6" s="174"/>
    </row>
    <row r="7" customHeight="1" spans="1:6">
      <c r="A7" s="175" t="s">
        <v>2555</v>
      </c>
      <c r="B7" s="176"/>
    </row>
    <row r="8" customHeight="1" spans="1:6">
      <c r="A8" s="175" t="s">
        <v>2556</v>
      </c>
      <c r="B8" s="177"/>
    </row>
    <row r="9" customHeight="1" spans="1:6">
      <c r="A9" s="175" t="s">
        <v>2557</v>
      </c>
      <c r="B9" s="177"/>
    </row>
    <row r="10" customHeight="1" spans="1:6">
      <c r="A10" s="175" t="s">
        <v>2558</v>
      </c>
      <c r="B10" s="177">
        <v>225</v>
      </c>
    </row>
    <row r="11" customHeight="1" spans="1:6">
      <c r="A11" s="175" t="s">
        <v>2559</v>
      </c>
      <c r="B11" s="177"/>
    </row>
    <row r="12" customHeight="1" spans="1:6">
      <c r="A12" s="171" t="s">
        <v>2560</v>
      </c>
      <c r="B12" s="172"/>
    </row>
    <row r="13" customHeight="1" spans="1:6">
      <c r="A13" s="175" t="s">
        <v>2561</v>
      </c>
      <c r="B13" s="177"/>
    </row>
    <row r="14" customHeight="1" spans="1:6">
      <c r="A14" s="175" t="s">
        <v>2562</v>
      </c>
      <c r="B14" s="177"/>
    </row>
    <row r="15" customHeight="1" spans="1:6">
      <c r="A15" s="175" t="s">
        <v>2563</v>
      </c>
      <c r="B15" s="177"/>
    </row>
    <row r="16" customHeight="1" spans="1:6">
      <c r="A16" s="175" t="s">
        <v>2564</v>
      </c>
      <c r="B16" s="177"/>
    </row>
    <row r="17" customHeight="1" spans="1:6">
      <c r="A17" s="175" t="s">
        <v>2565</v>
      </c>
      <c r="B17" s="177"/>
    </row>
    <row r="18" customHeight="1" spans="1:6">
      <c r="A18" s="175" t="s">
        <v>2566</v>
      </c>
      <c r="B18" s="177"/>
    </row>
    <row r="19" customHeight="1" spans="1:6">
      <c r="A19" s="175" t="s">
        <v>2567</v>
      </c>
      <c r="B19" s="177"/>
    </row>
    <row r="20" customHeight="1" spans="1:6">
      <c r="A20" s="171" t="s">
        <v>2568</v>
      </c>
      <c r="B20" s="177"/>
    </row>
    <row r="21" customHeight="1" spans="1:6">
      <c r="A21" s="175" t="s">
        <v>2568</v>
      </c>
      <c r="B21" s="177"/>
    </row>
    <row r="22" customHeight="1" spans="1:6">
      <c r="A22" s="171" t="s">
        <v>2569</v>
      </c>
      <c r="B22" s="172"/>
    </row>
    <row r="23" customHeight="1" spans="1:6">
      <c r="A23" s="175" t="s">
        <v>2569</v>
      </c>
      <c r="B23" s="172"/>
    </row>
    <row r="24" s="160" customFormat="1" customHeight="1" spans="1:6">
      <c r="A24" s="178"/>
      <c r="B24" s="179"/>
      <c r="D24" s="173"/>
      <c r="F24" s="174"/>
    </row>
    <row r="25" customHeight="1" spans="1:6">
      <c r="A25" s="169" t="s">
        <v>2251</v>
      </c>
      <c r="B25" s="172">
        <v>0</v>
      </c>
    </row>
    <row r="26" ht="22.5" customHeight="1" spans="1:6">
      <c r="A26" s="175" t="s">
        <v>2570</v>
      </c>
      <c r="B26" s="172"/>
    </row>
    <row r="27" s="160" customFormat="1" ht="22.5" customHeight="1" spans="1:6">
      <c r="A27" s="175" t="s">
        <v>2571</v>
      </c>
      <c r="B27" s="172"/>
    </row>
    <row r="28" ht="22.5" customHeight="1" spans="1:6">
      <c r="A28" s="175" t="s">
        <v>2572</v>
      </c>
      <c r="B28" s="172">
        <v>225</v>
      </c>
    </row>
    <row r="29" ht="22.5" customHeight="1" spans="1:6">
      <c r="A29" s="175" t="s">
        <v>2573</v>
      </c>
      <c r="B29" s="172">
        <v>0</v>
      </c>
    </row>
    <row r="30" customHeight="1" spans="1:6">
      <c r="A30" s="180"/>
      <c r="B30" s="172"/>
    </row>
    <row r="31" s="161" customFormat="1" ht="23.25" customHeight="1" spans="1:6">
      <c r="A31" s="181"/>
      <c r="B31" s="172"/>
    </row>
    <row r="32" ht="23.25" customHeight="1" spans="1:6">
      <c r="A32" s="178"/>
      <c r="B32" s="179"/>
    </row>
    <row r="33" ht="23.25" customHeight="1" spans="1:2">
      <c r="A33" s="182" t="s">
        <v>2513</v>
      </c>
      <c r="B33" s="183">
        <v>450</v>
      </c>
    </row>
    <row r="34" customHeight="1" spans="1:2">
      <c r="A34" s="184"/>
      <c r="B34" s="185"/>
    </row>
    <row r="35" customHeight="1" spans="1:2">
      <c r="A35" s="186"/>
      <c r="B35" s="186"/>
    </row>
    <row r="36" s="160" customFormat="1" customHeight="1" spans="1:2">
      <c r="A36" s="162"/>
      <c r="B36" s="162"/>
    </row>
    <row r="39" customHeight="1" spans="1:2">
      <c r="A39" s="160"/>
      <c r="B39" s="160"/>
    </row>
    <row r="42" s="160" customFormat="1" customHeight="1" spans="1:2">
      <c r="A42" s="162"/>
      <c r="B42" s="162"/>
    </row>
    <row r="45" customHeight="1" spans="1:2">
      <c r="A45" s="160"/>
      <c r="B45" s="160"/>
    </row>
  </sheetData>
  <mergeCells count="2">
    <mergeCell ref="A2:B2"/>
    <mergeCell ref="A35:B35"/>
  </mergeCells>
  <printOptions horizontalCentered="1"/>
  <pageMargins left="0.59" right="0.59" top="0.43" bottom="0.48" header="0.31" footer="0.31"/>
  <pageSetup paperSize="9" scale="95" fitToHeight="0" orientation="portrait"/>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E24" sqref="E24"/>
    </sheetView>
  </sheetViews>
  <sheetFormatPr defaultColWidth="8.75" defaultRowHeight="14.25" outlineLevelCol="3"/>
  <cols>
    <col min="1" max="1" width="43.5" style="138" customWidth="1"/>
    <col min="2" max="2" width="16.625" style="139" customWidth="1"/>
    <col min="3" max="3" width="53.25" style="138" customWidth="1"/>
    <col min="4" max="4" width="16.125" style="139" customWidth="1"/>
    <col min="5" max="253" width="8.75" style="138"/>
    <col min="254" max="254" width="37.125" style="138" customWidth="1"/>
    <col min="255" max="255" width="16.625" style="138" customWidth="1"/>
    <col min="256" max="256" width="30.875" style="138" customWidth="1"/>
    <col min="257" max="260" width="14.75" style="138" customWidth="1"/>
    <col min="261" max="509" width="8.75" style="138"/>
    <col min="510" max="510" width="37.125" style="138" customWidth="1"/>
    <col min="511" max="511" width="16.625" style="138" customWidth="1"/>
    <col min="512" max="512" width="30.875" style="138" customWidth="1"/>
    <col min="513" max="516" width="14.75" style="138" customWidth="1"/>
    <col min="517" max="765" width="8.75" style="138"/>
    <col min="766" max="766" width="37.125" style="138" customWidth="1"/>
    <col min="767" max="767" width="16.625" style="138" customWidth="1"/>
    <col min="768" max="768" width="30.875" style="138" customWidth="1"/>
    <col min="769" max="772" width="14.75" style="138" customWidth="1"/>
    <col min="773" max="1021" width="8.75" style="138"/>
    <col min="1022" max="1022" width="37.125" style="138" customWidth="1"/>
    <col min="1023" max="1023" width="16.625" style="138" customWidth="1"/>
    <col min="1024" max="1024" width="30.875" style="138" customWidth="1"/>
    <col min="1025" max="1028" width="14.75" style="138" customWidth="1"/>
    <col min="1029" max="1277" width="8.75" style="138"/>
    <col min="1278" max="1278" width="37.125" style="138" customWidth="1"/>
    <col min="1279" max="1279" width="16.625" style="138" customWidth="1"/>
    <col min="1280" max="1280" width="30.875" style="138" customWidth="1"/>
    <col min="1281" max="1284" width="14.75" style="138" customWidth="1"/>
    <col min="1285" max="1533" width="8.75" style="138"/>
    <col min="1534" max="1534" width="37.125" style="138" customWidth="1"/>
    <col min="1535" max="1535" width="16.625" style="138" customWidth="1"/>
    <col min="1536" max="1536" width="30.875" style="138" customWidth="1"/>
    <col min="1537" max="1540" width="14.75" style="138" customWidth="1"/>
    <col min="1541" max="1789" width="8.75" style="138"/>
    <col min="1790" max="1790" width="37.125" style="138" customWidth="1"/>
    <col min="1791" max="1791" width="16.625" style="138" customWidth="1"/>
    <col min="1792" max="1792" width="30.875" style="138" customWidth="1"/>
    <col min="1793" max="1796" width="14.75" style="138" customWidth="1"/>
    <col min="1797" max="2045" width="8.75" style="138"/>
    <col min="2046" max="2046" width="37.125" style="138" customWidth="1"/>
    <col min="2047" max="2047" width="16.625" style="138" customWidth="1"/>
    <col min="2048" max="2048" width="30.875" style="138" customWidth="1"/>
    <col min="2049" max="2052" width="14.75" style="138" customWidth="1"/>
    <col min="2053" max="2301" width="8.75" style="138"/>
    <col min="2302" max="2302" width="37.125" style="138" customWidth="1"/>
    <col min="2303" max="2303" width="16.625" style="138" customWidth="1"/>
    <col min="2304" max="2304" width="30.875" style="138" customWidth="1"/>
    <col min="2305" max="2308" width="14.75" style="138" customWidth="1"/>
    <col min="2309" max="2557" width="8.75" style="138"/>
    <col min="2558" max="2558" width="37.125" style="138" customWidth="1"/>
    <col min="2559" max="2559" width="16.625" style="138" customWidth="1"/>
    <col min="2560" max="2560" width="30.875" style="138" customWidth="1"/>
    <col min="2561" max="2564" width="14.75" style="138" customWidth="1"/>
    <col min="2565" max="2813" width="8.75" style="138"/>
    <col min="2814" max="2814" width="37.125" style="138" customWidth="1"/>
    <col min="2815" max="2815" width="16.625" style="138" customWidth="1"/>
    <col min="2816" max="2816" width="30.875" style="138" customWidth="1"/>
    <col min="2817" max="2820" width="14.75" style="138" customWidth="1"/>
    <col min="2821" max="3069" width="8.75" style="138"/>
    <col min="3070" max="3070" width="37.125" style="138" customWidth="1"/>
    <col min="3071" max="3071" width="16.625" style="138" customWidth="1"/>
    <col min="3072" max="3072" width="30.875" style="138" customWidth="1"/>
    <col min="3073" max="3076" width="14.75" style="138" customWidth="1"/>
    <col min="3077" max="3325" width="8.75" style="138"/>
    <col min="3326" max="3326" width="37.125" style="138" customWidth="1"/>
    <col min="3327" max="3327" width="16.625" style="138" customWidth="1"/>
    <col min="3328" max="3328" width="30.875" style="138" customWidth="1"/>
    <col min="3329" max="3332" width="14.75" style="138" customWidth="1"/>
    <col min="3333" max="3581" width="8.75" style="138"/>
    <col min="3582" max="3582" width="37.125" style="138" customWidth="1"/>
    <col min="3583" max="3583" width="16.625" style="138" customWidth="1"/>
    <col min="3584" max="3584" width="30.875" style="138" customWidth="1"/>
    <col min="3585" max="3588" width="14.75" style="138" customWidth="1"/>
    <col min="3589" max="3837" width="8.75" style="138"/>
    <col min="3838" max="3838" width="37.125" style="138" customWidth="1"/>
    <col min="3839" max="3839" width="16.625" style="138" customWidth="1"/>
    <col min="3840" max="3840" width="30.875" style="138" customWidth="1"/>
    <col min="3841" max="3844" width="14.75" style="138" customWidth="1"/>
    <col min="3845" max="4093" width="8.75" style="138"/>
    <col min="4094" max="4094" width="37.125" style="138" customWidth="1"/>
    <col min="4095" max="4095" width="16.625" style="138" customWidth="1"/>
    <col min="4096" max="4096" width="30.875" style="138" customWidth="1"/>
    <col min="4097" max="4100" width="14.75" style="138" customWidth="1"/>
    <col min="4101" max="4349" width="8.75" style="138"/>
    <col min="4350" max="4350" width="37.125" style="138" customWidth="1"/>
    <col min="4351" max="4351" width="16.625" style="138" customWidth="1"/>
    <col min="4352" max="4352" width="30.875" style="138" customWidth="1"/>
    <col min="4353" max="4356" width="14.75" style="138" customWidth="1"/>
    <col min="4357" max="4605" width="8.75" style="138"/>
    <col min="4606" max="4606" width="37.125" style="138" customWidth="1"/>
    <col min="4607" max="4607" width="16.625" style="138" customWidth="1"/>
    <col min="4608" max="4608" width="30.875" style="138" customWidth="1"/>
    <col min="4609" max="4612" width="14.75" style="138" customWidth="1"/>
    <col min="4613" max="4861" width="8.75" style="138"/>
    <col min="4862" max="4862" width="37.125" style="138" customWidth="1"/>
    <col min="4863" max="4863" width="16.625" style="138" customWidth="1"/>
    <col min="4864" max="4864" width="30.875" style="138" customWidth="1"/>
    <col min="4865" max="4868" width="14.75" style="138" customWidth="1"/>
    <col min="4869" max="5117" width="8.75" style="138"/>
    <col min="5118" max="5118" width="37.125" style="138" customWidth="1"/>
    <col min="5119" max="5119" width="16.625" style="138" customWidth="1"/>
    <col min="5120" max="5120" width="30.875" style="138" customWidth="1"/>
    <col min="5121" max="5124" width="14.75" style="138" customWidth="1"/>
    <col min="5125" max="5373" width="8.75" style="138"/>
    <col min="5374" max="5374" width="37.125" style="138" customWidth="1"/>
    <col min="5375" max="5375" width="16.625" style="138" customWidth="1"/>
    <col min="5376" max="5376" width="30.875" style="138" customWidth="1"/>
    <col min="5377" max="5380" width="14.75" style="138" customWidth="1"/>
    <col min="5381" max="5629" width="8.75" style="138"/>
    <col min="5630" max="5630" width="37.125" style="138" customWidth="1"/>
    <col min="5631" max="5631" width="16.625" style="138" customWidth="1"/>
    <col min="5632" max="5632" width="30.875" style="138" customWidth="1"/>
    <col min="5633" max="5636" width="14.75" style="138" customWidth="1"/>
    <col min="5637" max="5885" width="8.75" style="138"/>
    <col min="5886" max="5886" width="37.125" style="138" customWidth="1"/>
    <col min="5887" max="5887" width="16.625" style="138" customWidth="1"/>
    <col min="5888" max="5888" width="30.875" style="138" customWidth="1"/>
    <col min="5889" max="5892" width="14.75" style="138" customWidth="1"/>
    <col min="5893" max="6141" width="8.75" style="138"/>
    <col min="6142" max="6142" width="37.125" style="138" customWidth="1"/>
    <col min="6143" max="6143" width="16.625" style="138" customWidth="1"/>
    <col min="6144" max="6144" width="30.875" style="138" customWidth="1"/>
    <col min="6145" max="6148" width="14.75" style="138" customWidth="1"/>
    <col min="6149" max="6397" width="8.75" style="138"/>
    <col min="6398" max="6398" width="37.125" style="138" customWidth="1"/>
    <col min="6399" max="6399" width="16.625" style="138" customWidth="1"/>
    <col min="6400" max="6400" width="30.875" style="138" customWidth="1"/>
    <col min="6401" max="6404" width="14.75" style="138" customWidth="1"/>
    <col min="6405" max="6653" width="8.75" style="138"/>
    <col min="6654" max="6654" width="37.125" style="138" customWidth="1"/>
    <col min="6655" max="6655" width="16.625" style="138" customWidth="1"/>
    <col min="6656" max="6656" width="30.875" style="138" customWidth="1"/>
    <col min="6657" max="6660" width="14.75" style="138" customWidth="1"/>
    <col min="6661" max="6909" width="8.75" style="138"/>
    <col min="6910" max="6910" width="37.125" style="138" customWidth="1"/>
    <col min="6911" max="6911" width="16.625" style="138" customWidth="1"/>
    <col min="6912" max="6912" width="30.875" style="138" customWidth="1"/>
    <col min="6913" max="6916" width="14.75" style="138" customWidth="1"/>
    <col min="6917" max="7165" width="8.75" style="138"/>
    <col min="7166" max="7166" width="37.125" style="138" customWidth="1"/>
    <col min="7167" max="7167" width="16.625" style="138" customWidth="1"/>
    <col min="7168" max="7168" width="30.875" style="138" customWidth="1"/>
    <col min="7169" max="7172" width="14.75" style="138" customWidth="1"/>
    <col min="7173" max="7421" width="8.75" style="138"/>
    <col min="7422" max="7422" width="37.125" style="138" customWidth="1"/>
    <col min="7423" max="7423" width="16.625" style="138" customWidth="1"/>
    <col min="7424" max="7424" width="30.875" style="138" customWidth="1"/>
    <col min="7425" max="7428" width="14.75" style="138" customWidth="1"/>
    <col min="7429" max="7677" width="8.75" style="138"/>
    <col min="7678" max="7678" width="37.125" style="138" customWidth="1"/>
    <col min="7679" max="7679" width="16.625" style="138" customWidth="1"/>
    <col min="7680" max="7680" width="30.875" style="138" customWidth="1"/>
    <col min="7681" max="7684" width="14.75" style="138" customWidth="1"/>
    <col min="7685" max="7933" width="8.75" style="138"/>
    <col min="7934" max="7934" width="37.125" style="138" customWidth="1"/>
    <col min="7935" max="7935" width="16.625" style="138" customWidth="1"/>
    <col min="7936" max="7936" width="30.875" style="138" customWidth="1"/>
    <col min="7937" max="7940" width="14.75" style="138" customWidth="1"/>
    <col min="7941" max="8189" width="8.75" style="138"/>
    <col min="8190" max="8190" width="37.125" style="138" customWidth="1"/>
    <col min="8191" max="8191" width="16.625" style="138" customWidth="1"/>
    <col min="8192" max="8192" width="30.875" style="138" customWidth="1"/>
    <col min="8193" max="8196" width="14.75" style="138" customWidth="1"/>
    <col min="8197" max="8445" width="8.75" style="138"/>
    <col min="8446" max="8446" width="37.125" style="138" customWidth="1"/>
    <col min="8447" max="8447" width="16.625" style="138" customWidth="1"/>
    <col min="8448" max="8448" width="30.875" style="138" customWidth="1"/>
    <col min="8449" max="8452" width="14.75" style="138" customWidth="1"/>
    <col min="8453" max="8701" width="8.75" style="138"/>
    <col min="8702" max="8702" width="37.125" style="138" customWidth="1"/>
    <col min="8703" max="8703" width="16.625" style="138" customWidth="1"/>
    <col min="8704" max="8704" width="30.875" style="138" customWidth="1"/>
    <col min="8705" max="8708" width="14.75" style="138" customWidth="1"/>
    <col min="8709" max="8957" width="8.75" style="138"/>
    <col min="8958" max="8958" width="37.125" style="138" customWidth="1"/>
    <col min="8959" max="8959" width="16.625" style="138" customWidth="1"/>
    <col min="8960" max="8960" width="30.875" style="138" customWidth="1"/>
    <col min="8961" max="8964" width="14.75" style="138" customWidth="1"/>
    <col min="8965" max="9213" width="8.75" style="138"/>
    <col min="9214" max="9214" width="37.125" style="138" customWidth="1"/>
    <col min="9215" max="9215" width="16.625" style="138" customWidth="1"/>
    <col min="9216" max="9216" width="30.875" style="138" customWidth="1"/>
    <col min="9217" max="9220" width="14.75" style="138" customWidth="1"/>
    <col min="9221" max="9469" width="8.75" style="138"/>
    <col min="9470" max="9470" width="37.125" style="138" customWidth="1"/>
    <col min="9471" max="9471" width="16.625" style="138" customWidth="1"/>
    <col min="9472" max="9472" width="30.875" style="138" customWidth="1"/>
    <col min="9473" max="9476" width="14.75" style="138" customWidth="1"/>
    <col min="9477" max="9725" width="8.75" style="138"/>
    <col min="9726" max="9726" width="37.125" style="138" customWidth="1"/>
    <col min="9727" max="9727" width="16.625" style="138" customWidth="1"/>
    <col min="9728" max="9728" width="30.875" style="138" customWidth="1"/>
    <col min="9729" max="9732" width="14.75" style="138" customWidth="1"/>
    <col min="9733" max="9981" width="8.75" style="138"/>
    <col min="9982" max="9982" width="37.125" style="138" customWidth="1"/>
    <col min="9983" max="9983" width="16.625" style="138" customWidth="1"/>
    <col min="9984" max="9984" width="30.875" style="138" customWidth="1"/>
    <col min="9985" max="9988" width="14.75" style="138" customWidth="1"/>
    <col min="9989" max="10237" width="8.75" style="138"/>
    <col min="10238" max="10238" width="37.125" style="138" customWidth="1"/>
    <col min="10239" max="10239" width="16.625" style="138" customWidth="1"/>
    <col min="10240" max="10240" width="30.875" style="138" customWidth="1"/>
    <col min="10241" max="10244" width="14.75" style="138" customWidth="1"/>
    <col min="10245" max="10493" width="8.75" style="138"/>
    <col min="10494" max="10494" width="37.125" style="138" customWidth="1"/>
    <col min="10495" max="10495" width="16.625" style="138" customWidth="1"/>
    <col min="10496" max="10496" width="30.875" style="138" customWidth="1"/>
    <col min="10497" max="10500" width="14.75" style="138" customWidth="1"/>
    <col min="10501" max="10749" width="8.75" style="138"/>
    <col min="10750" max="10750" width="37.125" style="138" customWidth="1"/>
    <col min="10751" max="10751" width="16.625" style="138" customWidth="1"/>
    <col min="10752" max="10752" width="30.875" style="138" customWidth="1"/>
    <col min="10753" max="10756" width="14.75" style="138" customWidth="1"/>
    <col min="10757" max="11005" width="8.75" style="138"/>
    <col min="11006" max="11006" width="37.125" style="138" customWidth="1"/>
    <col min="11007" max="11007" width="16.625" style="138" customWidth="1"/>
    <col min="11008" max="11008" width="30.875" style="138" customWidth="1"/>
    <col min="11009" max="11012" width="14.75" style="138" customWidth="1"/>
    <col min="11013" max="11261" width="8.75" style="138"/>
    <col min="11262" max="11262" width="37.125" style="138" customWidth="1"/>
    <col min="11263" max="11263" width="16.625" style="138" customWidth="1"/>
    <col min="11264" max="11264" width="30.875" style="138" customWidth="1"/>
    <col min="11265" max="11268" width="14.75" style="138" customWidth="1"/>
    <col min="11269" max="11517" width="8.75" style="138"/>
    <col min="11518" max="11518" width="37.125" style="138" customWidth="1"/>
    <col min="11519" max="11519" width="16.625" style="138" customWidth="1"/>
    <col min="11520" max="11520" width="30.875" style="138" customWidth="1"/>
    <col min="11521" max="11524" width="14.75" style="138" customWidth="1"/>
    <col min="11525" max="11773" width="8.75" style="138"/>
    <col min="11774" max="11774" width="37.125" style="138" customWidth="1"/>
    <col min="11775" max="11775" width="16.625" style="138" customWidth="1"/>
    <col min="11776" max="11776" width="30.875" style="138" customWidth="1"/>
    <col min="11777" max="11780" width="14.75" style="138" customWidth="1"/>
    <col min="11781" max="12029" width="8.75" style="138"/>
    <col min="12030" max="12030" width="37.125" style="138" customWidth="1"/>
    <col min="12031" max="12031" width="16.625" style="138" customWidth="1"/>
    <col min="12032" max="12032" width="30.875" style="138" customWidth="1"/>
    <col min="12033" max="12036" width="14.75" style="138" customWidth="1"/>
    <col min="12037" max="12285" width="8.75" style="138"/>
    <col min="12286" max="12286" width="37.125" style="138" customWidth="1"/>
    <col min="12287" max="12287" width="16.625" style="138" customWidth="1"/>
    <col min="12288" max="12288" width="30.875" style="138" customWidth="1"/>
    <col min="12289" max="12292" width="14.75" style="138" customWidth="1"/>
    <col min="12293" max="12541" width="8.75" style="138"/>
    <col min="12542" max="12542" width="37.125" style="138" customWidth="1"/>
    <col min="12543" max="12543" width="16.625" style="138" customWidth="1"/>
    <col min="12544" max="12544" width="30.875" style="138" customWidth="1"/>
    <col min="12545" max="12548" width="14.75" style="138" customWidth="1"/>
    <col min="12549" max="12797" width="8.75" style="138"/>
    <col min="12798" max="12798" width="37.125" style="138" customWidth="1"/>
    <col min="12799" max="12799" width="16.625" style="138" customWidth="1"/>
    <col min="12800" max="12800" width="30.875" style="138" customWidth="1"/>
    <col min="12801" max="12804" width="14.75" style="138" customWidth="1"/>
    <col min="12805" max="13053" width="8.75" style="138"/>
    <col min="13054" max="13054" width="37.125" style="138" customWidth="1"/>
    <col min="13055" max="13055" width="16.625" style="138" customWidth="1"/>
    <col min="13056" max="13056" width="30.875" style="138" customWidth="1"/>
    <col min="13057" max="13060" width="14.75" style="138" customWidth="1"/>
    <col min="13061" max="13309" width="8.75" style="138"/>
    <col min="13310" max="13310" width="37.125" style="138" customWidth="1"/>
    <col min="13311" max="13311" width="16.625" style="138" customWidth="1"/>
    <col min="13312" max="13312" width="30.875" style="138" customWidth="1"/>
    <col min="13313" max="13316" width="14.75" style="138" customWidth="1"/>
    <col min="13317" max="13565" width="8.75" style="138"/>
    <col min="13566" max="13566" width="37.125" style="138" customWidth="1"/>
    <col min="13567" max="13567" width="16.625" style="138" customWidth="1"/>
    <col min="13568" max="13568" width="30.875" style="138" customWidth="1"/>
    <col min="13569" max="13572" width="14.75" style="138" customWidth="1"/>
    <col min="13573" max="13821" width="8.75" style="138"/>
    <col min="13822" max="13822" width="37.125" style="138" customWidth="1"/>
    <col min="13823" max="13823" width="16.625" style="138" customWidth="1"/>
    <col min="13824" max="13824" width="30.875" style="138" customWidth="1"/>
    <col min="13825" max="13828" width="14.75" style="138" customWidth="1"/>
    <col min="13829" max="14077" width="8.75" style="138"/>
    <col min="14078" max="14078" width="37.125" style="138" customWidth="1"/>
    <col min="14079" max="14079" width="16.625" style="138" customWidth="1"/>
    <col min="14080" max="14080" width="30.875" style="138" customWidth="1"/>
    <col min="14081" max="14084" width="14.75" style="138" customWidth="1"/>
    <col min="14085" max="14333" width="8.75" style="138"/>
    <col min="14334" max="14334" width="37.125" style="138" customWidth="1"/>
    <col min="14335" max="14335" width="16.625" style="138" customWidth="1"/>
    <col min="14336" max="14336" width="30.875" style="138" customWidth="1"/>
    <col min="14337" max="14340" width="14.75" style="138" customWidth="1"/>
    <col min="14341" max="14589" width="8.75" style="138"/>
    <col min="14590" max="14590" width="37.125" style="138" customWidth="1"/>
    <col min="14591" max="14591" width="16.625" style="138" customWidth="1"/>
    <col min="14592" max="14592" width="30.875" style="138" customWidth="1"/>
    <col min="14593" max="14596" width="14.75" style="138" customWidth="1"/>
    <col min="14597" max="14845" width="8.75" style="138"/>
    <col min="14846" max="14846" width="37.125" style="138" customWidth="1"/>
    <col min="14847" max="14847" width="16.625" style="138" customWidth="1"/>
    <col min="14848" max="14848" width="30.875" style="138" customWidth="1"/>
    <col min="14849" max="14852" width="14.75" style="138" customWidth="1"/>
    <col min="14853" max="15101" width="8.75" style="138"/>
    <col min="15102" max="15102" width="37.125" style="138" customWidth="1"/>
    <col min="15103" max="15103" width="16.625" style="138" customWidth="1"/>
    <col min="15104" max="15104" width="30.875" style="138" customWidth="1"/>
    <col min="15105" max="15108" width="14.75" style="138" customWidth="1"/>
    <col min="15109" max="15357" width="8.75" style="138"/>
    <col min="15358" max="15358" width="37.125" style="138" customWidth="1"/>
    <col min="15359" max="15359" width="16.625" style="138" customWidth="1"/>
    <col min="15360" max="15360" width="30.875" style="138" customWidth="1"/>
    <col min="15361" max="15364" width="14.75" style="138" customWidth="1"/>
    <col min="15365" max="15613" width="8.75" style="138"/>
    <col min="15614" max="15614" width="37.125" style="138" customWidth="1"/>
    <col min="15615" max="15615" width="16.625" style="138" customWidth="1"/>
    <col min="15616" max="15616" width="30.875" style="138" customWidth="1"/>
    <col min="15617" max="15620" width="14.75" style="138" customWidth="1"/>
    <col min="15621" max="15869" width="8.75" style="138"/>
    <col min="15870" max="15870" width="37.125" style="138" customWidth="1"/>
    <col min="15871" max="15871" width="16.625" style="138" customWidth="1"/>
    <col min="15872" max="15872" width="30.875" style="138" customWidth="1"/>
    <col min="15873" max="15876" width="14.75" style="138" customWidth="1"/>
    <col min="15877" max="16125" width="8.75" style="138"/>
    <col min="16126" max="16126" width="37.125" style="138" customWidth="1"/>
    <col min="16127" max="16127" width="16.625" style="138" customWidth="1"/>
    <col min="16128" max="16128" width="30.875" style="138" customWidth="1"/>
    <col min="16129" max="16132" width="14.75" style="138" customWidth="1"/>
    <col min="16133" max="16384" width="8.75" style="138"/>
  </cols>
  <sheetData>
    <row r="1" ht="18.75" spans="1:4">
      <c r="A1" s="140" t="s">
        <v>2576</v>
      </c>
    </row>
    <row r="2" ht="60" customHeight="1" spans="1:4">
      <c r="A2" s="141" t="s">
        <v>2577</v>
      </c>
      <c r="B2" s="141"/>
      <c r="C2" s="141"/>
      <c r="D2" s="141"/>
    </row>
    <row r="3" ht="26.25" customHeight="1" spans="1:4">
      <c r="D3" s="142" t="s">
        <v>2</v>
      </c>
    </row>
    <row r="4" s="136" customFormat="1" ht="27.95" customHeight="1" spans="1:4">
      <c r="A4" s="143" t="s">
        <v>2539</v>
      </c>
      <c r="B4" s="144" t="s">
        <v>2540</v>
      </c>
      <c r="C4" s="144" t="s">
        <v>2539</v>
      </c>
      <c r="D4" s="145" t="s">
        <v>2552</v>
      </c>
    </row>
    <row r="5" s="137" customFormat="1" ht="27.95" customHeight="1" spans="1:4">
      <c r="A5" s="146"/>
      <c r="B5" s="147"/>
      <c r="C5" s="147"/>
      <c r="D5" s="148"/>
    </row>
    <row r="6" ht="31.5" customHeight="1" spans="1:4">
      <c r="A6" s="149" t="s">
        <v>2250</v>
      </c>
      <c r="B6" s="150">
        <v>450</v>
      </c>
      <c r="C6" s="151" t="s">
        <v>2570</v>
      </c>
      <c r="D6" s="152">
        <v>225</v>
      </c>
    </row>
    <row r="7" ht="31.5" customHeight="1" spans="1:4">
      <c r="A7" s="149" t="s">
        <v>2547</v>
      </c>
      <c r="B7" s="150">
        <v>225</v>
      </c>
      <c r="C7" s="153" t="s">
        <v>2578</v>
      </c>
      <c r="D7" s="152"/>
    </row>
    <row r="8" ht="31.5" customHeight="1" spans="1:4">
      <c r="A8" s="149" t="s">
        <v>2579</v>
      </c>
      <c r="B8" s="150">
        <v>225</v>
      </c>
      <c r="C8" s="154" t="s">
        <v>2580</v>
      </c>
      <c r="D8" s="152"/>
    </row>
    <row r="9" ht="31.5" customHeight="1" spans="1:4">
      <c r="A9" s="149" t="s">
        <v>2581</v>
      </c>
      <c r="B9" s="150"/>
      <c r="C9" s="151" t="s">
        <v>2571</v>
      </c>
      <c r="D9" s="152"/>
    </row>
    <row r="10" ht="31.5" customHeight="1" spans="1:4">
      <c r="A10" s="149" t="s">
        <v>2258</v>
      </c>
      <c r="B10" s="150">
        <v>225</v>
      </c>
      <c r="C10" s="151" t="s">
        <v>2572</v>
      </c>
      <c r="D10" s="152">
        <v>225</v>
      </c>
    </row>
    <row r="11" ht="31.5" customHeight="1" spans="1:4">
      <c r="A11" s="155" t="s">
        <v>2582</v>
      </c>
      <c r="B11" s="156">
        <v>225</v>
      </c>
      <c r="C11" s="157" t="s">
        <v>2573</v>
      </c>
      <c r="D11" s="158">
        <v>0</v>
      </c>
    </row>
    <row r="12" ht="18.75" spans="1:4">
      <c r="C12" s="159"/>
    </row>
  </sheetData>
  <mergeCells count="4">
    <mergeCell ref="A2:D2"/>
    <mergeCell ref="A4:A5"/>
    <mergeCell ref="B4:B5"/>
    <mergeCell ref="D4:D5"/>
  </mergeCells>
  <pageMargins left="0.7" right="0.7" top="0.75" bottom="0.75" header="0.3" footer="0.3"/>
  <pageSetup paperSize="9" fitToHeight="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
  <sheetViews>
    <sheetView showZeros="0" workbookViewId="0">
      <selection activeCell="C4" sqref="C4:C9"/>
    </sheetView>
  </sheetViews>
  <sheetFormatPr defaultColWidth="9" defaultRowHeight="14.25" outlineLevelRow="6" outlineLevelCol="4"/>
  <cols>
    <col min="1" max="1" width="31" style="2" customWidth="1"/>
    <col min="2" max="2" width="21.875" style="2" customWidth="1"/>
    <col min="3" max="3" width="24.625" style="2" customWidth="1"/>
    <col min="4" max="4" width="25.125" style="2" customWidth="1"/>
    <col min="5" max="5" width="21.125" style="2" customWidth="1"/>
    <col min="6" max="256" width="9" style="2"/>
    <col min="257" max="257" width="31" style="2" customWidth="1"/>
    <col min="258" max="258" width="21.875" style="2" customWidth="1"/>
    <col min="259" max="259" width="24.625" style="2" customWidth="1"/>
    <col min="260" max="260" width="25.125" style="2" customWidth="1"/>
    <col min="261" max="261" width="21.125" style="2" customWidth="1"/>
    <col min="262" max="512" width="9" style="2"/>
    <col min="513" max="513" width="31" style="2" customWidth="1"/>
    <col min="514" max="514" width="21.875" style="2" customWidth="1"/>
    <col min="515" max="515" width="24.625" style="2" customWidth="1"/>
    <col min="516" max="516" width="25.125" style="2" customWidth="1"/>
    <col min="517" max="517" width="21.125" style="2" customWidth="1"/>
    <col min="518" max="768" width="9" style="2"/>
    <col min="769" max="769" width="31" style="2" customWidth="1"/>
    <col min="770" max="770" width="21.875" style="2" customWidth="1"/>
    <col min="771" max="771" width="24.625" style="2" customWidth="1"/>
    <col min="772" max="772" width="25.125" style="2" customWidth="1"/>
    <col min="773" max="773" width="21.125" style="2" customWidth="1"/>
    <col min="774" max="1024" width="9" style="2"/>
    <col min="1025" max="1025" width="31" style="2" customWidth="1"/>
    <col min="1026" max="1026" width="21.875" style="2" customWidth="1"/>
    <col min="1027" max="1027" width="24.625" style="2" customWidth="1"/>
    <col min="1028" max="1028" width="25.125" style="2" customWidth="1"/>
    <col min="1029" max="1029" width="21.125" style="2" customWidth="1"/>
    <col min="1030" max="1280" width="9" style="2"/>
    <col min="1281" max="1281" width="31" style="2" customWidth="1"/>
    <col min="1282" max="1282" width="21.875" style="2" customWidth="1"/>
    <col min="1283" max="1283" width="24.625" style="2" customWidth="1"/>
    <col min="1284" max="1284" width="25.125" style="2" customWidth="1"/>
    <col min="1285" max="1285" width="21.125" style="2" customWidth="1"/>
    <col min="1286" max="1536" width="9" style="2"/>
    <col min="1537" max="1537" width="31" style="2" customWidth="1"/>
    <col min="1538" max="1538" width="21.875" style="2" customWidth="1"/>
    <col min="1539" max="1539" width="24.625" style="2" customWidth="1"/>
    <col min="1540" max="1540" width="25.125" style="2" customWidth="1"/>
    <col min="1541" max="1541" width="21.125" style="2" customWidth="1"/>
    <col min="1542" max="1792" width="9" style="2"/>
    <col min="1793" max="1793" width="31" style="2" customWidth="1"/>
    <col min="1794" max="1794" width="21.875" style="2" customWidth="1"/>
    <col min="1795" max="1795" width="24.625" style="2" customWidth="1"/>
    <col min="1796" max="1796" width="25.125" style="2" customWidth="1"/>
    <col min="1797" max="1797" width="21.125" style="2" customWidth="1"/>
    <col min="1798" max="2048" width="9" style="2"/>
    <col min="2049" max="2049" width="31" style="2" customWidth="1"/>
    <col min="2050" max="2050" width="21.875" style="2" customWidth="1"/>
    <col min="2051" max="2051" width="24.625" style="2" customWidth="1"/>
    <col min="2052" max="2052" width="25.125" style="2" customWidth="1"/>
    <col min="2053" max="2053" width="21.125" style="2" customWidth="1"/>
    <col min="2054" max="2304" width="9" style="2"/>
    <col min="2305" max="2305" width="31" style="2" customWidth="1"/>
    <col min="2306" max="2306" width="21.875" style="2" customWidth="1"/>
    <col min="2307" max="2307" width="24.625" style="2" customWidth="1"/>
    <col min="2308" max="2308" width="25.125" style="2" customWidth="1"/>
    <col min="2309" max="2309" width="21.125" style="2" customWidth="1"/>
    <col min="2310" max="2560" width="9" style="2"/>
    <col min="2561" max="2561" width="31" style="2" customWidth="1"/>
    <col min="2562" max="2562" width="21.875" style="2" customWidth="1"/>
    <col min="2563" max="2563" width="24.625" style="2" customWidth="1"/>
    <col min="2564" max="2564" width="25.125" style="2" customWidth="1"/>
    <col min="2565" max="2565" width="21.125" style="2" customWidth="1"/>
    <col min="2566" max="2816" width="9" style="2"/>
    <col min="2817" max="2817" width="31" style="2" customWidth="1"/>
    <col min="2818" max="2818" width="21.875" style="2" customWidth="1"/>
    <col min="2819" max="2819" width="24.625" style="2" customWidth="1"/>
    <col min="2820" max="2820" width="25.125" style="2" customWidth="1"/>
    <col min="2821" max="2821" width="21.125" style="2" customWidth="1"/>
    <col min="2822" max="3072" width="9" style="2"/>
    <col min="3073" max="3073" width="31" style="2" customWidth="1"/>
    <col min="3074" max="3074" width="21.875" style="2" customWidth="1"/>
    <col min="3075" max="3075" width="24.625" style="2" customWidth="1"/>
    <col min="3076" max="3076" width="25.125" style="2" customWidth="1"/>
    <col min="3077" max="3077" width="21.125" style="2" customWidth="1"/>
    <col min="3078" max="3328" width="9" style="2"/>
    <col min="3329" max="3329" width="31" style="2" customWidth="1"/>
    <col min="3330" max="3330" width="21.875" style="2" customWidth="1"/>
    <col min="3331" max="3331" width="24.625" style="2" customWidth="1"/>
    <col min="3332" max="3332" width="25.125" style="2" customWidth="1"/>
    <col min="3333" max="3333" width="21.125" style="2" customWidth="1"/>
    <col min="3334" max="3584" width="9" style="2"/>
    <col min="3585" max="3585" width="31" style="2" customWidth="1"/>
    <col min="3586" max="3586" width="21.875" style="2" customWidth="1"/>
    <col min="3587" max="3587" width="24.625" style="2" customWidth="1"/>
    <col min="3588" max="3588" width="25.125" style="2" customWidth="1"/>
    <col min="3589" max="3589" width="21.125" style="2" customWidth="1"/>
    <col min="3590" max="3840" width="9" style="2"/>
    <col min="3841" max="3841" width="31" style="2" customWidth="1"/>
    <col min="3842" max="3842" width="21.875" style="2" customWidth="1"/>
    <col min="3843" max="3843" width="24.625" style="2" customWidth="1"/>
    <col min="3844" max="3844" width="25.125" style="2" customWidth="1"/>
    <col min="3845" max="3845" width="21.125" style="2" customWidth="1"/>
    <col min="3846" max="4096" width="9" style="2"/>
    <col min="4097" max="4097" width="31" style="2" customWidth="1"/>
    <col min="4098" max="4098" width="21.875" style="2" customWidth="1"/>
    <col min="4099" max="4099" width="24.625" style="2" customWidth="1"/>
    <col min="4100" max="4100" width="25.125" style="2" customWidth="1"/>
    <col min="4101" max="4101" width="21.125" style="2" customWidth="1"/>
    <col min="4102" max="4352" width="9" style="2"/>
    <col min="4353" max="4353" width="31" style="2" customWidth="1"/>
    <col min="4354" max="4354" width="21.875" style="2" customWidth="1"/>
    <col min="4355" max="4355" width="24.625" style="2" customWidth="1"/>
    <col min="4356" max="4356" width="25.125" style="2" customWidth="1"/>
    <col min="4357" max="4357" width="21.125" style="2" customWidth="1"/>
    <col min="4358" max="4608" width="9" style="2"/>
    <col min="4609" max="4609" width="31" style="2" customWidth="1"/>
    <col min="4610" max="4610" width="21.875" style="2" customWidth="1"/>
    <col min="4611" max="4611" width="24.625" style="2" customWidth="1"/>
    <col min="4612" max="4612" width="25.125" style="2" customWidth="1"/>
    <col min="4613" max="4613" width="21.125" style="2" customWidth="1"/>
    <col min="4614" max="4864" width="9" style="2"/>
    <col min="4865" max="4865" width="31" style="2" customWidth="1"/>
    <col min="4866" max="4866" width="21.875" style="2" customWidth="1"/>
    <col min="4867" max="4867" width="24.625" style="2" customWidth="1"/>
    <col min="4868" max="4868" width="25.125" style="2" customWidth="1"/>
    <col min="4869" max="4869" width="21.125" style="2" customWidth="1"/>
    <col min="4870" max="5120" width="9" style="2"/>
    <col min="5121" max="5121" width="31" style="2" customWidth="1"/>
    <col min="5122" max="5122" width="21.875" style="2" customWidth="1"/>
    <col min="5123" max="5123" width="24.625" style="2" customWidth="1"/>
    <col min="5124" max="5124" width="25.125" style="2" customWidth="1"/>
    <col min="5125" max="5125" width="21.125" style="2" customWidth="1"/>
    <col min="5126" max="5376" width="9" style="2"/>
    <col min="5377" max="5377" width="31" style="2" customWidth="1"/>
    <col min="5378" max="5378" width="21.875" style="2" customWidth="1"/>
    <col min="5379" max="5379" width="24.625" style="2" customWidth="1"/>
    <col min="5380" max="5380" width="25.125" style="2" customWidth="1"/>
    <col min="5381" max="5381" width="21.125" style="2" customWidth="1"/>
    <col min="5382" max="5632" width="9" style="2"/>
    <col min="5633" max="5633" width="31" style="2" customWidth="1"/>
    <col min="5634" max="5634" width="21.875" style="2" customWidth="1"/>
    <col min="5635" max="5635" width="24.625" style="2" customWidth="1"/>
    <col min="5636" max="5636" width="25.125" style="2" customWidth="1"/>
    <col min="5637" max="5637" width="21.125" style="2" customWidth="1"/>
    <col min="5638" max="5888" width="9" style="2"/>
    <col min="5889" max="5889" width="31" style="2" customWidth="1"/>
    <col min="5890" max="5890" width="21.875" style="2" customWidth="1"/>
    <col min="5891" max="5891" width="24.625" style="2" customWidth="1"/>
    <col min="5892" max="5892" width="25.125" style="2" customWidth="1"/>
    <col min="5893" max="5893" width="21.125" style="2" customWidth="1"/>
    <col min="5894" max="6144" width="9" style="2"/>
    <col min="6145" max="6145" width="31" style="2" customWidth="1"/>
    <col min="6146" max="6146" width="21.875" style="2" customWidth="1"/>
    <col min="6147" max="6147" width="24.625" style="2" customWidth="1"/>
    <col min="6148" max="6148" width="25.125" style="2" customWidth="1"/>
    <col min="6149" max="6149" width="21.125" style="2" customWidth="1"/>
    <col min="6150" max="6400" width="9" style="2"/>
    <col min="6401" max="6401" width="31" style="2" customWidth="1"/>
    <col min="6402" max="6402" width="21.875" style="2" customWidth="1"/>
    <col min="6403" max="6403" width="24.625" style="2" customWidth="1"/>
    <col min="6404" max="6404" width="25.125" style="2" customWidth="1"/>
    <col min="6405" max="6405" width="21.125" style="2" customWidth="1"/>
    <col min="6406" max="6656" width="9" style="2"/>
    <col min="6657" max="6657" width="31" style="2" customWidth="1"/>
    <col min="6658" max="6658" width="21.875" style="2" customWidth="1"/>
    <col min="6659" max="6659" width="24.625" style="2" customWidth="1"/>
    <col min="6660" max="6660" width="25.125" style="2" customWidth="1"/>
    <col min="6661" max="6661" width="21.125" style="2" customWidth="1"/>
    <col min="6662" max="6912" width="9" style="2"/>
    <col min="6913" max="6913" width="31" style="2" customWidth="1"/>
    <col min="6914" max="6914" width="21.875" style="2" customWidth="1"/>
    <col min="6915" max="6915" width="24.625" style="2" customWidth="1"/>
    <col min="6916" max="6916" width="25.125" style="2" customWidth="1"/>
    <col min="6917" max="6917" width="21.125" style="2" customWidth="1"/>
    <col min="6918" max="7168" width="9" style="2"/>
    <col min="7169" max="7169" width="31" style="2" customWidth="1"/>
    <col min="7170" max="7170" width="21.875" style="2" customWidth="1"/>
    <col min="7171" max="7171" width="24.625" style="2" customWidth="1"/>
    <col min="7172" max="7172" width="25.125" style="2" customWidth="1"/>
    <col min="7173" max="7173" width="21.125" style="2" customWidth="1"/>
    <col min="7174" max="7424" width="9" style="2"/>
    <col min="7425" max="7425" width="31" style="2" customWidth="1"/>
    <col min="7426" max="7426" width="21.875" style="2" customWidth="1"/>
    <col min="7427" max="7427" width="24.625" style="2" customWidth="1"/>
    <col min="7428" max="7428" width="25.125" style="2" customWidth="1"/>
    <col min="7429" max="7429" width="21.125" style="2" customWidth="1"/>
    <col min="7430" max="7680" width="9" style="2"/>
    <col min="7681" max="7681" width="31" style="2" customWidth="1"/>
    <col min="7682" max="7682" width="21.875" style="2" customWidth="1"/>
    <col min="7683" max="7683" width="24.625" style="2" customWidth="1"/>
    <col min="7684" max="7684" width="25.125" style="2" customWidth="1"/>
    <col min="7685" max="7685" width="21.125" style="2" customWidth="1"/>
    <col min="7686" max="7936" width="9" style="2"/>
    <col min="7937" max="7937" width="31" style="2" customWidth="1"/>
    <col min="7938" max="7938" width="21.875" style="2" customWidth="1"/>
    <col min="7939" max="7939" width="24.625" style="2" customWidth="1"/>
    <col min="7940" max="7940" width="25.125" style="2" customWidth="1"/>
    <col min="7941" max="7941" width="21.125" style="2" customWidth="1"/>
    <col min="7942" max="8192" width="9" style="2"/>
    <col min="8193" max="8193" width="31" style="2" customWidth="1"/>
    <col min="8194" max="8194" width="21.875" style="2" customWidth="1"/>
    <col min="8195" max="8195" width="24.625" style="2" customWidth="1"/>
    <col min="8196" max="8196" width="25.125" style="2" customWidth="1"/>
    <col min="8197" max="8197" width="21.125" style="2" customWidth="1"/>
    <col min="8198" max="8448" width="9" style="2"/>
    <col min="8449" max="8449" width="31" style="2" customWidth="1"/>
    <col min="8450" max="8450" width="21.875" style="2" customWidth="1"/>
    <col min="8451" max="8451" width="24.625" style="2" customWidth="1"/>
    <col min="8452" max="8452" width="25.125" style="2" customWidth="1"/>
    <col min="8453" max="8453" width="21.125" style="2" customWidth="1"/>
    <col min="8454" max="8704" width="9" style="2"/>
    <col min="8705" max="8705" width="31" style="2" customWidth="1"/>
    <col min="8706" max="8706" width="21.875" style="2" customWidth="1"/>
    <col min="8707" max="8707" width="24.625" style="2" customWidth="1"/>
    <col min="8708" max="8708" width="25.125" style="2" customWidth="1"/>
    <col min="8709" max="8709" width="21.125" style="2" customWidth="1"/>
    <col min="8710" max="8960" width="9" style="2"/>
    <col min="8961" max="8961" width="31" style="2" customWidth="1"/>
    <col min="8962" max="8962" width="21.875" style="2" customWidth="1"/>
    <col min="8963" max="8963" width="24.625" style="2" customWidth="1"/>
    <col min="8964" max="8964" width="25.125" style="2" customWidth="1"/>
    <col min="8965" max="8965" width="21.125" style="2" customWidth="1"/>
    <col min="8966" max="9216" width="9" style="2"/>
    <col min="9217" max="9217" width="31" style="2" customWidth="1"/>
    <col min="9218" max="9218" width="21.875" style="2" customWidth="1"/>
    <col min="9219" max="9219" width="24.625" style="2" customWidth="1"/>
    <col min="9220" max="9220" width="25.125" style="2" customWidth="1"/>
    <col min="9221" max="9221" width="21.125" style="2" customWidth="1"/>
    <col min="9222" max="9472" width="9" style="2"/>
    <col min="9473" max="9473" width="31" style="2" customWidth="1"/>
    <col min="9474" max="9474" width="21.875" style="2" customWidth="1"/>
    <col min="9475" max="9475" width="24.625" style="2" customWidth="1"/>
    <col min="9476" max="9476" width="25.125" style="2" customWidth="1"/>
    <col min="9477" max="9477" width="21.125" style="2" customWidth="1"/>
    <col min="9478" max="9728" width="9" style="2"/>
    <col min="9729" max="9729" width="31" style="2" customWidth="1"/>
    <col min="9730" max="9730" width="21.875" style="2" customWidth="1"/>
    <col min="9731" max="9731" width="24.625" style="2" customWidth="1"/>
    <col min="9732" max="9732" width="25.125" style="2" customWidth="1"/>
    <col min="9733" max="9733" width="21.125" style="2" customWidth="1"/>
    <col min="9734" max="9984" width="9" style="2"/>
    <col min="9985" max="9985" width="31" style="2" customWidth="1"/>
    <col min="9986" max="9986" width="21.875" style="2" customWidth="1"/>
    <col min="9987" max="9987" width="24.625" style="2" customWidth="1"/>
    <col min="9988" max="9988" width="25.125" style="2" customWidth="1"/>
    <col min="9989" max="9989" width="21.125" style="2" customWidth="1"/>
    <col min="9990" max="10240" width="9" style="2"/>
    <col min="10241" max="10241" width="31" style="2" customWidth="1"/>
    <col min="10242" max="10242" width="21.875" style="2" customWidth="1"/>
    <col min="10243" max="10243" width="24.625" style="2" customWidth="1"/>
    <col min="10244" max="10244" width="25.125" style="2" customWidth="1"/>
    <col min="10245" max="10245" width="21.125" style="2" customWidth="1"/>
    <col min="10246" max="10496" width="9" style="2"/>
    <col min="10497" max="10497" width="31" style="2" customWidth="1"/>
    <col min="10498" max="10498" width="21.875" style="2" customWidth="1"/>
    <col min="10499" max="10499" width="24.625" style="2" customWidth="1"/>
    <col min="10500" max="10500" width="25.125" style="2" customWidth="1"/>
    <col min="10501" max="10501" width="21.125" style="2" customWidth="1"/>
    <col min="10502" max="10752" width="9" style="2"/>
    <col min="10753" max="10753" width="31" style="2" customWidth="1"/>
    <col min="10754" max="10754" width="21.875" style="2" customWidth="1"/>
    <col min="10755" max="10755" width="24.625" style="2" customWidth="1"/>
    <col min="10756" max="10756" width="25.125" style="2" customWidth="1"/>
    <col min="10757" max="10757" width="21.125" style="2" customWidth="1"/>
    <col min="10758" max="11008" width="9" style="2"/>
    <col min="11009" max="11009" width="31" style="2" customWidth="1"/>
    <col min="11010" max="11010" width="21.875" style="2" customWidth="1"/>
    <col min="11011" max="11011" width="24.625" style="2" customWidth="1"/>
    <col min="11012" max="11012" width="25.125" style="2" customWidth="1"/>
    <col min="11013" max="11013" width="21.125" style="2" customWidth="1"/>
    <col min="11014" max="11264" width="9" style="2"/>
    <col min="11265" max="11265" width="31" style="2" customWidth="1"/>
    <col min="11266" max="11266" width="21.875" style="2" customWidth="1"/>
    <col min="11267" max="11267" width="24.625" style="2" customWidth="1"/>
    <col min="11268" max="11268" width="25.125" style="2" customWidth="1"/>
    <col min="11269" max="11269" width="21.125" style="2" customWidth="1"/>
    <col min="11270" max="11520" width="9" style="2"/>
    <col min="11521" max="11521" width="31" style="2" customWidth="1"/>
    <col min="11522" max="11522" width="21.875" style="2" customWidth="1"/>
    <col min="11523" max="11523" width="24.625" style="2" customWidth="1"/>
    <col min="11524" max="11524" width="25.125" style="2" customWidth="1"/>
    <col min="11525" max="11525" width="21.125" style="2" customWidth="1"/>
    <col min="11526" max="11776" width="9" style="2"/>
    <col min="11777" max="11777" width="31" style="2" customWidth="1"/>
    <col min="11778" max="11778" width="21.875" style="2" customWidth="1"/>
    <col min="11779" max="11779" width="24.625" style="2" customWidth="1"/>
    <col min="11780" max="11780" width="25.125" style="2" customWidth="1"/>
    <col min="11781" max="11781" width="21.125" style="2" customWidth="1"/>
    <col min="11782" max="12032" width="9" style="2"/>
    <col min="12033" max="12033" width="31" style="2" customWidth="1"/>
    <col min="12034" max="12034" width="21.875" style="2" customWidth="1"/>
    <col min="12035" max="12035" width="24.625" style="2" customWidth="1"/>
    <col min="12036" max="12036" width="25.125" style="2" customWidth="1"/>
    <col min="12037" max="12037" width="21.125" style="2" customWidth="1"/>
    <col min="12038" max="12288" width="9" style="2"/>
    <col min="12289" max="12289" width="31" style="2" customWidth="1"/>
    <col min="12290" max="12290" width="21.875" style="2" customWidth="1"/>
    <col min="12291" max="12291" width="24.625" style="2" customWidth="1"/>
    <col min="12292" max="12292" width="25.125" style="2" customWidth="1"/>
    <col min="12293" max="12293" width="21.125" style="2" customWidth="1"/>
    <col min="12294" max="12544" width="9" style="2"/>
    <col min="12545" max="12545" width="31" style="2" customWidth="1"/>
    <col min="12546" max="12546" width="21.875" style="2" customWidth="1"/>
    <col min="12547" max="12547" width="24.625" style="2" customWidth="1"/>
    <col min="12548" max="12548" width="25.125" style="2" customWidth="1"/>
    <col min="12549" max="12549" width="21.125" style="2" customWidth="1"/>
    <col min="12550" max="12800" width="9" style="2"/>
    <col min="12801" max="12801" width="31" style="2" customWidth="1"/>
    <col min="12802" max="12802" width="21.875" style="2" customWidth="1"/>
    <col min="12803" max="12803" width="24.625" style="2" customWidth="1"/>
    <col min="12804" max="12804" width="25.125" style="2" customWidth="1"/>
    <col min="12805" max="12805" width="21.125" style="2" customWidth="1"/>
    <col min="12806" max="13056" width="9" style="2"/>
    <col min="13057" max="13057" width="31" style="2" customWidth="1"/>
    <col min="13058" max="13058" width="21.875" style="2" customWidth="1"/>
    <col min="13059" max="13059" width="24.625" style="2" customWidth="1"/>
    <col min="13060" max="13060" width="25.125" style="2" customWidth="1"/>
    <col min="13061" max="13061" width="21.125" style="2" customWidth="1"/>
    <col min="13062" max="13312" width="9" style="2"/>
    <col min="13313" max="13313" width="31" style="2" customWidth="1"/>
    <col min="13314" max="13314" width="21.875" style="2" customWidth="1"/>
    <col min="13315" max="13315" width="24.625" style="2" customWidth="1"/>
    <col min="13316" max="13316" width="25.125" style="2" customWidth="1"/>
    <col min="13317" max="13317" width="21.125" style="2" customWidth="1"/>
    <col min="13318" max="13568" width="9" style="2"/>
    <col min="13569" max="13569" width="31" style="2" customWidth="1"/>
    <col min="13570" max="13570" width="21.875" style="2" customWidth="1"/>
    <col min="13571" max="13571" width="24.625" style="2" customWidth="1"/>
    <col min="13572" max="13572" width="25.125" style="2" customWidth="1"/>
    <col min="13573" max="13573" width="21.125" style="2" customWidth="1"/>
    <col min="13574" max="13824" width="9" style="2"/>
    <col min="13825" max="13825" width="31" style="2" customWidth="1"/>
    <col min="13826" max="13826" width="21.875" style="2" customWidth="1"/>
    <col min="13827" max="13827" width="24.625" style="2" customWidth="1"/>
    <col min="13828" max="13828" width="25.125" style="2" customWidth="1"/>
    <col min="13829" max="13829" width="21.125" style="2" customWidth="1"/>
    <col min="13830" max="14080" width="9" style="2"/>
    <col min="14081" max="14081" width="31" style="2" customWidth="1"/>
    <col min="14082" max="14082" width="21.875" style="2" customWidth="1"/>
    <col min="14083" max="14083" width="24.625" style="2" customWidth="1"/>
    <col min="14084" max="14084" width="25.125" style="2" customWidth="1"/>
    <col min="14085" max="14085" width="21.125" style="2" customWidth="1"/>
    <col min="14086" max="14336" width="9" style="2"/>
    <col min="14337" max="14337" width="31" style="2" customWidth="1"/>
    <col min="14338" max="14338" width="21.875" style="2" customWidth="1"/>
    <col min="14339" max="14339" width="24.625" style="2" customWidth="1"/>
    <col min="14340" max="14340" width="25.125" style="2" customWidth="1"/>
    <col min="14341" max="14341" width="21.125" style="2" customWidth="1"/>
    <col min="14342" max="14592" width="9" style="2"/>
    <col min="14593" max="14593" width="31" style="2" customWidth="1"/>
    <col min="14594" max="14594" width="21.875" style="2" customWidth="1"/>
    <col min="14595" max="14595" width="24.625" style="2" customWidth="1"/>
    <col min="14596" max="14596" width="25.125" style="2" customWidth="1"/>
    <col min="14597" max="14597" width="21.125" style="2" customWidth="1"/>
    <col min="14598" max="14848" width="9" style="2"/>
    <col min="14849" max="14849" width="31" style="2" customWidth="1"/>
    <col min="14850" max="14850" width="21.875" style="2" customWidth="1"/>
    <col min="14851" max="14851" width="24.625" style="2" customWidth="1"/>
    <col min="14852" max="14852" width="25.125" style="2" customWidth="1"/>
    <col min="14853" max="14853" width="21.125" style="2" customWidth="1"/>
    <col min="14854" max="15104" width="9" style="2"/>
    <col min="15105" max="15105" width="31" style="2" customWidth="1"/>
    <col min="15106" max="15106" width="21.875" style="2" customWidth="1"/>
    <col min="15107" max="15107" width="24.625" style="2" customWidth="1"/>
    <col min="15108" max="15108" width="25.125" style="2" customWidth="1"/>
    <col min="15109" max="15109" width="21.125" style="2" customWidth="1"/>
    <col min="15110" max="15360" width="9" style="2"/>
    <col min="15361" max="15361" width="31" style="2" customWidth="1"/>
    <col min="15362" max="15362" width="21.875" style="2" customWidth="1"/>
    <col min="15363" max="15363" width="24.625" style="2" customWidth="1"/>
    <col min="15364" max="15364" width="25.125" style="2" customWidth="1"/>
    <col min="15365" max="15365" width="21.125" style="2" customWidth="1"/>
    <col min="15366" max="15616" width="9" style="2"/>
    <col min="15617" max="15617" width="31" style="2" customWidth="1"/>
    <col min="15618" max="15618" width="21.875" style="2" customWidth="1"/>
    <col min="15619" max="15619" width="24.625" style="2" customWidth="1"/>
    <col min="15620" max="15620" width="25.125" style="2" customWidth="1"/>
    <col min="15621" max="15621" width="21.125" style="2" customWidth="1"/>
    <col min="15622" max="15872" width="9" style="2"/>
    <col min="15873" max="15873" width="31" style="2" customWidth="1"/>
    <col min="15874" max="15874" width="21.875" style="2" customWidth="1"/>
    <col min="15875" max="15875" width="24.625" style="2" customWidth="1"/>
    <col min="15876" max="15876" width="25.125" style="2" customWidth="1"/>
    <col min="15877" max="15877" width="21.125" style="2" customWidth="1"/>
    <col min="15878" max="16128" width="9" style="2"/>
    <col min="16129" max="16129" width="31" style="2" customWidth="1"/>
    <col min="16130" max="16130" width="21.875" style="2" customWidth="1"/>
    <col min="16131" max="16131" width="24.625" style="2" customWidth="1"/>
    <col min="16132" max="16132" width="25.125" style="2" customWidth="1"/>
    <col min="16133" max="16133" width="21.125" style="2" customWidth="1"/>
    <col min="16134" max="16384" width="9" style="2"/>
  </cols>
  <sheetData>
    <row r="1" ht="20.25" spans="1:5">
      <c r="A1" s="1" t="s">
        <v>2583</v>
      </c>
    </row>
    <row r="2" ht="41.25" customHeight="1" spans="1:5">
      <c r="A2" s="121" t="s">
        <v>2584</v>
      </c>
      <c r="B2" s="121"/>
      <c r="C2" s="121"/>
      <c r="D2" s="121"/>
      <c r="E2" s="121"/>
    </row>
    <row r="3" ht="30" customHeight="1" spans="1:5">
      <c r="B3" s="90"/>
      <c r="C3" s="90"/>
      <c r="E3" s="135" t="s">
        <v>2</v>
      </c>
    </row>
    <row r="4" s="119" customFormat="1" ht="49.5" customHeight="1" spans="1:5">
      <c r="A4" s="125" t="s">
        <v>2585</v>
      </c>
      <c r="B4" s="126" t="s">
        <v>2586</v>
      </c>
      <c r="C4" s="126" t="s">
        <v>2587</v>
      </c>
      <c r="D4" s="126" t="s">
        <v>2588</v>
      </c>
      <c r="E4" s="127" t="s">
        <v>2589</v>
      </c>
    </row>
    <row r="5" ht="49.5" customHeight="1" spans="1:5">
      <c r="A5" s="129" t="s">
        <v>2590</v>
      </c>
      <c r="B5" s="130">
        <f>B6+B7</f>
        <v>58471.52</v>
      </c>
      <c r="C5" s="130">
        <f>C6+C7</f>
        <v>62728.09</v>
      </c>
      <c r="D5" s="130">
        <f>D6+D7</f>
        <v>65895</v>
      </c>
      <c r="E5" s="131">
        <f>(D5-C5)/C5</f>
        <v>0.0504863132290494</v>
      </c>
    </row>
    <row r="6" ht="49.5" customHeight="1" spans="1:5">
      <c r="A6" s="129" t="s">
        <v>2591</v>
      </c>
      <c r="B6" s="130">
        <v>399</v>
      </c>
      <c r="C6" s="130">
        <v>31433</v>
      </c>
      <c r="D6" s="130">
        <v>34239</v>
      </c>
      <c r="E6" s="131">
        <f t="shared" ref="E6:E7" si="0">(D6-C6)/C6</f>
        <v>0.0892692393344574</v>
      </c>
    </row>
    <row r="7" ht="49.5" customHeight="1" spans="1:5">
      <c r="A7" s="133" t="s">
        <v>2592</v>
      </c>
      <c r="B7" s="134">
        <v>58072.52</v>
      </c>
      <c r="C7" s="134">
        <v>31295.09</v>
      </c>
      <c r="D7" s="134">
        <v>31656</v>
      </c>
      <c r="E7" s="131">
        <f t="shared" si="0"/>
        <v>0.0115324800152356</v>
      </c>
    </row>
  </sheetData>
  <mergeCells count="1">
    <mergeCell ref="A2:E2"/>
  </mergeCells>
  <printOptions horizontalCentered="1"/>
  <pageMargins left="0.75" right="0.75" top="0.79" bottom="0.94" header="0.51" footer="0.79"/>
  <pageSetup paperSize="9" firstPageNumber="12" fitToHeight="0" orientation="landscape" blackAndWhite="1" useFirstPageNumber="1"/>
  <headerFooter alignWithMargins="0">
    <oddFooter>&amp;R－&amp;P－</oddFoot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C4" sqref="C4:C9"/>
    </sheetView>
  </sheetViews>
  <sheetFormatPr defaultColWidth="9" defaultRowHeight="14.25" outlineLevelRow="6" outlineLevelCol="4"/>
  <cols>
    <col min="1" max="1" width="28.875" style="2" customWidth="1"/>
    <col min="2" max="4" width="30" style="2" customWidth="1"/>
    <col min="5" max="5" width="19.125" style="2" hidden="1" customWidth="1"/>
    <col min="6" max="256" width="9" style="2"/>
    <col min="257" max="260" width="30" style="2" customWidth="1"/>
    <col min="261" max="261" width="9" style="2" hidden="1" customWidth="1"/>
    <col min="262" max="512" width="9" style="2"/>
    <col min="513" max="516" width="30" style="2" customWidth="1"/>
    <col min="517" max="517" width="9" style="2" hidden="1" customWidth="1"/>
    <col min="518" max="768" width="9" style="2"/>
    <col min="769" max="772" width="30" style="2" customWidth="1"/>
    <col min="773" max="773" width="9" style="2" hidden="1" customWidth="1"/>
    <col min="774" max="1024" width="9" style="2"/>
    <col min="1025" max="1028" width="30" style="2" customWidth="1"/>
    <col min="1029" max="1029" width="9" style="2" hidden="1" customWidth="1"/>
    <col min="1030" max="1280" width="9" style="2"/>
    <col min="1281" max="1284" width="30" style="2" customWidth="1"/>
    <col min="1285" max="1285" width="9" style="2" hidden="1" customWidth="1"/>
    <col min="1286" max="1536" width="9" style="2"/>
    <col min="1537" max="1540" width="30" style="2" customWidth="1"/>
    <col min="1541" max="1541" width="9" style="2" hidden="1" customWidth="1"/>
    <col min="1542" max="1792" width="9" style="2"/>
    <col min="1793" max="1796" width="30" style="2" customWidth="1"/>
    <col min="1797" max="1797" width="9" style="2" hidden="1" customWidth="1"/>
    <col min="1798" max="2048" width="9" style="2"/>
    <col min="2049" max="2052" width="30" style="2" customWidth="1"/>
    <col min="2053" max="2053" width="9" style="2" hidden="1" customWidth="1"/>
    <col min="2054" max="2304" width="9" style="2"/>
    <col min="2305" max="2308" width="30" style="2" customWidth="1"/>
    <col min="2309" max="2309" width="9" style="2" hidden="1" customWidth="1"/>
    <col min="2310" max="2560" width="9" style="2"/>
    <col min="2561" max="2564" width="30" style="2" customWidth="1"/>
    <col min="2565" max="2565" width="9" style="2" hidden="1" customWidth="1"/>
    <col min="2566" max="2816" width="9" style="2"/>
    <col min="2817" max="2820" width="30" style="2" customWidth="1"/>
    <col min="2821" max="2821" width="9" style="2" hidden="1" customWidth="1"/>
    <col min="2822" max="3072" width="9" style="2"/>
    <col min="3073" max="3076" width="30" style="2" customWidth="1"/>
    <col min="3077" max="3077" width="9" style="2" hidden="1" customWidth="1"/>
    <col min="3078" max="3328" width="9" style="2"/>
    <col min="3329" max="3332" width="30" style="2" customWidth="1"/>
    <col min="3333" max="3333" width="9" style="2" hidden="1" customWidth="1"/>
    <col min="3334" max="3584" width="9" style="2"/>
    <col min="3585" max="3588" width="30" style="2" customWidth="1"/>
    <col min="3589" max="3589" width="9" style="2" hidden="1" customWidth="1"/>
    <col min="3590" max="3840" width="9" style="2"/>
    <col min="3841" max="3844" width="30" style="2" customWidth="1"/>
    <col min="3845" max="3845" width="9" style="2" hidden="1" customWidth="1"/>
    <col min="3846" max="4096" width="9" style="2"/>
    <col min="4097" max="4100" width="30" style="2" customWidth="1"/>
    <col min="4101" max="4101" width="9" style="2" hidden="1" customWidth="1"/>
    <col min="4102" max="4352" width="9" style="2"/>
    <col min="4353" max="4356" width="30" style="2" customWidth="1"/>
    <col min="4357" max="4357" width="9" style="2" hidden="1" customWidth="1"/>
    <col min="4358" max="4608" width="9" style="2"/>
    <col min="4609" max="4612" width="30" style="2" customWidth="1"/>
    <col min="4613" max="4613" width="9" style="2" hidden="1" customWidth="1"/>
    <col min="4614" max="4864" width="9" style="2"/>
    <col min="4865" max="4868" width="30" style="2" customWidth="1"/>
    <col min="4869" max="4869" width="9" style="2" hidden="1" customWidth="1"/>
    <col min="4870" max="5120" width="9" style="2"/>
    <col min="5121" max="5124" width="30" style="2" customWidth="1"/>
    <col min="5125" max="5125" width="9" style="2" hidden="1" customWidth="1"/>
    <col min="5126" max="5376" width="9" style="2"/>
    <col min="5377" max="5380" width="30" style="2" customWidth="1"/>
    <col min="5381" max="5381" width="9" style="2" hidden="1" customWidth="1"/>
    <col min="5382" max="5632" width="9" style="2"/>
    <col min="5633" max="5636" width="30" style="2" customWidth="1"/>
    <col min="5637" max="5637" width="9" style="2" hidden="1" customWidth="1"/>
    <col min="5638" max="5888" width="9" style="2"/>
    <col min="5889" max="5892" width="30" style="2" customWidth="1"/>
    <col min="5893" max="5893" width="9" style="2" hidden="1" customWidth="1"/>
    <col min="5894" max="6144" width="9" style="2"/>
    <col min="6145" max="6148" width="30" style="2" customWidth="1"/>
    <col min="6149" max="6149" width="9" style="2" hidden="1" customWidth="1"/>
    <col min="6150" max="6400" width="9" style="2"/>
    <col min="6401" max="6404" width="30" style="2" customWidth="1"/>
    <col min="6405" max="6405" width="9" style="2" hidden="1" customWidth="1"/>
    <col min="6406" max="6656" width="9" style="2"/>
    <col min="6657" max="6660" width="30" style="2" customWidth="1"/>
    <col min="6661" max="6661" width="9" style="2" hidden="1" customWidth="1"/>
    <col min="6662" max="6912" width="9" style="2"/>
    <col min="6913" max="6916" width="30" style="2" customWidth="1"/>
    <col min="6917" max="6917" width="9" style="2" hidden="1" customWidth="1"/>
    <col min="6918" max="7168" width="9" style="2"/>
    <col min="7169" max="7172" width="30" style="2" customWidth="1"/>
    <col min="7173" max="7173" width="9" style="2" hidden="1" customWidth="1"/>
    <col min="7174" max="7424" width="9" style="2"/>
    <col min="7425" max="7428" width="30" style="2" customWidth="1"/>
    <col min="7429" max="7429" width="9" style="2" hidden="1" customWidth="1"/>
    <col min="7430" max="7680" width="9" style="2"/>
    <col min="7681" max="7684" width="30" style="2" customWidth="1"/>
    <col min="7685" max="7685" width="9" style="2" hidden="1" customWidth="1"/>
    <col min="7686" max="7936" width="9" style="2"/>
    <col min="7937" max="7940" width="30" style="2" customWidth="1"/>
    <col min="7941" max="7941" width="9" style="2" hidden="1" customWidth="1"/>
    <col min="7942" max="8192" width="9" style="2"/>
    <col min="8193" max="8196" width="30" style="2" customWidth="1"/>
    <col min="8197" max="8197" width="9" style="2" hidden="1" customWidth="1"/>
    <col min="8198" max="8448" width="9" style="2"/>
    <col min="8449" max="8452" width="30" style="2" customWidth="1"/>
    <col min="8453" max="8453" width="9" style="2" hidden="1" customWidth="1"/>
    <col min="8454" max="8704" width="9" style="2"/>
    <col min="8705" max="8708" width="30" style="2" customWidth="1"/>
    <col min="8709" max="8709" width="9" style="2" hidden="1" customWidth="1"/>
    <col min="8710" max="8960" width="9" style="2"/>
    <col min="8961" max="8964" width="30" style="2" customWidth="1"/>
    <col min="8965" max="8965" width="9" style="2" hidden="1" customWidth="1"/>
    <col min="8966" max="9216" width="9" style="2"/>
    <col min="9217" max="9220" width="30" style="2" customWidth="1"/>
    <col min="9221" max="9221" width="9" style="2" hidden="1" customWidth="1"/>
    <col min="9222" max="9472" width="9" style="2"/>
    <col min="9473" max="9476" width="30" style="2" customWidth="1"/>
    <col min="9477" max="9477" width="9" style="2" hidden="1" customWidth="1"/>
    <col min="9478" max="9728" width="9" style="2"/>
    <col min="9729" max="9732" width="30" style="2" customWidth="1"/>
    <col min="9733" max="9733" width="9" style="2" hidden="1" customWidth="1"/>
    <col min="9734" max="9984" width="9" style="2"/>
    <col min="9985" max="9988" width="30" style="2" customWidth="1"/>
    <col min="9989" max="9989" width="9" style="2" hidden="1" customWidth="1"/>
    <col min="9990" max="10240" width="9" style="2"/>
    <col min="10241" max="10244" width="30" style="2" customWidth="1"/>
    <col min="10245" max="10245" width="9" style="2" hidden="1" customWidth="1"/>
    <col min="10246" max="10496" width="9" style="2"/>
    <col min="10497" max="10500" width="30" style="2" customWidth="1"/>
    <col min="10501" max="10501" width="9" style="2" hidden="1" customWidth="1"/>
    <col min="10502" max="10752" width="9" style="2"/>
    <col min="10753" max="10756" width="30" style="2" customWidth="1"/>
    <col min="10757" max="10757" width="9" style="2" hidden="1" customWidth="1"/>
    <col min="10758" max="11008" width="9" style="2"/>
    <col min="11009" max="11012" width="30" style="2" customWidth="1"/>
    <col min="11013" max="11013" width="9" style="2" hidden="1" customWidth="1"/>
    <col min="11014" max="11264" width="9" style="2"/>
    <col min="11265" max="11268" width="30" style="2" customWidth="1"/>
    <col min="11269" max="11269" width="9" style="2" hidden="1" customWidth="1"/>
    <col min="11270" max="11520" width="9" style="2"/>
    <col min="11521" max="11524" width="30" style="2" customWidth="1"/>
    <col min="11525" max="11525" width="9" style="2" hidden="1" customWidth="1"/>
    <col min="11526" max="11776" width="9" style="2"/>
    <col min="11777" max="11780" width="30" style="2" customWidth="1"/>
    <col min="11781" max="11781" width="9" style="2" hidden="1" customWidth="1"/>
    <col min="11782" max="12032" width="9" style="2"/>
    <col min="12033" max="12036" width="30" style="2" customWidth="1"/>
    <col min="12037" max="12037" width="9" style="2" hidden="1" customWidth="1"/>
    <col min="12038" max="12288" width="9" style="2"/>
    <col min="12289" max="12292" width="30" style="2" customWidth="1"/>
    <col min="12293" max="12293" width="9" style="2" hidden="1" customWidth="1"/>
    <col min="12294" max="12544" width="9" style="2"/>
    <col min="12545" max="12548" width="30" style="2" customWidth="1"/>
    <col min="12549" max="12549" width="9" style="2" hidden="1" customWidth="1"/>
    <col min="12550" max="12800" width="9" style="2"/>
    <col min="12801" max="12804" width="30" style="2" customWidth="1"/>
    <col min="12805" max="12805" width="9" style="2" hidden="1" customWidth="1"/>
    <col min="12806" max="13056" width="9" style="2"/>
    <col min="13057" max="13060" width="30" style="2" customWidth="1"/>
    <col min="13061" max="13061" width="9" style="2" hidden="1" customWidth="1"/>
    <col min="13062" max="13312" width="9" style="2"/>
    <col min="13313" max="13316" width="30" style="2" customWidth="1"/>
    <col min="13317" max="13317" width="9" style="2" hidden="1" customWidth="1"/>
    <col min="13318" max="13568" width="9" style="2"/>
    <col min="13569" max="13572" width="30" style="2" customWidth="1"/>
    <col min="13573" max="13573" width="9" style="2" hidden="1" customWidth="1"/>
    <col min="13574" max="13824" width="9" style="2"/>
    <col min="13825" max="13828" width="30" style="2" customWidth="1"/>
    <col min="13829" max="13829" width="9" style="2" hidden="1" customWidth="1"/>
    <col min="13830" max="14080" width="9" style="2"/>
    <col min="14081" max="14084" width="30" style="2" customWidth="1"/>
    <col min="14085" max="14085" width="9" style="2" hidden="1" customWidth="1"/>
    <col min="14086" max="14336" width="9" style="2"/>
    <col min="14337" max="14340" width="30" style="2" customWidth="1"/>
    <col min="14341" max="14341" width="9" style="2" hidden="1" customWidth="1"/>
    <col min="14342" max="14592" width="9" style="2"/>
    <col min="14593" max="14596" width="30" style="2" customWidth="1"/>
    <col min="14597" max="14597" width="9" style="2" hidden="1" customWidth="1"/>
    <col min="14598" max="14848" width="9" style="2"/>
    <col min="14849" max="14852" width="30" style="2" customWidth="1"/>
    <col min="14853" max="14853" width="9" style="2" hidden="1" customWidth="1"/>
    <col min="14854" max="15104" width="9" style="2"/>
    <col min="15105" max="15108" width="30" style="2" customWidth="1"/>
    <col min="15109" max="15109" width="9" style="2" hidden="1" customWidth="1"/>
    <col min="15110" max="15360" width="9" style="2"/>
    <col min="15361" max="15364" width="30" style="2" customWidth="1"/>
    <col min="15365" max="15365" width="9" style="2" hidden="1" customWidth="1"/>
    <col min="15366" max="15616" width="9" style="2"/>
    <col min="15617" max="15620" width="30" style="2" customWidth="1"/>
    <col min="15621" max="15621" width="9" style="2" hidden="1" customWidth="1"/>
    <col min="15622" max="15872" width="9" style="2"/>
    <col min="15873" max="15876" width="30" style="2" customWidth="1"/>
    <col min="15877" max="15877" width="9" style="2" hidden="1" customWidth="1"/>
    <col min="15878" max="16128" width="9" style="2"/>
    <col min="16129" max="16132" width="30" style="2" customWidth="1"/>
    <col min="16133" max="16133" width="9" style="2" hidden="1" customWidth="1"/>
    <col min="16134" max="16384" width="9" style="2"/>
  </cols>
  <sheetData>
    <row r="1" ht="20.25" spans="1:5">
      <c r="A1" s="1" t="s">
        <v>2593</v>
      </c>
      <c r="B1" s="120"/>
      <c r="C1" s="120"/>
      <c r="D1" s="120"/>
      <c r="E1" s="120"/>
    </row>
    <row r="2" ht="41.25" customHeight="1" spans="1:5">
      <c r="A2" s="121" t="s">
        <v>2594</v>
      </c>
      <c r="B2" s="121"/>
      <c r="C2" s="121"/>
      <c r="D2" s="121"/>
      <c r="E2" s="121"/>
    </row>
    <row r="3" ht="30" customHeight="1" spans="1:5">
      <c r="A3" s="120"/>
      <c r="B3" s="122"/>
      <c r="C3" s="122"/>
      <c r="D3" s="123" t="s">
        <v>2</v>
      </c>
      <c r="E3" s="124" t="s">
        <v>2</v>
      </c>
    </row>
    <row r="4" s="119" customFormat="1" ht="38.45" customHeight="1" spans="1:5">
      <c r="A4" s="125" t="s">
        <v>2585</v>
      </c>
      <c r="B4" s="126" t="s">
        <v>2595</v>
      </c>
      <c r="C4" s="126" t="s">
        <v>2596</v>
      </c>
      <c r="D4" s="127" t="s">
        <v>2589</v>
      </c>
      <c r="E4" s="128" t="s">
        <v>2597</v>
      </c>
    </row>
    <row r="5" ht="38.45" customHeight="1" spans="1:5">
      <c r="A5" s="129" t="s">
        <v>2590</v>
      </c>
      <c r="B5" s="130">
        <v>55069.93</v>
      </c>
      <c r="C5" s="130">
        <v>59102</v>
      </c>
      <c r="D5" s="131">
        <f>(C5-B5)/B5</f>
        <v>0.0732172712040854</v>
      </c>
      <c r="E5" s="132">
        <v>38224</v>
      </c>
    </row>
    <row r="6" ht="38.45" customHeight="1" spans="1:5">
      <c r="A6" s="129" t="s">
        <v>2591</v>
      </c>
      <c r="B6" s="130">
        <v>31658</v>
      </c>
      <c r="C6" s="130">
        <v>33723</v>
      </c>
      <c r="D6" s="131">
        <f t="shared" ref="D6:D7" si="0">(C6-B6)/B6</f>
        <v>0.0652283782930065</v>
      </c>
      <c r="E6" s="132">
        <v>2881</v>
      </c>
    </row>
    <row r="7" ht="38.45" customHeight="1" spans="1:5">
      <c r="A7" s="133" t="s">
        <v>2592</v>
      </c>
      <c r="B7" s="134">
        <v>23411.93</v>
      </c>
      <c r="C7" s="134">
        <v>25379</v>
      </c>
      <c r="D7" s="131">
        <f t="shared" si="0"/>
        <v>0.0840199846830227</v>
      </c>
      <c r="E7" s="132">
        <v>35343</v>
      </c>
    </row>
  </sheetData>
  <mergeCells count="1">
    <mergeCell ref="A2:E2"/>
  </mergeCells>
  <printOptions horizontalCentered="1"/>
  <pageMargins left="0.71" right="0.71" top="0.75" bottom="0.75" header="0.31" footer="0.31"/>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2"/>
  <sheetViews>
    <sheetView workbookViewId="0">
      <selection activeCell="C4" sqref="C4:C9"/>
    </sheetView>
  </sheetViews>
  <sheetFormatPr defaultColWidth="9" defaultRowHeight="14.25" outlineLevelCol="1"/>
  <cols>
    <col min="1" max="1" width="45" style="90" customWidth="1"/>
    <col min="2" max="2" width="51.125" style="90" customWidth="1"/>
    <col min="3" max="256" width="9" style="90"/>
    <col min="257" max="257" width="45" style="90" customWidth="1"/>
    <col min="258" max="258" width="51.125" style="90" customWidth="1"/>
    <col min="259" max="512" width="9" style="90"/>
    <col min="513" max="513" width="45" style="90" customWidth="1"/>
    <col min="514" max="514" width="51.125" style="90" customWidth="1"/>
    <col min="515" max="768" width="9" style="90"/>
    <col min="769" max="769" width="45" style="90" customWidth="1"/>
    <col min="770" max="770" width="51.125" style="90" customWidth="1"/>
    <col min="771" max="1024" width="9" style="90"/>
    <col min="1025" max="1025" width="45" style="90" customWidth="1"/>
    <col min="1026" max="1026" width="51.125" style="90" customWidth="1"/>
    <col min="1027" max="1280" width="9" style="90"/>
    <col min="1281" max="1281" width="45" style="90" customWidth="1"/>
    <col min="1282" max="1282" width="51.125" style="90" customWidth="1"/>
    <col min="1283" max="1536" width="9" style="90"/>
    <col min="1537" max="1537" width="45" style="90" customWidth="1"/>
    <col min="1538" max="1538" width="51.125" style="90" customWidth="1"/>
    <col min="1539" max="1792" width="9" style="90"/>
    <col min="1793" max="1793" width="45" style="90" customWidth="1"/>
    <col min="1794" max="1794" width="51.125" style="90" customWidth="1"/>
    <col min="1795" max="2048" width="9" style="90"/>
    <col min="2049" max="2049" width="45" style="90" customWidth="1"/>
    <col min="2050" max="2050" width="51.125" style="90" customWidth="1"/>
    <col min="2051" max="2304" width="9" style="90"/>
    <col min="2305" max="2305" width="45" style="90" customWidth="1"/>
    <col min="2306" max="2306" width="51.125" style="90" customWidth="1"/>
    <col min="2307" max="2560" width="9" style="90"/>
    <col min="2561" max="2561" width="45" style="90" customWidth="1"/>
    <col min="2562" max="2562" width="51.125" style="90" customWidth="1"/>
    <col min="2563" max="2816" width="9" style="90"/>
    <col min="2817" max="2817" width="45" style="90" customWidth="1"/>
    <col min="2818" max="2818" width="51.125" style="90" customWidth="1"/>
    <col min="2819" max="3072" width="9" style="90"/>
    <col min="3073" max="3073" width="45" style="90" customWidth="1"/>
    <col min="3074" max="3074" width="51.125" style="90" customWidth="1"/>
    <col min="3075" max="3328" width="9" style="90"/>
    <col min="3329" max="3329" width="45" style="90" customWidth="1"/>
    <col min="3330" max="3330" width="51.125" style="90" customWidth="1"/>
    <col min="3331" max="3584" width="9" style="90"/>
    <col min="3585" max="3585" width="45" style="90" customWidth="1"/>
    <col min="3586" max="3586" width="51.125" style="90" customWidth="1"/>
    <col min="3587" max="3840" width="9" style="90"/>
    <col min="3841" max="3841" width="45" style="90" customWidth="1"/>
    <col min="3842" max="3842" width="51.125" style="90" customWidth="1"/>
    <col min="3843" max="4096" width="9" style="90"/>
    <col min="4097" max="4097" width="45" style="90" customWidth="1"/>
    <col min="4098" max="4098" width="51.125" style="90" customWidth="1"/>
    <col min="4099" max="4352" width="9" style="90"/>
    <col min="4353" max="4353" width="45" style="90" customWidth="1"/>
    <col min="4354" max="4354" width="51.125" style="90" customWidth="1"/>
    <col min="4355" max="4608" width="9" style="90"/>
    <col min="4609" max="4609" width="45" style="90" customWidth="1"/>
    <col min="4610" max="4610" width="51.125" style="90" customWidth="1"/>
    <col min="4611" max="4864" width="9" style="90"/>
    <col min="4865" max="4865" width="45" style="90" customWidth="1"/>
    <col min="4866" max="4866" width="51.125" style="90" customWidth="1"/>
    <col min="4867" max="5120" width="9" style="90"/>
    <col min="5121" max="5121" width="45" style="90" customWidth="1"/>
    <col min="5122" max="5122" width="51.125" style="90" customWidth="1"/>
    <col min="5123" max="5376" width="9" style="90"/>
    <col min="5377" max="5377" width="45" style="90" customWidth="1"/>
    <col min="5378" max="5378" width="51.125" style="90" customWidth="1"/>
    <col min="5379" max="5632" width="9" style="90"/>
    <col min="5633" max="5633" width="45" style="90" customWidth="1"/>
    <col min="5634" max="5634" width="51.125" style="90" customWidth="1"/>
    <col min="5635" max="5888" width="9" style="90"/>
    <col min="5889" max="5889" width="45" style="90" customWidth="1"/>
    <col min="5890" max="5890" width="51.125" style="90" customWidth="1"/>
    <col min="5891" max="6144" width="9" style="90"/>
    <col min="6145" max="6145" width="45" style="90" customWidth="1"/>
    <col min="6146" max="6146" width="51.125" style="90" customWidth="1"/>
    <col min="6147" max="6400" width="9" style="90"/>
    <col min="6401" max="6401" width="45" style="90" customWidth="1"/>
    <col min="6402" max="6402" width="51.125" style="90" customWidth="1"/>
    <col min="6403" max="6656" width="9" style="90"/>
    <col min="6657" max="6657" width="45" style="90" customWidth="1"/>
    <col min="6658" max="6658" width="51.125" style="90" customWidth="1"/>
    <col min="6659" max="6912" width="9" style="90"/>
    <col min="6913" max="6913" width="45" style="90" customWidth="1"/>
    <col min="6914" max="6914" width="51.125" style="90" customWidth="1"/>
    <col min="6915" max="7168" width="9" style="90"/>
    <col min="7169" max="7169" width="45" style="90" customWidth="1"/>
    <col min="7170" max="7170" width="51.125" style="90" customWidth="1"/>
    <col min="7171" max="7424" width="9" style="90"/>
    <col min="7425" max="7425" width="45" style="90" customWidth="1"/>
    <col min="7426" max="7426" width="51.125" style="90" customWidth="1"/>
    <col min="7427" max="7680" width="9" style="90"/>
    <col min="7681" max="7681" width="45" style="90" customWidth="1"/>
    <col min="7682" max="7682" width="51.125" style="90" customWidth="1"/>
    <col min="7683" max="7936" width="9" style="90"/>
    <col min="7937" max="7937" width="45" style="90" customWidth="1"/>
    <col min="7938" max="7938" width="51.125" style="90" customWidth="1"/>
    <col min="7939" max="8192" width="9" style="90"/>
    <col min="8193" max="8193" width="45" style="90" customWidth="1"/>
    <col min="8194" max="8194" width="51.125" style="90" customWidth="1"/>
    <col min="8195" max="8448" width="9" style="90"/>
    <col min="8449" max="8449" width="45" style="90" customWidth="1"/>
    <col min="8450" max="8450" width="51.125" style="90" customWidth="1"/>
    <col min="8451" max="8704" width="9" style="90"/>
    <col min="8705" max="8705" width="45" style="90" customWidth="1"/>
    <col min="8706" max="8706" width="51.125" style="90" customWidth="1"/>
    <col min="8707" max="8960" width="9" style="90"/>
    <col min="8961" max="8961" width="45" style="90" customWidth="1"/>
    <col min="8962" max="8962" width="51.125" style="90" customWidth="1"/>
    <col min="8963" max="9216" width="9" style="90"/>
    <col min="9217" max="9217" width="45" style="90" customWidth="1"/>
    <col min="9218" max="9218" width="51.125" style="90" customWidth="1"/>
    <col min="9219" max="9472" width="9" style="90"/>
    <col min="9473" max="9473" width="45" style="90" customWidth="1"/>
    <col min="9474" max="9474" width="51.125" style="90" customWidth="1"/>
    <col min="9475" max="9728" width="9" style="90"/>
    <col min="9729" max="9729" width="45" style="90" customWidth="1"/>
    <col min="9730" max="9730" width="51.125" style="90" customWidth="1"/>
    <col min="9731" max="9984" width="9" style="90"/>
    <col min="9985" max="9985" width="45" style="90" customWidth="1"/>
    <col min="9986" max="9986" width="51.125" style="90" customWidth="1"/>
    <col min="9987" max="10240" width="9" style="90"/>
    <col min="10241" max="10241" width="45" style="90" customWidth="1"/>
    <col min="10242" max="10242" width="51.125" style="90" customWidth="1"/>
    <col min="10243" max="10496" width="9" style="90"/>
    <col min="10497" max="10497" width="45" style="90" customWidth="1"/>
    <col min="10498" max="10498" width="51.125" style="90" customWidth="1"/>
    <col min="10499" max="10752" width="9" style="90"/>
    <col min="10753" max="10753" width="45" style="90" customWidth="1"/>
    <col min="10754" max="10754" width="51.125" style="90" customWidth="1"/>
    <col min="10755" max="11008" width="9" style="90"/>
    <col min="11009" max="11009" width="45" style="90" customWidth="1"/>
    <col min="11010" max="11010" width="51.125" style="90" customWidth="1"/>
    <col min="11011" max="11264" width="9" style="90"/>
    <col min="11265" max="11265" width="45" style="90" customWidth="1"/>
    <col min="11266" max="11266" width="51.125" style="90" customWidth="1"/>
    <col min="11267" max="11520" width="9" style="90"/>
    <col min="11521" max="11521" width="45" style="90" customWidth="1"/>
    <col min="11522" max="11522" width="51.125" style="90" customWidth="1"/>
    <col min="11523" max="11776" width="9" style="90"/>
    <col min="11777" max="11777" width="45" style="90" customWidth="1"/>
    <col min="11778" max="11778" width="51.125" style="90" customWidth="1"/>
    <col min="11779" max="12032" width="9" style="90"/>
    <col min="12033" max="12033" width="45" style="90" customWidth="1"/>
    <col min="12034" max="12034" width="51.125" style="90" customWidth="1"/>
    <col min="12035" max="12288" width="9" style="90"/>
    <col min="12289" max="12289" width="45" style="90" customWidth="1"/>
    <col min="12290" max="12290" width="51.125" style="90" customWidth="1"/>
    <col min="12291" max="12544" width="9" style="90"/>
    <col min="12545" max="12545" width="45" style="90" customWidth="1"/>
    <col min="12546" max="12546" width="51.125" style="90" customWidth="1"/>
    <col min="12547" max="12800" width="9" style="90"/>
    <col min="12801" max="12801" width="45" style="90" customWidth="1"/>
    <col min="12802" max="12802" width="51.125" style="90" customWidth="1"/>
    <col min="12803" max="13056" width="9" style="90"/>
    <col min="13057" max="13057" width="45" style="90" customWidth="1"/>
    <col min="13058" max="13058" width="51.125" style="90" customWidth="1"/>
    <col min="13059" max="13312" width="9" style="90"/>
    <col min="13313" max="13313" width="45" style="90" customWidth="1"/>
    <col min="13314" max="13314" width="51.125" style="90" customWidth="1"/>
    <col min="13315" max="13568" width="9" style="90"/>
    <col min="13569" max="13569" width="45" style="90" customWidth="1"/>
    <col min="13570" max="13570" width="51.125" style="90" customWidth="1"/>
    <col min="13571" max="13824" width="9" style="90"/>
    <col min="13825" max="13825" width="45" style="90" customWidth="1"/>
    <col min="13826" max="13826" width="51.125" style="90" customWidth="1"/>
    <col min="13827" max="14080" width="9" style="90"/>
    <col min="14081" max="14081" width="45" style="90" customWidth="1"/>
    <col min="14082" max="14082" width="51.125" style="90" customWidth="1"/>
    <col min="14083" max="14336" width="9" style="90"/>
    <col min="14337" max="14337" width="45" style="90" customWidth="1"/>
    <col min="14338" max="14338" width="51.125" style="90" customWidth="1"/>
    <col min="14339" max="14592" width="9" style="90"/>
    <col min="14593" max="14593" width="45" style="90" customWidth="1"/>
    <col min="14594" max="14594" width="51.125" style="90" customWidth="1"/>
    <col min="14595" max="14848" width="9" style="90"/>
    <col min="14849" max="14849" width="45" style="90" customWidth="1"/>
    <col min="14850" max="14850" width="51.125" style="90" customWidth="1"/>
    <col min="14851" max="15104" width="9" style="90"/>
    <col min="15105" max="15105" width="45" style="90" customWidth="1"/>
    <col min="15106" max="15106" width="51.125" style="90" customWidth="1"/>
    <col min="15107" max="15360" width="9" style="90"/>
    <col min="15361" max="15361" width="45" style="90" customWidth="1"/>
    <col min="15362" max="15362" width="51.125" style="90" customWidth="1"/>
    <col min="15363" max="15616" width="9" style="90"/>
    <col min="15617" max="15617" width="45" style="90" customWidth="1"/>
    <col min="15618" max="15618" width="51.125" style="90" customWidth="1"/>
    <col min="15619" max="15872" width="9" style="90"/>
    <col min="15873" max="15873" width="45" style="90" customWidth="1"/>
    <col min="15874" max="15874" width="51.125" style="90" customWidth="1"/>
    <col min="15875" max="16128" width="9" style="90"/>
    <col min="16129" max="16129" width="45" style="90" customWidth="1"/>
    <col min="16130" max="16130" width="51.125" style="90" customWidth="1"/>
    <col min="16131" max="16384" width="9" style="90"/>
  </cols>
  <sheetData>
    <row r="1" ht="20.25" spans="1:2">
      <c r="A1" s="1" t="s">
        <v>2598</v>
      </c>
    </row>
    <row r="2" ht="48" customHeight="1" spans="1:2">
      <c r="A2" s="105" t="s">
        <v>2599</v>
      </c>
      <c r="B2" s="106"/>
    </row>
    <row r="3" ht="27" customHeight="1" spans="1:2">
      <c r="A3" s="107"/>
      <c r="B3" s="108" t="s">
        <v>2</v>
      </c>
    </row>
    <row r="4" ht="33" customHeight="1" spans="1:2">
      <c r="A4" s="109" t="s">
        <v>2206</v>
      </c>
      <c r="B4" s="110" t="s">
        <v>63</v>
      </c>
    </row>
    <row r="5" ht="30" customHeight="1" spans="1:2">
      <c r="A5" s="111" t="s">
        <v>2600</v>
      </c>
      <c r="B5" s="112">
        <f>B12+B17</f>
        <v>59102.22</v>
      </c>
    </row>
    <row r="6" ht="30" customHeight="1" spans="1:2">
      <c r="A6" s="111" t="s">
        <v>2601</v>
      </c>
      <c r="B6" s="113"/>
    </row>
    <row r="7" ht="30" customHeight="1" spans="1:2">
      <c r="A7" s="114" t="s">
        <v>2602</v>
      </c>
      <c r="B7" s="113"/>
    </row>
    <row r="8" ht="30" customHeight="1" spans="1:2">
      <c r="A8" s="114" t="s">
        <v>2603</v>
      </c>
      <c r="B8" s="113"/>
    </row>
    <row r="9" ht="30" customHeight="1" spans="1:2">
      <c r="A9" s="114" t="s">
        <v>2604</v>
      </c>
      <c r="B9" s="113"/>
    </row>
    <row r="10" ht="30" customHeight="1" spans="1:2">
      <c r="A10" s="115" t="s">
        <v>2605</v>
      </c>
      <c r="B10" s="113"/>
    </row>
    <row r="11" ht="30" customHeight="1" spans="1:2">
      <c r="A11" s="114" t="s">
        <v>2606</v>
      </c>
      <c r="B11" s="113"/>
    </row>
    <row r="12" ht="30" customHeight="1" spans="1:2">
      <c r="A12" s="116" t="s">
        <v>2607</v>
      </c>
      <c r="B12" s="113">
        <v>33723</v>
      </c>
    </row>
    <row r="13" ht="30" customHeight="1" spans="1:2">
      <c r="A13" s="115" t="s">
        <v>2608</v>
      </c>
      <c r="B13" s="113">
        <v>33723</v>
      </c>
    </row>
    <row r="14" ht="30" customHeight="1" spans="1:2">
      <c r="A14" s="117" t="s">
        <v>2609</v>
      </c>
      <c r="B14" s="113"/>
    </row>
    <row r="15" ht="30" customHeight="1" spans="1:2">
      <c r="A15" s="117" t="s">
        <v>2610</v>
      </c>
      <c r="B15" s="113"/>
    </row>
    <row r="16" ht="30" customHeight="1" spans="1:2">
      <c r="A16" s="117" t="s">
        <v>2611</v>
      </c>
      <c r="B16" s="113"/>
    </row>
    <row r="17" ht="30" customHeight="1" spans="1:2">
      <c r="A17" s="118" t="s">
        <v>2612</v>
      </c>
      <c r="B17" s="113">
        <v>25379.22</v>
      </c>
    </row>
    <row r="18" ht="30" customHeight="1" spans="1:2">
      <c r="A18" s="114" t="s">
        <v>2613</v>
      </c>
      <c r="B18" s="113">
        <v>23315.62</v>
      </c>
    </row>
    <row r="19" ht="30" customHeight="1" spans="1:2">
      <c r="A19" s="114" t="s">
        <v>2614</v>
      </c>
      <c r="B19" s="113">
        <v>1732.2</v>
      </c>
    </row>
    <row r="20" ht="30" customHeight="1" spans="1:2">
      <c r="A20" s="114" t="s">
        <v>2615</v>
      </c>
      <c r="B20" s="113">
        <v>311.4</v>
      </c>
    </row>
    <row r="21" ht="30" customHeight="1" spans="1:2">
      <c r="A21" s="115" t="s">
        <v>2616</v>
      </c>
      <c r="B21" s="113">
        <v>20</v>
      </c>
    </row>
    <row r="22" ht="30" customHeight="1" spans="1:2">
      <c r="A22" s="118" t="s">
        <v>2617</v>
      </c>
      <c r="B22" s="113"/>
    </row>
    <row r="23" ht="30" customHeight="1" spans="1:2">
      <c r="A23" s="114" t="s">
        <v>2618</v>
      </c>
      <c r="B23" s="113"/>
    </row>
    <row r="24" ht="30" customHeight="1" spans="1:2">
      <c r="A24" s="114" t="s">
        <v>2619</v>
      </c>
      <c r="B24" s="113"/>
    </row>
    <row r="25" ht="30" customHeight="1" spans="1:2">
      <c r="A25" s="114" t="s">
        <v>2615</v>
      </c>
      <c r="B25" s="113"/>
    </row>
    <row r="26" ht="30" customHeight="1" spans="1:2">
      <c r="A26" s="115" t="s">
        <v>2620</v>
      </c>
      <c r="B26" s="113"/>
    </row>
    <row r="27" ht="30" customHeight="1" spans="1:2">
      <c r="A27" s="118" t="s">
        <v>2621</v>
      </c>
      <c r="B27" s="113"/>
    </row>
    <row r="28" ht="30" customHeight="1" spans="1:2">
      <c r="A28" s="116" t="s">
        <v>2622</v>
      </c>
      <c r="B28" s="113"/>
    </row>
    <row r="29" ht="30" customHeight="1" spans="1:2">
      <c r="A29" s="116" t="s">
        <v>2623</v>
      </c>
      <c r="B29" s="113"/>
    </row>
    <row r="30" ht="30" customHeight="1" spans="1:2">
      <c r="A30" s="116" t="s">
        <v>2624</v>
      </c>
      <c r="B30" s="113"/>
    </row>
    <row r="31" ht="30" customHeight="1" spans="1:2">
      <c r="A31" s="116" t="s">
        <v>2625</v>
      </c>
      <c r="B31" s="113"/>
    </row>
    <row r="32" ht="30" customHeight="1" spans="1:2">
      <c r="A32" s="118" t="s">
        <v>2626</v>
      </c>
      <c r="B32" s="113"/>
    </row>
    <row r="33" ht="30" customHeight="1" spans="1:2">
      <c r="A33" s="118" t="s">
        <v>2627</v>
      </c>
      <c r="B33" s="113"/>
    </row>
    <row r="34" ht="30" customHeight="1" spans="1:2">
      <c r="A34" s="114" t="s">
        <v>2628</v>
      </c>
      <c r="B34" s="113"/>
    </row>
    <row r="35" ht="30" customHeight="1" spans="1:2">
      <c r="A35" s="115" t="s">
        <v>2629</v>
      </c>
      <c r="B35" s="113"/>
    </row>
    <row r="36" ht="30" customHeight="1" spans="1:2">
      <c r="A36" s="114" t="s">
        <v>2630</v>
      </c>
      <c r="B36" s="113"/>
    </row>
    <row r="37" ht="30" customHeight="1" spans="1:2">
      <c r="A37" s="115" t="s">
        <v>2631</v>
      </c>
      <c r="B37" s="113"/>
    </row>
    <row r="38" ht="30" customHeight="1" spans="1:2">
      <c r="A38" s="115" t="s">
        <v>2632</v>
      </c>
      <c r="B38" s="113"/>
    </row>
    <row r="39" ht="30" customHeight="1" spans="1:2">
      <c r="A39" s="118" t="s">
        <v>2633</v>
      </c>
      <c r="B39" s="113"/>
    </row>
    <row r="40" ht="30" customHeight="1" spans="1:2">
      <c r="A40" s="118" t="s">
        <v>2634</v>
      </c>
      <c r="B40" s="113"/>
    </row>
    <row r="41" ht="30" customHeight="1" spans="1:2">
      <c r="A41" s="118" t="s">
        <v>2635</v>
      </c>
      <c r="B41" s="113"/>
    </row>
    <row r="42" ht="30" customHeight="1" spans="1:2">
      <c r="A42" s="118" t="s">
        <v>2636</v>
      </c>
      <c r="B42" s="113"/>
    </row>
  </sheetData>
  <mergeCells count="1">
    <mergeCell ref="A2:B2"/>
  </mergeCell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workbookViewId="0">
      <selection activeCell="D15" sqref="D15"/>
    </sheetView>
  </sheetViews>
  <sheetFormatPr defaultColWidth="9" defaultRowHeight="14.25" outlineLevelCol="2"/>
  <cols>
    <col min="1" max="1" width="16.625" style="90" customWidth="1"/>
    <col min="2" max="2" width="37.375" style="90" customWidth="1"/>
    <col min="3" max="3" width="58" style="90" customWidth="1"/>
    <col min="4" max="256" width="9" style="90"/>
    <col min="257" max="257" width="16.625" style="90" customWidth="1"/>
    <col min="258" max="258" width="37.375" style="90" customWidth="1"/>
    <col min="259" max="259" width="58" style="90" customWidth="1"/>
    <col min="260" max="512" width="9" style="90"/>
    <col min="513" max="513" width="16.625" style="90" customWidth="1"/>
    <col min="514" max="514" width="37.375" style="90" customWidth="1"/>
    <col min="515" max="515" width="58" style="90" customWidth="1"/>
    <col min="516" max="768" width="9" style="90"/>
    <col min="769" max="769" width="16.625" style="90" customWidth="1"/>
    <col min="770" max="770" width="37.375" style="90" customWidth="1"/>
    <col min="771" max="771" width="58" style="90" customWidth="1"/>
    <col min="772" max="1024" width="9" style="90"/>
    <col min="1025" max="1025" width="16.625" style="90" customWidth="1"/>
    <col min="1026" max="1026" width="37.375" style="90" customWidth="1"/>
    <col min="1027" max="1027" width="58" style="90" customWidth="1"/>
    <col min="1028" max="1280" width="9" style="90"/>
    <col min="1281" max="1281" width="16.625" style="90" customWidth="1"/>
    <col min="1282" max="1282" width="37.375" style="90" customWidth="1"/>
    <col min="1283" max="1283" width="58" style="90" customWidth="1"/>
    <col min="1284" max="1536" width="9" style="90"/>
    <col min="1537" max="1537" width="16.625" style="90" customWidth="1"/>
    <col min="1538" max="1538" width="37.375" style="90" customWidth="1"/>
    <col min="1539" max="1539" width="58" style="90" customWidth="1"/>
    <col min="1540" max="1792" width="9" style="90"/>
    <col min="1793" max="1793" width="16.625" style="90" customWidth="1"/>
    <col min="1794" max="1794" width="37.375" style="90" customWidth="1"/>
    <col min="1795" max="1795" width="58" style="90" customWidth="1"/>
    <col min="1796" max="2048" width="9" style="90"/>
    <col min="2049" max="2049" width="16.625" style="90" customWidth="1"/>
    <col min="2050" max="2050" width="37.375" style="90" customWidth="1"/>
    <col min="2051" max="2051" width="58" style="90" customWidth="1"/>
    <col min="2052" max="2304" width="9" style="90"/>
    <col min="2305" max="2305" width="16.625" style="90" customWidth="1"/>
    <col min="2306" max="2306" width="37.375" style="90" customWidth="1"/>
    <col min="2307" max="2307" width="58" style="90" customWidth="1"/>
    <col min="2308" max="2560" width="9" style="90"/>
    <col min="2561" max="2561" width="16.625" style="90" customWidth="1"/>
    <col min="2562" max="2562" width="37.375" style="90" customWidth="1"/>
    <col min="2563" max="2563" width="58" style="90" customWidth="1"/>
    <col min="2564" max="2816" width="9" style="90"/>
    <col min="2817" max="2817" width="16.625" style="90" customWidth="1"/>
    <col min="2818" max="2818" width="37.375" style="90" customWidth="1"/>
    <col min="2819" max="2819" width="58" style="90" customWidth="1"/>
    <col min="2820" max="3072" width="9" style="90"/>
    <col min="3073" max="3073" width="16.625" style="90" customWidth="1"/>
    <col min="3074" max="3074" width="37.375" style="90" customWidth="1"/>
    <col min="3075" max="3075" width="58" style="90" customWidth="1"/>
    <col min="3076" max="3328" width="9" style="90"/>
    <col min="3329" max="3329" width="16.625" style="90" customWidth="1"/>
    <col min="3330" max="3330" width="37.375" style="90" customWidth="1"/>
    <col min="3331" max="3331" width="58" style="90" customWidth="1"/>
    <col min="3332" max="3584" width="9" style="90"/>
    <col min="3585" max="3585" width="16.625" style="90" customWidth="1"/>
    <col min="3586" max="3586" width="37.375" style="90" customWidth="1"/>
    <col min="3587" max="3587" width="58" style="90" customWidth="1"/>
    <col min="3588" max="3840" width="9" style="90"/>
    <col min="3841" max="3841" width="16.625" style="90" customWidth="1"/>
    <col min="3842" max="3842" width="37.375" style="90" customWidth="1"/>
    <col min="3843" max="3843" width="58" style="90" customWidth="1"/>
    <col min="3844" max="4096" width="9" style="90"/>
    <col min="4097" max="4097" width="16.625" style="90" customWidth="1"/>
    <col min="4098" max="4098" width="37.375" style="90" customWidth="1"/>
    <col min="4099" max="4099" width="58" style="90" customWidth="1"/>
    <col min="4100" max="4352" width="9" style="90"/>
    <col min="4353" max="4353" width="16.625" style="90" customWidth="1"/>
    <col min="4354" max="4354" width="37.375" style="90" customWidth="1"/>
    <col min="4355" max="4355" width="58" style="90" customWidth="1"/>
    <col min="4356" max="4608" width="9" style="90"/>
    <col min="4609" max="4609" width="16.625" style="90" customWidth="1"/>
    <col min="4610" max="4610" width="37.375" style="90" customWidth="1"/>
    <col min="4611" max="4611" width="58" style="90" customWidth="1"/>
    <col min="4612" max="4864" width="9" style="90"/>
    <col min="4865" max="4865" width="16.625" style="90" customWidth="1"/>
    <col min="4866" max="4866" width="37.375" style="90" customWidth="1"/>
    <col min="4867" max="4867" width="58" style="90" customWidth="1"/>
    <col min="4868" max="5120" width="9" style="90"/>
    <col min="5121" max="5121" width="16.625" style="90" customWidth="1"/>
    <col min="5122" max="5122" width="37.375" style="90" customWidth="1"/>
    <col min="5123" max="5123" width="58" style="90" customWidth="1"/>
    <col min="5124" max="5376" width="9" style="90"/>
    <col min="5377" max="5377" width="16.625" style="90" customWidth="1"/>
    <col min="5378" max="5378" width="37.375" style="90" customWidth="1"/>
    <col min="5379" max="5379" width="58" style="90" customWidth="1"/>
    <col min="5380" max="5632" width="9" style="90"/>
    <col min="5633" max="5633" width="16.625" style="90" customWidth="1"/>
    <col min="5634" max="5634" width="37.375" style="90" customWidth="1"/>
    <col min="5635" max="5635" width="58" style="90" customWidth="1"/>
    <col min="5636" max="5888" width="9" style="90"/>
    <col min="5889" max="5889" width="16.625" style="90" customWidth="1"/>
    <col min="5890" max="5890" width="37.375" style="90" customWidth="1"/>
    <col min="5891" max="5891" width="58" style="90" customWidth="1"/>
    <col min="5892" max="6144" width="9" style="90"/>
    <col min="6145" max="6145" width="16.625" style="90" customWidth="1"/>
    <col min="6146" max="6146" width="37.375" style="90" customWidth="1"/>
    <col min="6147" max="6147" width="58" style="90" customWidth="1"/>
    <col min="6148" max="6400" width="9" style="90"/>
    <col min="6401" max="6401" width="16.625" style="90" customWidth="1"/>
    <col min="6402" max="6402" width="37.375" style="90" customWidth="1"/>
    <col min="6403" max="6403" width="58" style="90" customWidth="1"/>
    <col min="6404" max="6656" width="9" style="90"/>
    <col min="6657" max="6657" width="16.625" style="90" customWidth="1"/>
    <col min="6658" max="6658" width="37.375" style="90" customWidth="1"/>
    <col min="6659" max="6659" width="58" style="90" customWidth="1"/>
    <col min="6660" max="6912" width="9" style="90"/>
    <col min="6913" max="6913" width="16.625" style="90" customWidth="1"/>
    <col min="6914" max="6914" width="37.375" style="90" customWidth="1"/>
    <col min="6915" max="6915" width="58" style="90" customWidth="1"/>
    <col min="6916" max="7168" width="9" style="90"/>
    <col min="7169" max="7169" width="16.625" style="90" customWidth="1"/>
    <col min="7170" max="7170" width="37.375" style="90" customWidth="1"/>
    <col min="7171" max="7171" width="58" style="90" customWidth="1"/>
    <col min="7172" max="7424" width="9" style="90"/>
    <col min="7425" max="7425" width="16.625" style="90" customWidth="1"/>
    <col min="7426" max="7426" width="37.375" style="90" customWidth="1"/>
    <col min="7427" max="7427" width="58" style="90" customWidth="1"/>
    <col min="7428" max="7680" width="9" style="90"/>
    <col min="7681" max="7681" width="16.625" style="90" customWidth="1"/>
    <col min="7682" max="7682" width="37.375" style="90" customWidth="1"/>
    <col min="7683" max="7683" width="58" style="90" customWidth="1"/>
    <col min="7684" max="7936" width="9" style="90"/>
    <col min="7937" max="7937" width="16.625" style="90" customWidth="1"/>
    <col min="7938" max="7938" width="37.375" style="90" customWidth="1"/>
    <col min="7939" max="7939" width="58" style="90" customWidth="1"/>
    <col min="7940" max="8192" width="9" style="90"/>
    <col min="8193" max="8193" width="16.625" style="90" customWidth="1"/>
    <col min="8194" max="8194" width="37.375" style="90" customWidth="1"/>
    <col min="8195" max="8195" width="58" style="90" customWidth="1"/>
    <col min="8196" max="8448" width="9" style="90"/>
    <col min="8449" max="8449" width="16.625" style="90" customWidth="1"/>
    <col min="8450" max="8450" width="37.375" style="90" customWidth="1"/>
    <col min="8451" max="8451" width="58" style="90" customWidth="1"/>
    <col min="8452" max="8704" width="9" style="90"/>
    <col min="8705" max="8705" width="16.625" style="90" customWidth="1"/>
    <col min="8706" max="8706" width="37.375" style="90" customWidth="1"/>
    <col min="8707" max="8707" width="58" style="90" customWidth="1"/>
    <col min="8708" max="8960" width="9" style="90"/>
    <col min="8961" max="8961" width="16.625" style="90" customWidth="1"/>
    <col min="8962" max="8962" width="37.375" style="90" customWidth="1"/>
    <col min="8963" max="8963" width="58" style="90" customWidth="1"/>
    <col min="8964" max="9216" width="9" style="90"/>
    <col min="9217" max="9217" width="16.625" style="90" customWidth="1"/>
    <col min="9218" max="9218" width="37.375" style="90" customWidth="1"/>
    <col min="9219" max="9219" width="58" style="90" customWidth="1"/>
    <col min="9220" max="9472" width="9" style="90"/>
    <col min="9473" max="9473" width="16.625" style="90" customWidth="1"/>
    <col min="9474" max="9474" width="37.375" style="90" customWidth="1"/>
    <col min="9475" max="9475" width="58" style="90" customWidth="1"/>
    <col min="9476" max="9728" width="9" style="90"/>
    <col min="9729" max="9729" width="16.625" style="90" customWidth="1"/>
    <col min="9730" max="9730" width="37.375" style="90" customWidth="1"/>
    <col min="9731" max="9731" width="58" style="90" customWidth="1"/>
    <col min="9732" max="9984" width="9" style="90"/>
    <col min="9985" max="9985" width="16.625" style="90" customWidth="1"/>
    <col min="9986" max="9986" width="37.375" style="90" customWidth="1"/>
    <col min="9987" max="9987" width="58" style="90" customWidth="1"/>
    <col min="9988" max="10240" width="9" style="90"/>
    <col min="10241" max="10241" width="16.625" style="90" customWidth="1"/>
    <col min="10242" max="10242" width="37.375" style="90" customWidth="1"/>
    <col min="10243" max="10243" width="58" style="90" customWidth="1"/>
    <col min="10244" max="10496" width="9" style="90"/>
    <col min="10497" max="10497" width="16.625" style="90" customWidth="1"/>
    <col min="10498" max="10498" width="37.375" style="90" customWidth="1"/>
    <col min="10499" max="10499" width="58" style="90" customWidth="1"/>
    <col min="10500" max="10752" width="9" style="90"/>
    <col min="10753" max="10753" width="16.625" style="90" customWidth="1"/>
    <col min="10754" max="10754" width="37.375" style="90" customWidth="1"/>
    <col min="10755" max="10755" width="58" style="90" customWidth="1"/>
    <col min="10756" max="11008" width="9" style="90"/>
    <col min="11009" max="11009" width="16.625" style="90" customWidth="1"/>
    <col min="11010" max="11010" width="37.375" style="90" customWidth="1"/>
    <col min="11011" max="11011" width="58" style="90" customWidth="1"/>
    <col min="11012" max="11264" width="9" style="90"/>
    <col min="11265" max="11265" width="16.625" style="90" customWidth="1"/>
    <col min="11266" max="11266" width="37.375" style="90" customWidth="1"/>
    <col min="11267" max="11267" width="58" style="90" customWidth="1"/>
    <col min="11268" max="11520" width="9" style="90"/>
    <col min="11521" max="11521" width="16.625" style="90" customWidth="1"/>
    <col min="11522" max="11522" width="37.375" style="90" customWidth="1"/>
    <col min="11523" max="11523" width="58" style="90" customWidth="1"/>
    <col min="11524" max="11776" width="9" style="90"/>
    <col min="11777" max="11777" width="16.625" style="90" customWidth="1"/>
    <col min="11778" max="11778" width="37.375" style="90" customWidth="1"/>
    <col min="11779" max="11779" width="58" style="90" customWidth="1"/>
    <col min="11780" max="12032" width="9" style="90"/>
    <col min="12033" max="12033" width="16.625" style="90" customWidth="1"/>
    <col min="12034" max="12034" width="37.375" style="90" customWidth="1"/>
    <col min="12035" max="12035" width="58" style="90" customWidth="1"/>
    <col min="12036" max="12288" width="9" style="90"/>
    <col min="12289" max="12289" width="16.625" style="90" customWidth="1"/>
    <col min="12290" max="12290" width="37.375" style="90" customWidth="1"/>
    <col min="12291" max="12291" width="58" style="90" customWidth="1"/>
    <col min="12292" max="12544" width="9" style="90"/>
    <col min="12545" max="12545" width="16.625" style="90" customWidth="1"/>
    <col min="12546" max="12546" width="37.375" style="90" customWidth="1"/>
    <col min="12547" max="12547" width="58" style="90" customWidth="1"/>
    <col min="12548" max="12800" width="9" style="90"/>
    <col min="12801" max="12801" width="16.625" style="90" customWidth="1"/>
    <col min="12802" max="12802" width="37.375" style="90" customWidth="1"/>
    <col min="12803" max="12803" width="58" style="90" customWidth="1"/>
    <col min="12804" max="13056" width="9" style="90"/>
    <col min="13057" max="13057" width="16.625" style="90" customWidth="1"/>
    <col min="13058" max="13058" width="37.375" style="90" customWidth="1"/>
    <col min="13059" max="13059" width="58" style="90" customWidth="1"/>
    <col min="13060" max="13312" width="9" style="90"/>
    <col min="13313" max="13313" width="16.625" style="90" customWidth="1"/>
    <col min="13314" max="13314" width="37.375" style="90" customWidth="1"/>
    <col min="13315" max="13315" width="58" style="90" customWidth="1"/>
    <col min="13316" max="13568" width="9" style="90"/>
    <col min="13569" max="13569" width="16.625" style="90" customWidth="1"/>
    <col min="13570" max="13570" width="37.375" style="90" customWidth="1"/>
    <col min="13571" max="13571" width="58" style="90" customWidth="1"/>
    <col min="13572" max="13824" width="9" style="90"/>
    <col min="13825" max="13825" width="16.625" style="90" customWidth="1"/>
    <col min="13826" max="13826" width="37.375" style="90" customWidth="1"/>
    <col min="13827" max="13827" width="58" style="90" customWidth="1"/>
    <col min="13828" max="14080" width="9" style="90"/>
    <col min="14081" max="14081" width="16.625" style="90" customWidth="1"/>
    <col min="14082" max="14082" width="37.375" style="90" customWidth="1"/>
    <col min="14083" max="14083" width="58" style="90" customWidth="1"/>
    <col min="14084" max="14336" width="9" style="90"/>
    <col min="14337" max="14337" width="16.625" style="90" customWidth="1"/>
    <col min="14338" max="14338" width="37.375" style="90" customWidth="1"/>
    <col min="14339" max="14339" width="58" style="90" customWidth="1"/>
    <col min="14340" max="14592" width="9" style="90"/>
    <col min="14593" max="14593" width="16.625" style="90" customWidth="1"/>
    <col min="14594" max="14594" width="37.375" style="90" customWidth="1"/>
    <col min="14595" max="14595" width="58" style="90" customWidth="1"/>
    <col min="14596" max="14848" width="9" style="90"/>
    <col min="14849" max="14849" width="16.625" style="90" customWidth="1"/>
    <col min="14850" max="14850" width="37.375" style="90" customWidth="1"/>
    <col min="14851" max="14851" width="58" style="90" customWidth="1"/>
    <col min="14852" max="15104" width="9" style="90"/>
    <col min="15105" max="15105" width="16.625" style="90" customWidth="1"/>
    <col min="15106" max="15106" width="37.375" style="90" customWidth="1"/>
    <col min="15107" max="15107" width="58" style="90" customWidth="1"/>
    <col min="15108" max="15360" width="9" style="90"/>
    <col min="15361" max="15361" width="16.625" style="90" customWidth="1"/>
    <col min="15362" max="15362" width="37.375" style="90" customWidth="1"/>
    <col min="15363" max="15363" width="58" style="90" customWidth="1"/>
    <col min="15364" max="15616" width="9" style="90"/>
    <col min="15617" max="15617" width="16.625" style="90" customWidth="1"/>
    <col min="15618" max="15618" width="37.375" style="90" customWidth="1"/>
    <col min="15619" max="15619" width="58" style="90" customWidth="1"/>
    <col min="15620" max="15872" width="9" style="90"/>
    <col min="15873" max="15873" width="16.625" style="90" customWidth="1"/>
    <col min="15874" max="15874" width="37.375" style="90" customWidth="1"/>
    <col min="15875" max="15875" width="58" style="90" customWidth="1"/>
    <col min="15876" max="16128" width="9" style="90"/>
    <col min="16129" max="16129" width="16.625" style="90" customWidth="1"/>
    <col min="16130" max="16130" width="37.375" style="90" customWidth="1"/>
    <col min="16131" max="16131" width="58" style="90" customWidth="1"/>
    <col min="16132" max="16384" width="9" style="90"/>
  </cols>
  <sheetData>
    <row r="1" ht="20.25" spans="1:3">
      <c r="A1" s="91" t="s">
        <v>2637</v>
      </c>
      <c r="B1" s="92"/>
      <c r="C1" s="93"/>
    </row>
    <row r="2" ht="34.5" spans="1:3">
      <c r="A2" s="94" t="s">
        <v>2638</v>
      </c>
      <c r="B2" s="94"/>
      <c r="C2" s="94"/>
    </row>
    <row r="3" ht="21" spans="1:3">
      <c r="A3" s="92"/>
      <c r="B3" s="92"/>
      <c r="C3" s="95" t="s">
        <v>2</v>
      </c>
    </row>
    <row r="4" s="89" customFormat="1" ht="29.25" customHeight="1" spans="1:3">
      <c r="A4" s="96" t="s">
        <v>631</v>
      </c>
      <c r="B4" s="97" t="s">
        <v>98</v>
      </c>
      <c r="C4" s="98" t="s">
        <v>2639</v>
      </c>
    </row>
    <row r="5" ht="29.25" customHeight="1" spans="1:3">
      <c r="A5" s="99">
        <v>11008</v>
      </c>
      <c r="B5" s="100" t="s">
        <v>2640</v>
      </c>
      <c r="C5" s="101">
        <v>63782.89</v>
      </c>
    </row>
    <row r="6" ht="29.25" customHeight="1" spans="1:3">
      <c r="A6" s="99">
        <v>102</v>
      </c>
      <c r="B6" s="100" t="s">
        <v>2641</v>
      </c>
      <c r="C6" s="101">
        <v>31655.54</v>
      </c>
    </row>
    <row r="7" ht="29.25" customHeight="1" spans="1:3">
      <c r="A7" s="99">
        <v>209</v>
      </c>
      <c r="B7" s="100" t="s">
        <v>2642</v>
      </c>
      <c r="C7" s="101">
        <v>25379.22</v>
      </c>
    </row>
    <row r="8" ht="29.25" customHeight="1" spans="1:3">
      <c r="A8" s="99">
        <v>23001</v>
      </c>
      <c r="B8" s="100" t="s">
        <v>2643</v>
      </c>
      <c r="C8" s="101">
        <f>C6-C7</f>
        <v>6276.32</v>
      </c>
    </row>
    <row r="9" ht="29.25" customHeight="1" spans="1:3">
      <c r="A9" s="102">
        <v>230009</v>
      </c>
      <c r="B9" s="103" t="s">
        <v>2644</v>
      </c>
      <c r="C9" s="104">
        <f>C5+C8</f>
        <v>70059.21</v>
      </c>
    </row>
  </sheetData>
  <mergeCells count="1">
    <mergeCell ref="A2:C2"/>
  </mergeCells>
  <printOptions horizontalCentered="1"/>
  <pageMargins left="0.75" right="0.75" top="0.98" bottom="0.98" header="0.51" footer="0.5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20"/>
  <sheetViews>
    <sheetView zoomScale="115" zoomScaleNormal="115" workbookViewId="0">
      <selection activeCell="C4" sqref="C4:C9"/>
    </sheetView>
  </sheetViews>
  <sheetFormatPr defaultColWidth="9" defaultRowHeight="13.5"/>
  <cols>
    <col min="3" max="3" width="22.275" customWidth="1"/>
    <col min="4" max="4" width="16.95" customWidth="1"/>
    <col min="11" max="11" width="9.9" style="18" customWidth="1"/>
    <col min="12" max="12" width="41.8" style="18" customWidth="1"/>
    <col min="13" max="15" width="10.45" style="18" customWidth="1"/>
    <col min="16" max="16" width="9.45" style="19" customWidth="1"/>
    <col min="17" max="17" width="9.45" style="20" customWidth="1"/>
  </cols>
  <sheetData>
    <row r="1" ht="18.75" spans="1:17">
      <c r="A1" s="21" t="s">
        <v>2645</v>
      </c>
      <c r="B1" s="22"/>
      <c r="C1" s="23">
        <f t="array" ref="C1">IF(SUMPRODUCT(ISTEXT(C6:C1122)*ROW(C6:C1122))&gt;0,"录入了非数字，请检查 "&amp;IFERROR(ADDRESS(SUMPRODUCT(MAX(ISTEXT(C6:C1122)*ROW(C6:C1122))),3)&amp;" 单元格！",0),IF(SUMPRODUCT(ISTEXT(D6:D1122)*ROW(D6:D1122))&gt;0,"录入了非数字，请检查 "&amp;IFERROR(ADDRESS(SUMPRODUCT(MAX(ISTEXT(D6:D1122)*ROW(D6:D1122))),4)&amp;" 单元格！",0),IF(SUMPRODUCT(ISTEXT(E6:E1122)*ROW(E6:E1122))&gt;0,"录入了非数字，请检查 "&amp;IFERROR(ADDRESS(SUMPRODUCT(MAX((ISTEXT(E6:E1122)*ROW(E6:E1122)))),5)&amp;" 单元格！",0),IF(SUMPRODUCT(ISERROR(C6:E1122)*COLUMN(C1122:E1122))&gt;0,"录入了错误值，请检查 "&amp;IFERROR(CHAR(SUMPRODUCT(MAX(ISERROR(C6:E1122)*COLUMN(C1122:E1122)))+64)&amp;" 列！",0),0))))</f>
        <v>0</v>
      </c>
      <c r="D1" s="22"/>
      <c r="E1" s="22"/>
      <c r="F1" s="24"/>
      <c r="G1" s="24"/>
      <c r="K1" s="25" t="s">
        <v>2646</v>
      </c>
      <c r="L1" s="23" t="str">
        <f ca="1" t="array" ref="L1">IF(SUMPRODUCT(ISTEXT(M6:M134)*ROW(M6:M134))&gt;0,"录入了非数字，请检查 "&amp;IFERROR(ADDRESS(SUMPRODUCT(MAX(ISTEXT(M6:M134)*ROW(M6:M134))),4)&amp;" 单元格！",0),IF(SUMPRODUCT(ISTEXT(N6:N134)*ROW(N6:N134))&gt;0,"录入了非数字，请检查 "&amp;IFERROR(ADDRESS(SUMPRODUCT(MAX(ISTEXT(N6:N134)*ROW(N6:N134))),5)&amp;" 单元格！",0),IF(SUMPRODUCT(ISTEXT(O6:O134)*ROW(O6:O134))&gt;0,"录入了非数字，请检查 "&amp;IFERROR(ADDRESS(SUMPRODUCT(MAX((ISTEXT(O6:O134)*ROW(O6:O134)))),6)&amp;" 单元格！",0),IF(SUMPRODUCT(ISERROR(M6:O134)*COLUMN(M134:O134))&gt;0,"录入了错误值，请检查 "&amp;IFERROR(CHAR(SUMPRODUCT(MAX(ISERROR(M6:O134)*COLUMN(M134:O134)))+64)&amp;" 列！",0),0))))</f>
        <v>录入了错误值，请检查 O 列！</v>
      </c>
      <c r="M1" s="26"/>
      <c r="N1" s="26"/>
      <c r="O1" s="26"/>
    </row>
    <row r="2" ht="24" spans="1:17">
      <c r="A2" s="27" t="s">
        <v>2647</v>
      </c>
      <c r="B2" s="27"/>
      <c r="C2" s="27"/>
      <c r="D2" s="27"/>
      <c r="E2" s="27"/>
      <c r="F2" s="27"/>
      <c r="G2" s="27"/>
      <c r="K2" s="27" t="s">
        <v>2648</v>
      </c>
      <c r="L2" s="27"/>
      <c r="M2" s="27"/>
      <c r="N2" s="27"/>
      <c r="O2" s="27"/>
      <c r="P2" s="27"/>
      <c r="Q2" s="27"/>
    </row>
    <row r="3" ht="15" spans="1:17">
      <c r="A3" s="28"/>
      <c r="B3" s="22"/>
      <c r="C3" s="22"/>
      <c r="D3" s="22"/>
      <c r="E3" s="22"/>
      <c r="F3" s="29" t="s">
        <v>2649</v>
      </c>
      <c r="G3" s="29"/>
      <c r="Q3" s="30" t="s">
        <v>2</v>
      </c>
    </row>
    <row r="4" ht="15" spans="1:17">
      <c r="A4" s="31" t="s">
        <v>628</v>
      </c>
      <c r="B4" s="32"/>
      <c r="C4" s="33" t="s">
        <v>629</v>
      </c>
      <c r="D4" s="34" t="s">
        <v>2650</v>
      </c>
      <c r="E4" s="35" t="s">
        <v>630</v>
      </c>
      <c r="F4" s="36"/>
      <c r="G4" s="37"/>
      <c r="K4" s="38" t="s">
        <v>631</v>
      </c>
      <c r="L4" s="38" t="s">
        <v>2651</v>
      </c>
      <c r="M4" s="39" t="s">
        <v>2132</v>
      </c>
      <c r="N4" s="39" t="s">
        <v>2652</v>
      </c>
      <c r="O4" s="39" t="s">
        <v>2202</v>
      </c>
      <c r="P4" s="39"/>
      <c r="Q4" s="39"/>
    </row>
    <row r="5" ht="42" spans="1:17">
      <c r="A5" s="39" t="s">
        <v>631</v>
      </c>
      <c r="B5" s="38" t="s">
        <v>98</v>
      </c>
      <c r="C5" s="40"/>
      <c r="D5" s="40"/>
      <c r="E5" s="41" t="s">
        <v>632</v>
      </c>
      <c r="F5" s="42" t="s">
        <v>2653</v>
      </c>
      <c r="G5" s="42" t="s">
        <v>2654</v>
      </c>
      <c r="K5" s="38"/>
      <c r="L5" s="38"/>
      <c r="M5" s="39"/>
      <c r="N5" s="39"/>
      <c r="O5" s="39" t="s">
        <v>99</v>
      </c>
      <c r="P5" s="43" t="s">
        <v>2655</v>
      </c>
      <c r="Q5" s="43" t="s">
        <v>2656</v>
      </c>
    </row>
    <row r="6" ht="15" spans="1:17">
      <c r="A6" s="44"/>
      <c r="B6" s="45"/>
      <c r="C6" s="46"/>
      <c r="D6" s="47"/>
      <c r="E6" s="47"/>
      <c r="F6" s="48"/>
      <c r="G6" s="48"/>
      <c r="K6" s="38"/>
      <c r="L6" s="38"/>
      <c r="M6" s="39"/>
      <c r="N6" s="39"/>
      <c r="O6" s="39"/>
      <c r="P6" s="43"/>
      <c r="Q6" s="43"/>
    </row>
    <row r="7" ht="15" spans="1:17">
      <c r="A7" s="49" t="s">
        <v>633</v>
      </c>
      <c r="B7" s="50" t="s">
        <v>634</v>
      </c>
      <c r="C7" s="51"/>
      <c r="D7" s="52">
        <v>3</v>
      </c>
      <c r="E7" s="53">
        <v>0</v>
      </c>
      <c r="F7" s="54"/>
      <c r="G7" s="54"/>
      <c r="K7" s="550" t="s">
        <v>2657</v>
      </c>
      <c r="L7" s="56" t="s">
        <v>2658</v>
      </c>
      <c r="M7" s="57">
        <v>0</v>
      </c>
      <c r="N7" s="57">
        <v>0</v>
      </c>
      <c r="O7" s="57">
        <v>0</v>
      </c>
      <c r="P7" s="58">
        <f ca="1" t="shared" ref="P7:P70" si="0">IFERROR(OFFSET(P7,0,-1)/OFFSET(P7,0,-3),)</f>
        <v>0</v>
      </c>
      <c r="Q7" s="58">
        <f ca="1" t="shared" ref="Q7:Q70" si="1">IFERROR(OFFSET(Q7,0,-2)/OFFSET(Q7,0,-3),)</f>
        <v>0</v>
      </c>
    </row>
    <row r="8" ht="15" spans="1:17">
      <c r="A8" s="49" t="s">
        <v>635</v>
      </c>
      <c r="B8" s="50" t="s">
        <v>636</v>
      </c>
      <c r="C8" s="51"/>
      <c r="D8" s="59"/>
      <c r="E8" s="60">
        <v>0</v>
      </c>
      <c r="F8" s="54"/>
      <c r="G8" s="54"/>
      <c r="K8" s="550" t="s">
        <v>2659</v>
      </c>
      <c r="L8" s="61" t="s">
        <v>2572</v>
      </c>
      <c r="M8" s="62" t="e">
        <v>#VALUE!</v>
      </c>
      <c r="N8" s="62" t="e">
        <v>#VALUE!</v>
      </c>
      <c r="O8" s="62" t="e">
        <v>#VALUE!</v>
      </c>
      <c r="P8" s="58">
        <f ca="1" t="shared" si="0"/>
        <v>0</v>
      </c>
      <c r="Q8" s="58">
        <f ca="1" t="shared" si="1"/>
        <v>0</v>
      </c>
    </row>
    <row r="9" ht="15" spans="1:17">
      <c r="A9" s="49" t="s">
        <v>637</v>
      </c>
      <c r="B9" s="50" t="s">
        <v>638</v>
      </c>
      <c r="C9" s="51"/>
      <c r="D9" s="52"/>
      <c r="E9" s="53">
        <v>0</v>
      </c>
      <c r="F9" s="54"/>
      <c r="G9" s="54"/>
      <c r="K9" s="551" t="s">
        <v>2660</v>
      </c>
      <c r="L9" s="64" t="s">
        <v>2661</v>
      </c>
      <c r="M9" s="65">
        <v>42198</v>
      </c>
      <c r="N9" s="66">
        <v>47356</v>
      </c>
      <c r="O9" s="57">
        <f ca="1" t="shared" ref="O9:O11" si="2">OFFSET(L108,0,2)</f>
        <v>70677</v>
      </c>
      <c r="P9" s="58">
        <f ca="1" t="shared" si="0"/>
        <v>1.67488980520404</v>
      </c>
      <c r="Q9" s="58">
        <f ca="1" t="shared" si="1"/>
        <v>1.49246135653349</v>
      </c>
    </row>
    <row r="10" ht="15" spans="1:17">
      <c r="A10" s="49" t="s">
        <v>639</v>
      </c>
      <c r="B10" s="50" t="s">
        <v>640</v>
      </c>
      <c r="C10" s="51"/>
      <c r="D10" s="52"/>
      <c r="E10" s="53">
        <v>0</v>
      </c>
      <c r="F10" s="54"/>
      <c r="G10" s="54"/>
      <c r="K10" s="552" t="s">
        <v>2662</v>
      </c>
      <c r="L10" s="68" t="s">
        <v>2663</v>
      </c>
      <c r="M10" s="65"/>
      <c r="N10" s="66"/>
      <c r="O10" s="57">
        <f ca="1" t="shared" si="2"/>
        <v>0</v>
      </c>
      <c r="P10" s="58">
        <f ca="1" t="shared" si="0"/>
        <v>0</v>
      </c>
      <c r="Q10" s="58">
        <f ca="1" t="shared" si="1"/>
        <v>0</v>
      </c>
    </row>
    <row r="11" ht="15" spans="1:17">
      <c r="A11" s="553" t="s">
        <v>101</v>
      </c>
      <c r="B11" s="69" t="s">
        <v>102</v>
      </c>
      <c r="C11" s="51">
        <v>60</v>
      </c>
      <c r="D11" s="52">
        <v>5</v>
      </c>
      <c r="E11" s="52">
        <v>2264</v>
      </c>
      <c r="F11" s="54">
        <f ca="1" t="shared" ref="F11:F74" si="3">IFERROR(OFFSET(F11,0,-1)/OFFSET(F11,0,-3),)</f>
        <v>37.7333333333333</v>
      </c>
      <c r="G11" s="54">
        <f ca="1" t="shared" ref="G11:G74" si="4">IFERROR(OFFSET(F11,0,-1)/OFFSET(F11,0,-2),)</f>
        <v>452.8</v>
      </c>
      <c r="K11" s="552" t="s">
        <v>2664</v>
      </c>
      <c r="L11" s="68" t="s">
        <v>2665</v>
      </c>
      <c r="M11" s="65"/>
      <c r="N11" s="66"/>
      <c r="O11" s="57">
        <f ca="1" t="shared" si="2"/>
        <v>0</v>
      </c>
      <c r="P11" s="58">
        <f ca="1" t="shared" si="0"/>
        <v>0</v>
      </c>
      <c r="Q11" s="58">
        <f ca="1" t="shared" si="1"/>
        <v>0</v>
      </c>
    </row>
    <row r="12" ht="15" spans="1:17">
      <c r="A12" s="49" t="s">
        <v>641</v>
      </c>
      <c r="B12" s="50" t="s">
        <v>642</v>
      </c>
      <c r="C12" s="51">
        <v>40</v>
      </c>
      <c r="D12" s="52"/>
      <c r="E12" s="52">
        <v>30</v>
      </c>
      <c r="F12" s="54">
        <f ca="1" t="shared" si="3"/>
        <v>0.75</v>
      </c>
      <c r="G12" s="54">
        <f ca="1" t="shared" si="4"/>
        <v>0</v>
      </c>
      <c r="K12" s="55" t="s">
        <v>2666</v>
      </c>
      <c r="L12" s="56" t="s">
        <v>2667</v>
      </c>
      <c r="M12" s="65">
        <v>406</v>
      </c>
      <c r="N12" s="65">
        <v>406</v>
      </c>
      <c r="O12" s="66">
        <v>406</v>
      </c>
      <c r="P12" s="58">
        <f ca="1" t="shared" si="0"/>
        <v>1</v>
      </c>
      <c r="Q12" s="58">
        <f ca="1" t="shared" si="1"/>
        <v>1</v>
      </c>
    </row>
    <row r="13" ht="15" spans="1:17">
      <c r="A13" s="49" t="s">
        <v>103</v>
      </c>
      <c r="B13" s="50" t="s">
        <v>104</v>
      </c>
      <c r="C13" s="51">
        <v>2171</v>
      </c>
      <c r="D13" s="52">
        <v>1936</v>
      </c>
      <c r="E13" s="52">
        <v>113</v>
      </c>
      <c r="F13" s="54">
        <f ca="1" t="shared" si="3"/>
        <v>0.0520497466605251</v>
      </c>
      <c r="G13" s="54">
        <f ca="1" t="shared" si="4"/>
        <v>0.0583677685950413</v>
      </c>
      <c r="K13" s="55" t="s">
        <v>2668</v>
      </c>
      <c r="L13" s="56" t="s">
        <v>2669</v>
      </c>
      <c r="M13" s="65">
        <v>182</v>
      </c>
      <c r="N13" s="65">
        <v>182</v>
      </c>
      <c r="O13" s="66">
        <v>182</v>
      </c>
      <c r="P13" s="58">
        <f ca="1" t="shared" si="0"/>
        <v>1</v>
      </c>
      <c r="Q13" s="58">
        <f ca="1" t="shared" si="1"/>
        <v>1</v>
      </c>
    </row>
    <row r="14" ht="15" spans="1:17">
      <c r="A14" s="49" t="s">
        <v>643</v>
      </c>
      <c r="B14" s="50" t="s">
        <v>124</v>
      </c>
      <c r="C14" s="51">
        <v>10</v>
      </c>
      <c r="D14" s="52">
        <v>137</v>
      </c>
      <c r="E14" s="52">
        <v>10</v>
      </c>
      <c r="F14" s="54">
        <f ca="1" t="shared" si="3"/>
        <v>1</v>
      </c>
      <c r="G14" s="54">
        <f ca="1" t="shared" si="4"/>
        <v>0.072992700729927</v>
      </c>
      <c r="K14" s="55" t="s">
        <v>2670</v>
      </c>
      <c r="L14" s="56" t="s">
        <v>2671</v>
      </c>
      <c r="M14" s="65">
        <v>901</v>
      </c>
      <c r="N14" s="65">
        <v>901</v>
      </c>
      <c r="O14" s="66">
        <v>901</v>
      </c>
      <c r="P14" s="58">
        <f ca="1" t="shared" si="0"/>
        <v>1</v>
      </c>
      <c r="Q14" s="58">
        <f ca="1" t="shared" si="1"/>
        <v>1</v>
      </c>
    </row>
    <row r="15" ht="15" spans="1:17">
      <c r="A15" s="49" t="s">
        <v>105</v>
      </c>
      <c r="B15" s="50" t="s">
        <v>106</v>
      </c>
      <c r="C15" s="51">
        <v>164</v>
      </c>
      <c r="D15" s="52">
        <v>110</v>
      </c>
      <c r="E15" s="52">
        <v>139</v>
      </c>
      <c r="F15" s="54">
        <f ca="1" t="shared" si="3"/>
        <v>0.847560975609756</v>
      </c>
      <c r="G15" s="54">
        <f ca="1" t="shared" si="4"/>
        <v>1.26363636363636</v>
      </c>
      <c r="K15" s="55" t="s">
        <v>2672</v>
      </c>
      <c r="L15" s="56" t="s">
        <v>2673</v>
      </c>
      <c r="M15" s="65">
        <v>2103</v>
      </c>
      <c r="N15" s="65">
        <v>2103</v>
      </c>
      <c r="O15" s="66">
        <v>2103</v>
      </c>
      <c r="P15" s="58">
        <f ca="1" t="shared" si="0"/>
        <v>1</v>
      </c>
      <c r="Q15" s="58">
        <f ca="1" t="shared" si="1"/>
        <v>1</v>
      </c>
    </row>
    <row r="16" ht="15" spans="1:17">
      <c r="A16" s="49" t="s">
        <v>107</v>
      </c>
      <c r="B16" s="50" t="s">
        <v>108</v>
      </c>
      <c r="C16" s="51"/>
      <c r="D16" s="52">
        <v>1333</v>
      </c>
      <c r="E16" s="52">
        <v>491</v>
      </c>
      <c r="F16" s="54">
        <f ca="1" t="shared" si="3"/>
        <v>0</v>
      </c>
      <c r="G16" s="54">
        <f ca="1" t="shared" si="4"/>
        <v>0.36834208552138</v>
      </c>
      <c r="K16" s="55" t="s">
        <v>2674</v>
      </c>
      <c r="L16" s="56" t="s">
        <v>2675</v>
      </c>
      <c r="M16" s="65"/>
      <c r="N16" s="65"/>
      <c r="O16" s="65"/>
      <c r="P16" s="58">
        <f ca="1" t="shared" si="0"/>
        <v>0</v>
      </c>
      <c r="Q16" s="58">
        <f ca="1" t="shared" si="1"/>
        <v>0</v>
      </c>
    </row>
    <row r="17" ht="15" spans="1:17">
      <c r="A17" s="49" t="s">
        <v>644</v>
      </c>
      <c r="B17" s="50" t="s">
        <v>645</v>
      </c>
      <c r="C17" s="51"/>
      <c r="D17" s="52"/>
      <c r="E17" s="52"/>
      <c r="F17" s="54">
        <f ca="1" t="shared" si="3"/>
        <v>0</v>
      </c>
      <c r="G17" s="54">
        <f ca="1" t="shared" si="4"/>
        <v>0</v>
      </c>
      <c r="K17" s="55" t="s">
        <v>2676</v>
      </c>
      <c r="L17" s="56" t="s">
        <v>2677</v>
      </c>
      <c r="M17" s="65"/>
      <c r="N17" s="65"/>
      <c r="O17" s="66"/>
      <c r="P17" s="58">
        <f ca="1" t="shared" si="0"/>
        <v>0</v>
      </c>
      <c r="Q17" s="58">
        <f ca="1" t="shared" si="1"/>
        <v>0</v>
      </c>
    </row>
    <row r="18" ht="15" spans="1:17">
      <c r="A18" s="49" t="s">
        <v>109</v>
      </c>
      <c r="B18" s="69" t="s">
        <v>104</v>
      </c>
      <c r="C18" s="51">
        <v>435</v>
      </c>
      <c r="D18" s="52">
        <v>780</v>
      </c>
      <c r="E18" s="52">
        <v>16991</v>
      </c>
      <c r="F18" s="54">
        <f ca="1" t="shared" si="3"/>
        <v>39.0597701149425</v>
      </c>
      <c r="G18" s="54">
        <f ca="1" t="shared" si="4"/>
        <v>21.7833333333333</v>
      </c>
      <c r="K18" s="55" t="s">
        <v>2678</v>
      </c>
      <c r="L18" s="56" t="s">
        <v>2679</v>
      </c>
      <c r="M18" s="65"/>
      <c r="N18" s="65"/>
      <c r="O18" s="66"/>
      <c r="P18" s="58">
        <f ca="1" t="shared" si="0"/>
        <v>0</v>
      </c>
      <c r="Q18" s="58">
        <f ca="1" t="shared" si="1"/>
        <v>0</v>
      </c>
    </row>
    <row r="19" ht="15" spans="1:17">
      <c r="A19" s="49" t="s">
        <v>646</v>
      </c>
      <c r="B19" s="69" t="s">
        <v>124</v>
      </c>
      <c r="C19" s="51">
        <v>9</v>
      </c>
      <c r="D19" s="52">
        <v>50</v>
      </c>
      <c r="E19" s="52">
        <v>4</v>
      </c>
      <c r="F19" s="54">
        <f ca="1" t="shared" si="3"/>
        <v>0.444444444444444</v>
      </c>
      <c r="G19" s="54">
        <f ca="1" t="shared" si="4"/>
        <v>0.08</v>
      </c>
      <c r="K19" s="55" t="s">
        <v>2680</v>
      </c>
      <c r="L19" s="56" t="s">
        <v>2681</v>
      </c>
      <c r="M19" s="65">
        <v>10118</v>
      </c>
      <c r="N19" s="65">
        <v>25842</v>
      </c>
      <c r="O19" s="66">
        <v>1628</v>
      </c>
      <c r="P19" s="58">
        <f ca="1" t="shared" si="0"/>
        <v>0.16090136390591</v>
      </c>
      <c r="Q19" s="58">
        <f ca="1" t="shared" si="1"/>
        <v>0.0629982199520161</v>
      </c>
    </row>
    <row r="20" ht="15" spans="1:17">
      <c r="A20" s="49" t="s">
        <v>110</v>
      </c>
      <c r="B20" s="70" t="s">
        <v>106</v>
      </c>
      <c r="C20" s="51"/>
      <c r="D20" s="52"/>
      <c r="E20" s="52"/>
      <c r="F20" s="54">
        <f ca="1" t="shared" si="3"/>
        <v>0</v>
      </c>
      <c r="G20" s="54">
        <f ca="1" t="shared" si="4"/>
        <v>0</v>
      </c>
      <c r="K20" s="55" t="s">
        <v>2682</v>
      </c>
      <c r="L20" s="56" t="s">
        <v>2683</v>
      </c>
      <c r="M20" s="65">
        <v>2052</v>
      </c>
      <c r="N20" s="65">
        <v>3178</v>
      </c>
      <c r="O20" s="66">
        <v>23329</v>
      </c>
      <c r="P20" s="58">
        <f ca="1" t="shared" si="0"/>
        <v>11.3689083820663</v>
      </c>
      <c r="Q20" s="58">
        <f ca="1" t="shared" si="1"/>
        <v>7.34078036500944</v>
      </c>
    </row>
    <row r="21" ht="15" spans="1:17">
      <c r="A21" s="49" t="s">
        <v>111</v>
      </c>
      <c r="B21" s="70" t="s">
        <v>112</v>
      </c>
      <c r="C21" s="51">
        <v>45</v>
      </c>
      <c r="D21" s="52">
        <v>42</v>
      </c>
      <c r="E21" s="52">
        <v>45</v>
      </c>
      <c r="F21" s="54">
        <f ca="1" t="shared" si="3"/>
        <v>1</v>
      </c>
      <c r="G21" s="54">
        <f ca="1" t="shared" si="4"/>
        <v>1.07142857142857</v>
      </c>
      <c r="K21" s="551" t="s">
        <v>2684</v>
      </c>
      <c r="L21" s="64" t="s">
        <v>2685</v>
      </c>
      <c r="M21" s="65">
        <v>141</v>
      </c>
      <c r="N21" s="65">
        <v>1064</v>
      </c>
      <c r="O21" s="66">
        <v>7927</v>
      </c>
      <c r="P21" s="58">
        <f ca="1" t="shared" si="0"/>
        <v>56.2198581560284</v>
      </c>
      <c r="Q21" s="58">
        <f ca="1" t="shared" si="1"/>
        <v>7.45018796992481</v>
      </c>
    </row>
    <row r="22" ht="15" spans="1:17">
      <c r="A22" s="49" t="s">
        <v>647</v>
      </c>
      <c r="B22" s="70" t="s">
        <v>648</v>
      </c>
      <c r="C22" s="51"/>
      <c r="D22" s="52"/>
      <c r="E22" s="52"/>
      <c r="F22" s="54">
        <f ca="1" t="shared" si="3"/>
        <v>0</v>
      </c>
      <c r="G22" s="54">
        <f ca="1" t="shared" si="4"/>
        <v>0</v>
      </c>
      <c r="K22" s="67" t="s">
        <v>2686</v>
      </c>
      <c r="L22" s="68" t="s">
        <v>2687</v>
      </c>
      <c r="M22" s="65"/>
      <c r="N22" s="65"/>
      <c r="O22" s="66"/>
      <c r="P22" s="58">
        <f ca="1" t="shared" si="0"/>
        <v>0</v>
      </c>
      <c r="Q22" s="58">
        <f ca="1" t="shared" si="1"/>
        <v>0</v>
      </c>
    </row>
    <row r="23" ht="15" spans="1:17">
      <c r="A23" s="49" t="s">
        <v>649</v>
      </c>
      <c r="B23" s="50" t="s">
        <v>650</v>
      </c>
      <c r="C23" s="51"/>
      <c r="D23" s="52"/>
      <c r="E23" s="52"/>
      <c r="F23" s="54">
        <f ca="1" t="shared" si="3"/>
        <v>0</v>
      </c>
      <c r="G23" s="54">
        <f ca="1" t="shared" si="4"/>
        <v>0</v>
      </c>
      <c r="K23" s="55" t="s">
        <v>2688</v>
      </c>
      <c r="L23" s="56" t="s">
        <v>2689</v>
      </c>
      <c r="M23" s="65"/>
      <c r="N23" s="65"/>
      <c r="O23" s="66"/>
      <c r="P23" s="58">
        <f ca="1" t="shared" si="0"/>
        <v>0</v>
      </c>
      <c r="Q23" s="58">
        <f ca="1" t="shared" si="1"/>
        <v>0</v>
      </c>
    </row>
    <row r="24" ht="15" spans="1:17">
      <c r="A24" s="49" t="s">
        <v>651</v>
      </c>
      <c r="B24" s="50" t="s">
        <v>652</v>
      </c>
      <c r="C24" s="51"/>
      <c r="D24" s="52"/>
      <c r="E24" s="52"/>
      <c r="F24" s="54">
        <f ca="1" t="shared" si="3"/>
        <v>0</v>
      </c>
      <c r="G24" s="54">
        <f ca="1" t="shared" si="4"/>
        <v>0</v>
      </c>
      <c r="K24" s="55" t="s">
        <v>2690</v>
      </c>
      <c r="L24" s="56" t="s">
        <v>2691</v>
      </c>
      <c r="M24" s="65"/>
      <c r="N24" s="65"/>
      <c r="O24" s="66"/>
      <c r="P24" s="58">
        <f ca="1" t="shared" si="0"/>
        <v>0</v>
      </c>
      <c r="Q24" s="58">
        <f ca="1" t="shared" si="1"/>
        <v>0</v>
      </c>
    </row>
    <row r="25" ht="15" spans="1:17">
      <c r="A25" s="49" t="s">
        <v>113</v>
      </c>
      <c r="B25" s="50" t="s">
        <v>114</v>
      </c>
      <c r="C25" s="51">
        <v>40</v>
      </c>
      <c r="D25" s="52">
        <v>2</v>
      </c>
      <c r="E25" s="52">
        <v>35</v>
      </c>
      <c r="F25" s="54">
        <f ca="1" t="shared" si="3"/>
        <v>0.875</v>
      </c>
      <c r="G25" s="54">
        <f ca="1" t="shared" si="4"/>
        <v>17.5</v>
      </c>
      <c r="K25" s="55" t="s">
        <v>2692</v>
      </c>
      <c r="L25" s="56" t="s">
        <v>2693</v>
      </c>
      <c r="M25" s="65">
        <v>1390</v>
      </c>
      <c r="N25" s="65">
        <v>1859</v>
      </c>
      <c r="O25" s="66">
        <v>1859</v>
      </c>
      <c r="P25" s="58">
        <f ca="1" t="shared" si="0"/>
        <v>1.33741007194245</v>
      </c>
      <c r="Q25" s="58">
        <f ca="1" t="shared" si="1"/>
        <v>1</v>
      </c>
    </row>
    <row r="26" ht="15" spans="1:17">
      <c r="A26" s="49" t="s">
        <v>653</v>
      </c>
      <c r="B26" s="50" t="s">
        <v>654</v>
      </c>
      <c r="C26" s="51"/>
      <c r="D26" s="52"/>
      <c r="E26" s="52"/>
      <c r="F26" s="54">
        <f ca="1" t="shared" si="3"/>
        <v>0</v>
      </c>
      <c r="G26" s="54">
        <f ca="1" t="shared" si="4"/>
        <v>0</v>
      </c>
      <c r="K26" s="55" t="s">
        <v>2694</v>
      </c>
      <c r="L26" s="56" t="s">
        <v>2695</v>
      </c>
      <c r="M26" s="65"/>
      <c r="N26" s="65">
        <v>1200</v>
      </c>
      <c r="O26" s="66">
        <v>1200</v>
      </c>
      <c r="P26" s="58">
        <f ca="1" t="shared" si="0"/>
        <v>0</v>
      </c>
      <c r="Q26" s="58">
        <f ca="1" t="shared" si="1"/>
        <v>1</v>
      </c>
    </row>
    <row r="27" ht="15" spans="1:17">
      <c r="A27" s="49" t="s">
        <v>655</v>
      </c>
      <c r="B27" s="50" t="s">
        <v>108</v>
      </c>
      <c r="C27" s="51">
        <v>2</v>
      </c>
      <c r="D27" s="52">
        <v>9</v>
      </c>
      <c r="E27" s="52">
        <v>6</v>
      </c>
      <c r="F27" s="54">
        <f ca="1" t="shared" si="3"/>
        <v>3</v>
      </c>
      <c r="G27" s="54">
        <f ca="1" t="shared" si="4"/>
        <v>0.666666666666667</v>
      </c>
      <c r="K27" s="55" t="s">
        <v>2696</v>
      </c>
      <c r="L27" s="56" t="s">
        <v>2697</v>
      </c>
      <c r="M27" s="65"/>
      <c r="N27" s="65"/>
      <c r="O27" s="66"/>
      <c r="P27" s="58">
        <f ca="1" t="shared" si="0"/>
        <v>0</v>
      </c>
      <c r="Q27" s="58">
        <f ca="1" t="shared" si="1"/>
        <v>0</v>
      </c>
    </row>
    <row r="28" ht="15" spans="1:17">
      <c r="A28" s="49" t="s">
        <v>115</v>
      </c>
      <c r="B28" s="50" t="s">
        <v>116</v>
      </c>
      <c r="C28" s="51">
        <v>2</v>
      </c>
      <c r="D28" s="52">
        <v>10</v>
      </c>
      <c r="E28" s="52">
        <v>4</v>
      </c>
      <c r="F28" s="54">
        <f ca="1" t="shared" si="3"/>
        <v>2</v>
      </c>
      <c r="G28" s="54">
        <f ca="1" t="shared" si="4"/>
        <v>0.4</v>
      </c>
      <c r="K28" s="55" t="s">
        <v>2698</v>
      </c>
      <c r="L28" s="56" t="s">
        <v>2699</v>
      </c>
      <c r="M28" s="65"/>
      <c r="N28" s="65"/>
      <c r="O28" s="66"/>
      <c r="P28" s="58">
        <f ca="1" t="shared" si="0"/>
        <v>0</v>
      </c>
      <c r="Q28" s="58">
        <f ca="1" t="shared" si="1"/>
        <v>0</v>
      </c>
    </row>
    <row r="29" ht="15" spans="1:17">
      <c r="A29" s="49" t="s">
        <v>117</v>
      </c>
      <c r="B29" s="69" t="s">
        <v>104</v>
      </c>
      <c r="C29" s="51">
        <v>322</v>
      </c>
      <c r="D29" s="52">
        <v>240</v>
      </c>
      <c r="E29" s="52">
        <v>119</v>
      </c>
      <c r="F29" s="54">
        <f ca="1" t="shared" si="3"/>
        <v>0.369565217391304</v>
      </c>
      <c r="G29" s="54">
        <f ca="1" t="shared" si="4"/>
        <v>0.495833333333333</v>
      </c>
      <c r="K29" s="55" t="s">
        <v>2700</v>
      </c>
      <c r="L29" s="56" t="s">
        <v>2701</v>
      </c>
      <c r="M29" s="65"/>
      <c r="N29" s="65"/>
      <c r="O29" s="66"/>
      <c r="P29" s="58">
        <f ca="1" t="shared" si="0"/>
        <v>0</v>
      </c>
      <c r="Q29" s="58">
        <f ca="1" t="shared" si="1"/>
        <v>0</v>
      </c>
    </row>
    <row r="30" ht="15" spans="1:17">
      <c r="A30" s="49" t="s">
        <v>658</v>
      </c>
      <c r="B30" s="69" t="s">
        <v>124</v>
      </c>
      <c r="C30" s="51"/>
      <c r="D30" s="52"/>
      <c r="E30" s="52">
        <v>17</v>
      </c>
      <c r="F30" s="54">
        <f ca="1" t="shared" si="3"/>
        <v>0</v>
      </c>
      <c r="G30" s="54">
        <f ca="1" t="shared" si="4"/>
        <v>0</v>
      </c>
      <c r="K30" s="55" t="s">
        <v>2702</v>
      </c>
      <c r="L30" s="56" t="s">
        <v>2703</v>
      </c>
      <c r="M30" s="65"/>
      <c r="N30" s="65"/>
      <c r="O30" s="66"/>
      <c r="P30" s="58">
        <f ca="1" t="shared" si="0"/>
        <v>0</v>
      </c>
      <c r="Q30" s="58">
        <f ca="1" t="shared" si="1"/>
        <v>0</v>
      </c>
    </row>
    <row r="31" ht="15" spans="1:17">
      <c r="A31" s="49" t="s">
        <v>659</v>
      </c>
      <c r="B31" s="71" t="s">
        <v>106</v>
      </c>
      <c r="C31" s="51"/>
      <c r="D31" s="52"/>
      <c r="E31" s="52"/>
      <c r="F31" s="54">
        <f ca="1" t="shared" si="3"/>
        <v>0</v>
      </c>
      <c r="G31" s="54">
        <f ca="1" t="shared" si="4"/>
        <v>0</v>
      </c>
      <c r="K31" s="55" t="s">
        <v>2704</v>
      </c>
      <c r="L31" s="56" t="s">
        <v>2705</v>
      </c>
      <c r="M31" s="65">
        <v>1620</v>
      </c>
      <c r="N31" s="65">
        <v>2265</v>
      </c>
      <c r="O31" s="66">
        <v>2665</v>
      </c>
      <c r="P31" s="58">
        <f ca="1" t="shared" si="0"/>
        <v>1.64506172839506</v>
      </c>
      <c r="Q31" s="58">
        <f ca="1" t="shared" si="1"/>
        <v>1.1766004415011</v>
      </c>
    </row>
    <row r="32" ht="15" spans="1:17">
      <c r="A32" s="49" t="s">
        <v>118</v>
      </c>
      <c r="B32" s="70" t="s">
        <v>119</v>
      </c>
      <c r="C32" s="51">
        <v>37</v>
      </c>
      <c r="D32" s="52">
        <v>37</v>
      </c>
      <c r="E32" s="52">
        <v>38</v>
      </c>
      <c r="F32" s="54">
        <f ca="1" t="shared" si="3"/>
        <v>1.02702702702703</v>
      </c>
      <c r="G32" s="54">
        <f ca="1" t="shared" si="4"/>
        <v>1.02702702702703</v>
      </c>
      <c r="K32" s="55" t="s">
        <v>2706</v>
      </c>
      <c r="L32" s="56" t="s">
        <v>2707</v>
      </c>
      <c r="M32" s="65"/>
      <c r="N32" s="72"/>
      <c r="O32" s="66"/>
      <c r="P32" s="58">
        <f ca="1" t="shared" si="0"/>
        <v>0</v>
      </c>
      <c r="Q32" s="58">
        <f ca="1" t="shared" si="1"/>
        <v>0</v>
      </c>
    </row>
    <row r="33" ht="15" spans="1:17">
      <c r="A33" s="49" t="s">
        <v>120</v>
      </c>
      <c r="B33" s="70" t="s">
        <v>121</v>
      </c>
      <c r="C33" s="51">
        <v>11</v>
      </c>
      <c r="D33" s="52"/>
      <c r="E33" s="52">
        <v>22</v>
      </c>
      <c r="F33" s="54">
        <f ca="1" t="shared" si="3"/>
        <v>2</v>
      </c>
      <c r="G33" s="54">
        <f ca="1" t="shared" si="4"/>
        <v>0</v>
      </c>
      <c r="K33" s="55" t="s">
        <v>2708</v>
      </c>
      <c r="L33" s="56" t="s">
        <v>2709</v>
      </c>
      <c r="M33" s="65"/>
      <c r="N33" s="72"/>
      <c r="O33" s="66"/>
      <c r="P33" s="58">
        <f ca="1" t="shared" si="0"/>
        <v>0</v>
      </c>
      <c r="Q33" s="58">
        <f ca="1" t="shared" si="1"/>
        <v>0</v>
      </c>
    </row>
    <row r="34" ht="15" spans="1:17">
      <c r="A34" s="49" t="s">
        <v>660</v>
      </c>
      <c r="B34" s="70" t="s">
        <v>661</v>
      </c>
      <c r="C34" s="51"/>
      <c r="D34" s="52"/>
      <c r="E34" s="52"/>
      <c r="F34" s="54">
        <f ca="1" t="shared" si="3"/>
        <v>0</v>
      </c>
      <c r="G34" s="54">
        <f ca="1" t="shared" si="4"/>
        <v>0</v>
      </c>
      <c r="K34" s="55" t="s">
        <v>2710</v>
      </c>
      <c r="L34" s="56" t="s">
        <v>2711</v>
      </c>
      <c r="M34" s="65"/>
      <c r="N34" s="72"/>
      <c r="O34" s="66"/>
      <c r="P34" s="58">
        <f ca="1" t="shared" si="0"/>
        <v>0</v>
      </c>
      <c r="Q34" s="58">
        <f ca="1" t="shared" si="1"/>
        <v>0</v>
      </c>
    </row>
    <row r="35" ht="15" spans="1:17">
      <c r="A35" s="49" t="s">
        <v>662</v>
      </c>
      <c r="B35" s="70" t="s">
        <v>108</v>
      </c>
      <c r="C35" s="51"/>
      <c r="D35" s="52"/>
      <c r="E35" s="52"/>
      <c r="F35" s="54">
        <f ca="1" t="shared" si="3"/>
        <v>0</v>
      </c>
      <c r="G35" s="54">
        <f ca="1" t="shared" si="4"/>
        <v>0</v>
      </c>
      <c r="K35" s="55" t="s">
        <v>2712</v>
      </c>
      <c r="L35" s="56" t="s">
        <v>2713</v>
      </c>
      <c r="M35" s="65">
        <v>127</v>
      </c>
      <c r="N35" s="72">
        <v>188</v>
      </c>
      <c r="O35" s="66">
        <v>188</v>
      </c>
      <c r="P35" s="58">
        <f ca="1" t="shared" si="0"/>
        <v>1.48031496062992</v>
      </c>
      <c r="Q35" s="58">
        <f ca="1" t="shared" si="1"/>
        <v>1</v>
      </c>
    </row>
    <row r="36" ht="15" spans="1:17">
      <c r="A36" s="49" t="s">
        <v>663</v>
      </c>
      <c r="B36" s="70" t="s">
        <v>664</v>
      </c>
      <c r="C36" s="51"/>
      <c r="D36" s="52"/>
      <c r="E36" s="52"/>
      <c r="F36" s="54">
        <f ca="1" t="shared" si="3"/>
        <v>0</v>
      </c>
      <c r="G36" s="54">
        <f ca="1" t="shared" si="4"/>
        <v>0</v>
      </c>
      <c r="K36" s="55" t="s">
        <v>2714</v>
      </c>
      <c r="L36" s="56" t="s">
        <v>2715</v>
      </c>
      <c r="M36" s="65">
        <v>9245</v>
      </c>
      <c r="N36" s="72">
        <v>12762</v>
      </c>
      <c r="O36" s="66">
        <v>12762</v>
      </c>
      <c r="P36" s="58">
        <f ca="1" t="shared" si="0"/>
        <v>1.38042184964846</v>
      </c>
      <c r="Q36" s="58">
        <f ca="1" t="shared" si="1"/>
        <v>1</v>
      </c>
    </row>
    <row r="37" ht="15" spans="1:17">
      <c r="A37" s="49" t="s">
        <v>122</v>
      </c>
      <c r="B37" s="69" t="s">
        <v>104</v>
      </c>
      <c r="C37" s="51">
        <v>26885</v>
      </c>
      <c r="D37" s="52">
        <v>25179</v>
      </c>
      <c r="E37" s="52">
        <v>25422</v>
      </c>
      <c r="F37" s="54">
        <f ca="1" t="shared" si="3"/>
        <v>0.945583038869258</v>
      </c>
      <c r="G37" s="54">
        <f ca="1" t="shared" si="4"/>
        <v>1.00965089955916</v>
      </c>
      <c r="K37" s="55" t="s">
        <v>2716</v>
      </c>
      <c r="L37" s="56" t="s">
        <v>2717</v>
      </c>
      <c r="M37" s="65"/>
      <c r="N37" s="72"/>
      <c r="O37" s="66"/>
      <c r="P37" s="58">
        <f ca="1" t="shared" si="0"/>
        <v>0</v>
      </c>
      <c r="Q37" s="58">
        <f ca="1" t="shared" si="1"/>
        <v>0</v>
      </c>
    </row>
    <row r="38" ht="15" spans="1:17">
      <c r="A38" s="49" t="s">
        <v>123</v>
      </c>
      <c r="B38" s="69" t="s">
        <v>124</v>
      </c>
      <c r="C38" s="51">
        <v>5479</v>
      </c>
      <c r="D38" s="52">
        <v>4902</v>
      </c>
      <c r="E38" s="52">
        <v>2810</v>
      </c>
      <c r="F38" s="54">
        <f ca="1" t="shared" si="3"/>
        <v>0.512867311553203</v>
      </c>
      <c r="G38" s="54">
        <f ca="1" t="shared" si="4"/>
        <v>0.573235414116687</v>
      </c>
      <c r="K38" s="55" t="s">
        <v>2718</v>
      </c>
      <c r="L38" s="56" t="s">
        <v>2719</v>
      </c>
      <c r="M38" s="65">
        <v>6851</v>
      </c>
      <c r="N38" s="72">
        <v>6656</v>
      </c>
      <c r="O38" s="66">
        <v>5656</v>
      </c>
      <c r="P38" s="58">
        <f ca="1" t="shared" si="0"/>
        <v>0.82557290906437</v>
      </c>
      <c r="Q38" s="58">
        <f ca="1" t="shared" si="1"/>
        <v>0.849759615384615</v>
      </c>
    </row>
    <row r="39" ht="15" spans="1:17">
      <c r="A39" s="49" t="s">
        <v>665</v>
      </c>
      <c r="B39" s="70" t="s">
        <v>106</v>
      </c>
      <c r="C39" s="51"/>
      <c r="D39" s="52">
        <v>441</v>
      </c>
      <c r="E39" s="52"/>
      <c r="F39" s="54">
        <f ca="1" t="shared" si="3"/>
        <v>0</v>
      </c>
      <c r="G39" s="54">
        <f ca="1" t="shared" si="4"/>
        <v>0</v>
      </c>
      <c r="K39" s="55" t="s">
        <v>2720</v>
      </c>
      <c r="L39" s="56" t="s">
        <v>2721</v>
      </c>
      <c r="M39" s="65">
        <v>4976</v>
      </c>
      <c r="N39" s="72">
        <v>5928</v>
      </c>
      <c r="O39" s="66">
        <v>4928</v>
      </c>
      <c r="P39" s="58">
        <f ca="1" t="shared" si="0"/>
        <v>0.990353697749196</v>
      </c>
      <c r="Q39" s="58">
        <f ca="1" t="shared" si="1"/>
        <v>0.831309041835358</v>
      </c>
    </row>
    <row r="40" ht="15" spans="1:17">
      <c r="A40" s="49" t="s">
        <v>666</v>
      </c>
      <c r="B40" s="70" t="s">
        <v>667</v>
      </c>
      <c r="C40" s="51"/>
      <c r="D40" s="52"/>
      <c r="E40" s="52"/>
      <c r="F40" s="54">
        <f ca="1" t="shared" si="3"/>
        <v>0</v>
      </c>
      <c r="G40" s="54">
        <f ca="1" t="shared" si="4"/>
        <v>0</v>
      </c>
      <c r="K40" s="55" t="s">
        <v>2722</v>
      </c>
      <c r="L40" s="56" t="s">
        <v>2723</v>
      </c>
      <c r="M40" s="65">
        <v>407</v>
      </c>
      <c r="N40" s="72">
        <v>6537</v>
      </c>
      <c r="O40" s="66">
        <v>5537</v>
      </c>
      <c r="P40" s="58">
        <f ca="1" t="shared" si="0"/>
        <v>13.6044226044226</v>
      </c>
      <c r="Q40" s="58">
        <f ca="1" t="shared" si="1"/>
        <v>0.847024629034725</v>
      </c>
    </row>
    <row r="41" ht="15" spans="1:17">
      <c r="A41" s="49" t="s">
        <v>668</v>
      </c>
      <c r="B41" s="70" t="s">
        <v>669</v>
      </c>
      <c r="C41" s="51"/>
      <c r="D41" s="52"/>
      <c r="E41" s="52"/>
      <c r="F41" s="54">
        <f ca="1" t="shared" si="3"/>
        <v>0</v>
      </c>
      <c r="G41" s="54">
        <f ca="1" t="shared" si="4"/>
        <v>0</v>
      </c>
      <c r="K41" s="55" t="s">
        <v>2724</v>
      </c>
      <c r="L41" s="56" t="s">
        <v>2725</v>
      </c>
      <c r="M41" s="65">
        <v>1748</v>
      </c>
      <c r="N41" s="72">
        <v>2393</v>
      </c>
      <c r="O41" s="66">
        <v>1393</v>
      </c>
      <c r="P41" s="58">
        <f ca="1" t="shared" si="0"/>
        <v>0.796910755148741</v>
      </c>
      <c r="Q41" s="58">
        <f ca="1" t="shared" si="1"/>
        <v>0.582114500626828</v>
      </c>
    </row>
    <row r="42" ht="15" spans="1:17">
      <c r="A42" s="49" t="s">
        <v>670</v>
      </c>
      <c r="B42" s="69" t="s">
        <v>671</v>
      </c>
      <c r="C42" s="51">
        <v>63</v>
      </c>
      <c r="D42" s="52">
        <v>22</v>
      </c>
      <c r="E42" s="52">
        <v>108</v>
      </c>
      <c r="F42" s="54">
        <f ca="1" t="shared" si="3"/>
        <v>1.71428571428571</v>
      </c>
      <c r="G42" s="54">
        <f ca="1" t="shared" si="4"/>
        <v>4.90909090909091</v>
      </c>
      <c r="K42" s="55" t="s">
        <v>2726</v>
      </c>
      <c r="L42" s="56" t="s">
        <v>2727</v>
      </c>
      <c r="M42" s="65"/>
      <c r="N42" s="72"/>
      <c r="O42" s="66"/>
      <c r="P42" s="58">
        <f ca="1" t="shared" si="0"/>
        <v>0</v>
      </c>
      <c r="Q42" s="58">
        <f ca="1" t="shared" si="1"/>
        <v>0</v>
      </c>
    </row>
    <row r="43" ht="15" spans="1:17">
      <c r="A43" s="49" t="s">
        <v>672</v>
      </c>
      <c r="B43" s="70" t="s">
        <v>673</v>
      </c>
      <c r="C43" s="51"/>
      <c r="D43" s="52"/>
      <c r="E43" s="52"/>
      <c r="F43" s="54">
        <f ca="1" t="shared" si="3"/>
        <v>0</v>
      </c>
      <c r="G43" s="54">
        <f ca="1" t="shared" si="4"/>
        <v>0</v>
      </c>
      <c r="K43" s="55" t="s">
        <v>2728</v>
      </c>
      <c r="L43" s="56" t="s">
        <v>2729</v>
      </c>
      <c r="M43" s="65">
        <v>150</v>
      </c>
      <c r="N43" s="72">
        <v>5825</v>
      </c>
      <c r="O43" s="66">
        <v>2470</v>
      </c>
      <c r="P43" s="58">
        <f ca="1" t="shared" si="0"/>
        <v>16.4666666666667</v>
      </c>
      <c r="Q43" s="58">
        <f ca="1" t="shared" si="1"/>
        <v>0.424034334763948</v>
      </c>
    </row>
    <row r="44" ht="15" spans="1:17">
      <c r="A44" s="49" t="s">
        <v>125</v>
      </c>
      <c r="B44" s="70" t="s">
        <v>108</v>
      </c>
      <c r="C44" s="51">
        <v>646</v>
      </c>
      <c r="D44" s="52">
        <v>362</v>
      </c>
      <c r="E44" s="52">
        <v>1761</v>
      </c>
      <c r="F44" s="54">
        <f ca="1" t="shared" si="3"/>
        <v>2.72600619195046</v>
      </c>
      <c r="G44" s="54">
        <f ca="1" t="shared" si="4"/>
        <v>4.8646408839779</v>
      </c>
      <c r="K44" s="55" t="s">
        <v>2730</v>
      </c>
      <c r="L44" s="56" t="s">
        <v>2731</v>
      </c>
      <c r="M44" s="65"/>
      <c r="N44" s="72">
        <v>3404</v>
      </c>
      <c r="O44" s="66">
        <v>3404</v>
      </c>
      <c r="P44" s="58">
        <f ca="1" t="shared" si="0"/>
        <v>0</v>
      </c>
      <c r="Q44" s="58">
        <f ca="1" t="shared" si="1"/>
        <v>1</v>
      </c>
    </row>
    <row r="45" ht="15" spans="1:17">
      <c r="A45" s="49" t="s">
        <v>126</v>
      </c>
      <c r="B45" s="70" t="s">
        <v>127</v>
      </c>
      <c r="C45" s="51">
        <v>1029</v>
      </c>
      <c r="D45" s="52">
        <v>1138</v>
      </c>
      <c r="E45" s="52">
        <v>696</v>
      </c>
      <c r="F45" s="54">
        <f ca="1" t="shared" si="3"/>
        <v>0.676384839650146</v>
      </c>
      <c r="G45" s="54">
        <f ca="1" t="shared" si="4"/>
        <v>0.611599297012302</v>
      </c>
      <c r="K45" s="55" t="s">
        <v>2732</v>
      </c>
      <c r="L45" s="56" t="s">
        <v>2733</v>
      </c>
      <c r="M45" s="65"/>
      <c r="N45" s="72"/>
      <c r="O45" s="66"/>
      <c r="P45" s="58">
        <f ca="1" t="shared" si="0"/>
        <v>0</v>
      </c>
      <c r="Q45" s="58">
        <f ca="1" t="shared" si="1"/>
        <v>0</v>
      </c>
    </row>
    <row r="46" ht="15" spans="1:17">
      <c r="A46" s="49" t="s">
        <v>128</v>
      </c>
      <c r="B46" s="69" t="s">
        <v>104</v>
      </c>
      <c r="C46" s="51">
        <v>615</v>
      </c>
      <c r="D46" s="52">
        <v>419</v>
      </c>
      <c r="E46" s="52">
        <v>1031</v>
      </c>
      <c r="F46" s="54">
        <f ca="1" t="shared" si="3"/>
        <v>1.67642276422764</v>
      </c>
      <c r="G46" s="54">
        <f ca="1" t="shared" si="4"/>
        <v>2.46062052505967</v>
      </c>
      <c r="K46" s="55" t="s">
        <v>2734</v>
      </c>
      <c r="L46" s="56" t="s">
        <v>2735</v>
      </c>
      <c r="M46" s="65"/>
      <c r="N46" s="72"/>
      <c r="O46" s="66"/>
      <c r="P46" s="58">
        <f ca="1" t="shared" si="0"/>
        <v>0</v>
      </c>
      <c r="Q46" s="58">
        <f ca="1" t="shared" si="1"/>
        <v>0</v>
      </c>
    </row>
    <row r="47" ht="15" spans="1:17">
      <c r="A47" s="49" t="s">
        <v>129</v>
      </c>
      <c r="B47" s="69" t="s">
        <v>124</v>
      </c>
      <c r="C47" s="51">
        <v>28</v>
      </c>
      <c r="D47" s="52">
        <v>11</v>
      </c>
      <c r="E47" s="52">
        <v>44</v>
      </c>
      <c r="F47" s="54">
        <f ca="1" t="shared" si="3"/>
        <v>1.57142857142857</v>
      </c>
      <c r="G47" s="54">
        <f ca="1" t="shared" si="4"/>
        <v>4</v>
      </c>
      <c r="K47" s="55" t="s">
        <v>2736</v>
      </c>
      <c r="L47" s="56" t="s">
        <v>2737</v>
      </c>
      <c r="M47" s="65"/>
      <c r="N47" s="72"/>
      <c r="O47" s="66"/>
      <c r="P47" s="58">
        <f ca="1" t="shared" si="0"/>
        <v>0</v>
      </c>
      <c r="Q47" s="58">
        <f ca="1" t="shared" si="1"/>
        <v>0</v>
      </c>
    </row>
    <row r="48" ht="15" spans="1:17">
      <c r="A48" s="49" t="s">
        <v>675</v>
      </c>
      <c r="B48" s="70" t="s">
        <v>106</v>
      </c>
      <c r="C48" s="51">
        <v>8</v>
      </c>
      <c r="D48" s="52">
        <v>6</v>
      </c>
      <c r="E48" s="52"/>
      <c r="F48" s="54">
        <f ca="1" t="shared" si="3"/>
        <v>0</v>
      </c>
      <c r="G48" s="54">
        <f ca="1" t="shared" si="4"/>
        <v>0</v>
      </c>
      <c r="K48" s="55" t="s">
        <v>2738</v>
      </c>
      <c r="L48" s="56" t="s">
        <v>2739</v>
      </c>
      <c r="M48" s="65"/>
      <c r="N48" s="72"/>
      <c r="O48" s="66"/>
      <c r="P48" s="58">
        <f ca="1" t="shared" si="0"/>
        <v>0</v>
      </c>
      <c r="Q48" s="58">
        <f ca="1" t="shared" si="1"/>
        <v>0</v>
      </c>
    </row>
    <row r="49" ht="15" spans="1:17">
      <c r="A49" s="49" t="s">
        <v>130</v>
      </c>
      <c r="B49" s="70" t="s">
        <v>131</v>
      </c>
      <c r="C49" s="51"/>
      <c r="D49" s="52"/>
      <c r="E49" s="52"/>
      <c r="F49" s="54">
        <f ca="1" t="shared" si="3"/>
        <v>0</v>
      </c>
      <c r="G49" s="54">
        <f ca="1" t="shared" si="4"/>
        <v>0</v>
      </c>
      <c r="K49" s="55" t="s">
        <v>2740</v>
      </c>
      <c r="L49" s="56" t="s">
        <v>2741</v>
      </c>
      <c r="M49" s="65">
        <v>51</v>
      </c>
      <c r="N49" s="72">
        <v>2159</v>
      </c>
      <c r="O49" s="66">
        <v>2159</v>
      </c>
      <c r="P49" s="58">
        <f ca="1" t="shared" si="0"/>
        <v>42.3333333333333</v>
      </c>
      <c r="Q49" s="58">
        <f ca="1" t="shared" si="1"/>
        <v>1</v>
      </c>
    </row>
    <row r="50" ht="15" spans="1:17">
      <c r="A50" s="49" t="s">
        <v>676</v>
      </c>
      <c r="B50" s="70" t="s">
        <v>677</v>
      </c>
      <c r="C50" s="51"/>
      <c r="D50" s="52"/>
      <c r="E50" s="52"/>
      <c r="F50" s="54">
        <f ca="1" t="shared" si="3"/>
        <v>0</v>
      </c>
      <c r="G50" s="54">
        <f ca="1" t="shared" si="4"/>
        <v>0</v>
      </c>
      <c r="K50" s="55" t="s">
        <v>2742</v>
      </c>
      <c r="L50" s="56" t="s">
        <v>2743</v>
      </c>
      <c r="M50" s="65"/>
      <c r="N50" s="72"/>
      <c r="O50" s="66"/>
      <c r="P50" s="58">
        <f ca="1" t="shared" si="0"/>
        <v>0</v>
      </c>
      <c r="Q50" s="58">
        <f ca="1" t="shared" si="1"/>
        <v>0</v>
      </c>
    </row>
    <row r="51" ht="15" spans="1:17">
      <c r="A51" s="49" t="s">
        <v>678</v>
      </c>
      <c r="B51" s="69" t="s">
        <v>679</v>
      </c>
      <c r="C51" s="51">
        <v>181</v>
      </c>
      <c r="D51" s="52">
        <v>10</v>
      </c>
      <c r="E51" s="52">
        <v>101</v>
      </c>
      <c r="F51" s="54">
        <f ca="1" t="shared" si="3"/>
        <v>0.558011049723757</v>
      </c>
      <c r="G51" s="54">
        <f ca="1" t="shared" si="4"/>
        <v>10.1</v>
      </c>
      <c r="K51" s="55" t="s">
        <v>2744</v>
      </c>
      <c r="L51" s="56" t="s">
        <v>2745</v>
      </c>
      <c r="M51" s="65"/>
      <c r="N51" s="72">
        <v>39</v>
      </c>
      <c r="O51" s="66">
        <v>39</v>
      </c>
      <c r="P51" s="58">
        <f ca="1" t="shared" si="0"/>
        <v>0</v>
      </c>
      <c r="Q51" s="58">
        <f ca="1" t="shared" si="1"/>
        <v>1</v>
      </c>
    </row>
    <row r="52" ht="15" spans="1:17">
      <c r="A52" s="49" t="s">
        <v>680</v>
      </c>
      <c r="B52" s="69" t="s">
        <v>681</v>
      </c>
      <c r="C52" s="51"/>
      <c r="D52" s="52"/>
      <c r="E52" s="52"/>
      <c r="F52" s="54">
        <f ca="1" t="shared" si="3"/>
        <v>0</v>
      </c>
      <c r="G52" s="54">
        <f ca="1" t="shared" si="4"/>
        <v>0</v>
      </c>
      <c r="K52" s="55" t="s">
        <v>2746</v>
      </c>
      <c r="L52" s="56" t="s">
        <v>2747</v>
      </c>
      <c r="M52" s="65"/>
      <c r="N52" s="72"/>
      <c r="O52" s="66"/>
      <c r="P52" s="58">
        <f ca="1" t="shared" si="0"/>
        <v>0</v>
      </c>
      <c r="Q52" s="58">
        <f ca="1" t="shared" si="1"/>
        <v>0</v>
      </c>
    </row>
    <row r="53" ht="15" spans="1:17">
      <c r="A53" s="49" t="s">
        <v>682</v>
      </c>
      <c r="B53" s="69" t="s">
        <v>683</v>
      </c>
      <c r="C53" s="51">
        <v>1</v>
      </c>
      <c r="D53" s="52"/>
      <c r="E53" s="52">
        <v>1</v>
      </c>
      <c r="F53" s="54">
        <f ca="1" t="shared" si="3"/>
        <v>1</v>
      </c>
      <c r="G53" s="54">
        <f ca="1" t="shared" si="4"/>
        <v>0</v>
      </c>
      <c r="K53" s="55" t="s">
        <v>2748</v>
      </c>
      <c r="L53" s="73" t="s">
        <v>2749</v>
      </c>
      <c r="M53" s="65"/>
      <c r="N53" s="72"/>
      <c r="O53" s="66"/>
      <c r="P53" s="58">
        <f ca="1" t="shared" si="0"/>
        <v>0</v>
      </c>
      <c r="Q53" s="58">
        <f ca="1" t="shared" si="1"/>
        <v>0</v>
      </c>
    </row>
    <row r="54" ht="15" spans="1:17">
      <c r="A54" s="49" t="s">
        <v>132</v>
      </c>
      <c r="B54" s="69" t="s">
        <v>108</v>
      </c>
      <c r="C54" s="51">
        <v>503</v>
      </c>
      <c r="D54" s="52">
        <v>487</v>
      </c>
      <c r="E54" s="52">
        <v>87</v>
      </c>
      <c r="F54" s="54">
        <f ca="1" t="shared" si="3"/>
        <v>0.172962226640159</v>
      </c>
      <c r="G54" s="54">
        <f ca="1" t="shared" si="4"/>
        <v>0.17864476386037</v>
      </c>
      <c r="K54" s="55" t="s">
        <v>2750</v>
      </c>
      <c r="L54" s="56" t="s">
        <v>1881</v>
      </c>
      <c r="M54" s="65"/>
      <c r="N54" s="72">
        <v>253</v>
      </c>
      <c r="O54" s="74">
        <v>253</v>
      </c>
      <c r="P54" s="58">
        <f ca="1" t="shared" si="0"/>
        <v>0</v>
      </c>
      <c r="Q54" s="58">
        <f ca="1" t="shared" si="1"/>
        <v>1</v>
      </c>
    </row>
    <row r="55" ht="15" spans="1:17">
      <c r="A55" s="49" t="s">
        <v>133</v>
      </c>
      <c r="B55" s="70" t="s">
        <v>134</v>
      </c>
      <c r="C55" s="51">
        <v>321</v>
      </c>
      <c r="D55" s="52"/>
      <c r="E55" s="52">
        <v>341</v>
      </c>
      <c r="F55" s="54">
        <f ca="1" t="shared" si="3"/>
        <v>1.06230529595016</v>
      </c>
      <c r="G55" s="54">
        <f ca="1" t="shared" si="4"/>
        <v>0</v>
      </c>
      <c r="K55" s="55" t="s">
        <v>2751</v>
      </c>
      <c r="L55" s="56" t="s">
        <v>2752</v>
      </c>
      <c r="M55" s="65"/>
      <c r="N55" s="65"/>
      <c r="O55" s="74"/>
      <c r="P55" s="58">
        <f ca="1" t="shared" si="0"/>
        <v>0</v>
      </c>
      <c r="Q55" s="58">
        <f ca="1" t="shared" si="1"/>
        <v>0</v>
      </c>
    </row>
    <row r="56" ht="15" spans="1:17">
      <c r="A56" s="49" t="s">
        <v>135</v>
      </c>
      <c r="B56" s="70" t="s">
        <v>104</v>
      </c>
      <c r="C56" s="51">
        <v>265</v>
      </c>
      <c r="D56" s="52">
        <v>191</v>
      </c>
      <c r="E56" s="52">
        <v>4</v>
      </c>
      <c r="F56" s="54">
        <f ca="1" t="shared" si="3"/>
        <v>0.0150943396226415</v>
      </c>
      <c r="G56" s="54">
        <f ca="1" t="shared" si="4"/>
        <v>0.0209424083769634</v>
      </c>
      <c r="K56" s="55" t="s">
        <v>2753</v>
      </c>
      <c r="L56" s="56" t="s">
        <v>2172</v>
      </c>
      <c r="M56" s="65"/>
      <c r="N56" s="65">
        <v>24</v>
      </c>
      <c r="O56" s="66">
        <v>24</v>
      </c>
      <c r="P56" s="58">
        <f ca="1" t="shared" si="0"/>
        <v>0</v>
      </c>
      <c r="Q56" s="58">
        <f ca="1" t="shared" si="1"/>
        <v>1</v>
      </c>
    </row>
    <row r="57" ht="15" spans="1:17">
      <c r="A57" s="49" t="s">
        <v>684</v>
      </c>
      <c r="B57" s="50" t="s">
        <v>124</v>
      </c>
      <c r="C57" s="51">
        <v>86</v>
      </c>
      <c r="D57" s="52">
        <v>63</v>
      </c>
      <c r="E57" s="52">
        <v>17</v>
      </c>
      <c r="F57" s="54">
        <f ca="1" t="shared" si="3"/>
        <v>0.197674418604651</v>
      </c>
      <c r="G57" s="54">
        <f ca="1" t="shared" si="4"/>
        <v>0.26984126984127</v>
      </c>
      <c r="K57" s="55" t="s">
        <v>2754</v>
      </c>
      <c r="L57" s="56" t="s">
        <v>2174</v>
      </c>
      <c r="M57" s="65"/>
      <c r="N57" s="65">
        <v>5</v>
      </c>
      <c r="O57" s="66">
        <v>5</v>
      </c>
      <c r="P57" s="58">
        <f ca="1" t="shared" si="0"/>
        <v>0</v>
      </c>
      <c r="Q57" s="58">
        <f ca="1" t="shared" si="1"/>
        <v>1</v>
      </c>
    </row>
    <row r="58" ht="15" spans="1:17">
      <c r="A58" s="49" t="s">
        <v>685</v>
      </c>
      <c r="B58" s="69" t="s">
        <v>106</v>
      </c>
      <c r="C58" s="51"/>
      <c r="D58" s="52"/>
      <c r="E58" s="52"/>
      <c r="F58" s="54">
        <f ca="1" t="shared" si="3"/>
        <v>0</v>
      </c>
      <c r="G58" s="54">
        <f ca="1" t="shared" si="4"/>
        <v>0</v>
      </c>
      <c r="K58" s="55" t="s">
        <v>2755</v>
      </c>
      <c r="L58" s="56" t="s">
        <v>1883</v>
      </c>
      <c r="M58" s="65"/>
      <c r="N58" s="65">
        <v>1267</v>
      </c>
      <c r="O58" s="66">
        <v>1267</v>
      </c>
      <c r="P58" s="58">
        <f ca="1" t="shared" si="0"/>
        <v>0</v>
      </c>
      <c r="Q58" s="58">
        <f ca="1" t="shared" si="1"/>
        <v>1</v>
      </c>
    </row>
    <row r="59" ht="15" spans="1:17">
      <c r="A59" s="49" t="s">
        <v>136</v>
      </c>
      <c r="B59" s="69" t="s">
        <v>137</v>
      </c>
      <c r="C59" s="51">
        <v>18</v>
      </c>
      <c r="D59" s="52">
        <v>18</v>
      </c>
      <c r="E59" s="52">
        <v>1</v>
      </c>
      <c r="F59" s="54">
        <f ca="1" t="shared" si="3"/>
        <v>0.0555555555555556</v>
      </c>
      <c r="G59" s="54">
        <f ca="1" t="shared" si="4"/>
        <v>0.0555555555555556</v>
      </c>
      <c r="K59" s="55" t="s">
        <v>2756</v>
      </c>
      <c r="L59" s="56" t="s">
        <v>2177</v>
      </c>
      <c r="M59" s="65"/>
      <c r="N59" s="65">
        <v>126</v>
      </c>
      <c r="O59" s="66">
        <v>126</v>
      </c>
      <c r="P59" s="58">
        <f ca="1" t="shared" si="0"/>
        <v>0</v>
      </c>
      <c r="Q59" s="58">
        <f ca="1" t="shared" si="1"/>
        <v>1</v>
      </c>
    </row>
    <row r="60" ht="15" spans="1:17">
      <c r="A60" s="49" t="s">
        <v>686</v>
      </c>
      <c r="B60" s="69" t="s">
        <v>687</v>
      </c>
      <c r="C60" s="51"/>
      <c r="D60" s="52"/>
      <c r="E60" s="52"/>
      <c r="F60" s="54">
        <f ca="1" t="shared" si="3"/>
        <v>0</v>
      </c>
      <c r="G60" s="54">
        <f ca="1" t="shared" si="4"/>
        <v>0</v>
      </c>
      <c r="K60" s="55" t="s">
        <v>2757</v>
      </c>
      <c r="L60" s="56" t="s">
        <v>1885</v>
      </c>
      <c r="M60" s="65"/>
      <c r="N60" s="65">
        <v>145</v>
      </c>
      <c r="O60" s="66">
        <v>145</v>
      </c>
      <c r="P60" s="58">
        <f ca="1" t="shared" si="0"/>
        <v>0</v>
      </c>
      <c r="Q60" s="58">
        <f ca="1" t="shared" si="1"/>
        <v>1</v>
      </c>
    </row>
    <row r="61" ht="15" spans="1:17">
      <c r="A61" s="49" t="s">
        <v>688</v>
      </c>
      <c r="B61" s="70" t="s">
        <v>689</v>
      </c>
      <c r="C61" s="51"/>
      <c r="D61" s="52"/>
      <c r="E61" s="52"/>
      <c r="F61" s="54">
        <f ca="1" t="shared" si="3"/>
        <v>0</v>
      </c>
      <c r="G61" s="54">
        <f ca="1" t="shared" si="4"/>
        <v>0</v>
      </c>
      <c r="K61" s="55" t="s">
        <v>2758</v>
      </c>
      <c r="L61" s="56" t="s">
        <v>2180</v>
      </c>
      <c r="M61" s="65"/>
      <c r="N61" s="65">
        <v>1220</v>
      </c>
      <c r="O61" s="66">
        <v>1220</v>
      </c>
      <c r="P61" s="58">
        <f ca="1" t="shared" si="0"/>
        <v>0</v>
      </c>
      <c r="Q61" s="58">
        <f ca="1" t="shared" si="1"/>
        <v>1</v>
      </c>
    </row>
    <row r="62" ht="15" spans="1:17">
      <c r="A62" s="49" t="s">
        <v>138</v>
      </c>
      <c r="B62" s="70" t="s">
        <v>139</v>
      </c>
      <c r="C62" s="51"/>
      <c r="D62" s="52">
        <v>61</v>
      </c>
      <c r="E62" s="52">
        <v>30</v>
      </c>
      <c r="F62" s="54">
        <f ca="1" t="shared" si="3"/>
        <v>0</v>
      </c>
      <c r="G62" s="54">
        <f ca="1" t="shared" si="4"/>
        <v>0.491803278688525</v>
      </c>
      <c r="K62" s="55" t="s">
        <v>2759</v>
      </c>
      <c r="L62" s="56" t="s">
        <v>1887</v>
      </c>
      <c r="M62" s="65"/>
      <c r="N62" s="65">
        <v>704</v>
      </c>
      <c r="O62" s="66">
        <v>704</v>
      </c>
      <c r="P62" s="58">
        <f ca="1" t="shared" si="0"/>
        <v>0</v>
      </c>
      <c r="Q62" s="58">
        <f ca="1" t="shared" si="1"/>
        <v>1</v>
      </c>
    </row>
    <row r="63" ht="15" spans="1:17">
      <c r="A63" s="49" t="s">
        <v>140</v>
      </c>
      <c r="B63" s="70" t="s">
        <v>141</v>
      </c>
      <c r="C63" s="51"/>
      <c r="D63" s="52"/>
      <c r="E63" s="52">
        <v>29</v>
      </c>
      <c r="F63" s="54">
        <f ca="1" t="shared" si="3"/>
        <v>0</v>
      </c>
      <c r="G63" s="54">
        <f ca="1" t="shared" si="4"/>
        <v>0</v>
      </c>
      <c r="K63" s="55" t="s">
        <v>2760</v>
      </c>
      <c r="L63" s="56" t="s">
        <v>1889</v>
      </c>
      <c r="M63" s="65"/>
      <c r="N63" s="65">
        <v>27890</v>
      </c>
      <c r="O63" s="66">
        <v>27890</v>
      </c>
      <c r="P63" s="58">
        <f ca="1" t="shared" si="0"/>
        <v>0</v>
      </c>
      <c r="Q63" s="58">
        <f ca="1" t="shared" si="1"/>
        <v>1</v>
      </c>
    </row>
    <row r="64" ht="15" spans="1:17">
      <c r="A64" s="49" t="s">
        <v>142</v>
      </c>
      <c r="B64" s="69" t="s">
        <v>108</v>
      </c>
      <c r="C64" s="51"/>
      <c r="D64" s="52"/>
      <c r="E64" s="52">
        <v>333</v>
      </c>
      <c r="F64" s="54">
        <f ca="1" t="shared" si="3"/>
        <v>0</v>
      </c>
      <c r="G64" s="54">
        <f ca="1" t="shared" si="4"/>
        <v>0</v>
      </c>
      <c r="K64" s="55" t="s">
        <v>2761</v>
      </c>
      <c r="L64" s="56" t="s">
        <v>2184</v>
      </c>
      <c r="M64" s="65"/>
      <c r="N64" s="65">
        <v>7100</v>
      </c>
      <c r="O64" s="66">
        <v>7100</v>
      </c>
      <c r="P64" s="58">
        <f ca="1" t="shared" si="0"/>
        <v>0</v>
      </c>
      <c r="Q64" s="58">
        <f ca="1" t="shared" si="1"/>
        <v>1</v>
      </c>
    </row>
    <row r="65" ht="15" spans="1:17">
      <c r="A65" s="49" t="s">
        <v>656</v>
      </c>
      <c r="B65" s="70" t="s">
        <v>657</v>
      </c>
      <c r="C65" s="51"/>
      <c r="D65" s="52"/>
      <c r="E65" s="52"/>
      <c r="F65" s="54">
        <f ca="1" t="shared" si="3"/>
        <v>0</v>
      </c>
      <c r="G65" s="54">
        <f ca="1" t="shared" si="4"/>
        <v>0</v>
      </c>
      <c r="K65" s="55" t="s">
        <v>2762</v>
      </c>
      <c r="L65" s="56" t="s">
        <v>2186</v>
      </c>
      <c r="M65" s="65">
        <v>148</v>
      </c>
      <c r="N65" s="65">
        <v>2078</v>
      </c>
      <c r="O65" s="66">
        <v>2078</v>
      </c>
      <c r="P65" s="58">
        <f ca="1" t="shared" si="0"/>
        <v>14.0405405405405</v>
      </c>
      <c r="Q65" s="58">
        <f ca="1" t="shared" si="1"/>
        <v>1</v>
      </c>
    </row>
    <row r="66" ht="15" spans="1:17">
      <c r="A66" s="49" t="s">
        <v>143</v>
      </c>
      <c r="B66" s="70" t="s">
        <v>104</v>
      </c>
      <c r="C66" s="51">
        <v>1820</v>
      </c>
      <c r="D66" s="52">
        <v>1914</v>
      </c>
      <c r="E66" s="52"/>
      <c r="F66" s="54">
        <f ca="1" t="shared" si="3"/>
        <v>0</v>
      </c>
      <c r="G66" s="54">
        <f ca="1" t="shared" si="4"/>
        <v>0</v>
      </c>
      <c r="K66" s="55" t="s">
        <v>2763</v>
      </c>
      <c r="L66" s="56" t="s">
        <v>1893</v>
      </c>
      <c r="M66" s="65"/>
      <c r="N66" s="65">
        <v>2458</v>
      </c>
      <c r="O66" s="66">
        <v>2458</v>
      </c>
      <c r="P66" s="58">
        <f ca="1" t="shared" si="0"/>
        <v>0</v>
      </c>
      <c r="Q66" s="58">
        <f ca="1" t="shared" si="1"/>
        <v>1</v>
      </c>
    </row>
    <row r="67" ht="15" spans="1:17">
      <c r="A67" s="49" t="s">
        <v>144</v>
      </c>
      <c r="B67" s="50" t="s">
        <v>124</v>
      </c>
      <c r="C67" s="51">
        <v>359</v>
      </c>
      <c r="D67" s="52">
        <v>88</v>
      </c>
      <c r="E67" s="52">
        <v>676</v>
      </c>
      <c r="F67" s="54">
        <f ca="1" t="shared" si="3"/>
        <v>1.88300835654596</v>
      </c>
      <c r="G67" s="54">
        <f ca="1" t="shared" si="4"/>
        <v>7.68181818181818</v>
      </c>
      <c r="K67" s="55" t="s">
        <v>2764</v>
      </c>
      <c r="L67" s="56" t="s">
        <v>2189</v>
      </c>
      <c r="M67" s="65"/>
      <c r="N67" s="65"/>
      <c r="O67" s="66"/>
      <c r="P67" s="58">
        <f ca="1" t="shared" si="0"/>
        <v>0</v>
      </c>
      <c r="Q67" s="58">
        <f ca="1" t="shared" si="1"/>
        <v>0</v>
      </c>
    </row>
    <row r="68" ht="15" spans="1:17">
      <c r="A68" s="49" t="s">
        <v>690</v>
      </c>
      <c r="B68" s="50" t="s">
        <v>106</v>
      </c>
      <c r="C68" s="51"/>
      <c r="D68" s="52"/>
      <c r="E68" s="52"/>
      <c r="F68" s="54">
        <f ca="1" t="shared" si="3"/>
        <v>0</v>
      </c>
      <c r="G68" s="54">
        <f ca="1" t="shared" si="4"/>
        <v>0</v>
      </c>
      <c r="K68" s="55" t="s">
        <v>2765</v>
      </c>
      <c r="L68" s="56" t="s">
        <v>2191</v>
      </c>
      <c r="M68" s="65"/>
      <c r="N68" s="65">
        <v>216</v>
      </c>
      <c r="O68" s="66">
        <v>216</v>
      </c>
      <c r="P68" s="58">
        <f ca="1" t="shared" si="0"/>
        <v>0</v>
      </c>
      <c r="Q68" s="58">
        <f ca="1" t="shared" si="1"/>
        <v>1</v>
      </c>
    </row>
    <row r="69" ht="15" spans="1:17">
      <c r="A69" s="49" t="s">
        <v>691</v>
      </c>
      <c r="B69" s="50" t="s">
        <v>692</v>
      </c>
      <c r="C69" s="51"/>
      <c r="D69" s="52"/>
      <c r="E69" s="52"/>
      <c r="F69" s="54">
        <f ca="1" t="shared" si="3"/>
        <v>0</v>
      </c>
      <c r="G69" s="54">
        <f ca="1" t="shared" si="4"/>
        <v>0</v>
      </c>
      <c r="K69" s="55" t="s">
        <v>2766</v>
      </c>
      <c r="L69" s="56" t="s">
        <v>2767</v>
      </c>
      <c r="M69" s="65"/>
      <c r="N69" s="65"/>
      <c r="O69" s="66"/>
      <c r="P69" s="58">
        <f ca="1" t="shared" si="0"/>
        <v>0</v>
      </c>
      <c r="Q69" s="58">
        <f ca="1" t="shared" si="1"/>
        <v>0</v>
      </c>
    </row>
    <row r="70" ht="15" spans="1:17">
      <c r="A70" s="49" t="s">
        <v>145</v>
      </c>
      <c r="B70" s="50" t="s">
        <v>146</v>
      </c>
      <c r="C70" s="51"/>
      <c r="D70" s="52"/>
      <c r="E70" s="52">
        <v>53</v>
      </c>
      <c r="F70" s="54">
        <f ca="1" t="shared" si="3"/>
        <v>0</v>
      </c>
      <c r="G70" s="54">
        <f ca="1" t="shared" si="4"/>
        <v>0</v>
      </c>
      <c r="K70" s="55" t="s">
        <v>2768</v>
      </c>
      <c r="L70" s="56" t="s">
        <v>2193</v>
      </c>
      <c r="M70" s="65"/>
      <c r="N70" s="65">
        <v>4111</v>
      </c>
      <c r="O70" s="66">
        <v>4111</v>
      </c>
      <c r="P70" s="58">
        <f ca="1" t="shared" si="0"/>
        <v>0</v>
      </c>
      <c r="Q70" s="58">
        <f ca="1" t="shared" si="1"/>
        <v>1</v>
      </c>
    </row>
    <row r="71" ht="15" spans="1:17">
      <c r="A71" s="49" t="s">
        <v>693</v>
      </c>
      <c r="B71" s="50" t="s">
        <v>694</v>
      </c>
      <c r="C71" s="51"/>
      <c r="D71" s="52"/>
      <c r="E71" s="52"/>
      <c r="F71" s="54">
        <f ca="1" t="shared" si="3"/>
        <v>0</v>
      </c>
      <c r="G71" s="54">
        <f ca="1" t="shared" si="4"/>
        <v>0</v>
      </c>
      <c r="K71" s="55" t="s">
        <v>2769</v>
      </c>
      <c r="L71" s="56" t="s">
        <v>1895</v>
      </c>
      <c r="M71" s="65"/>
      <c r="N71" s="65"/>
      <c r="O71" s="66"/>
      <c r="P71" s="58">
        <f ca="1" t="shared" ref="P71:P85" si="5">IFERROR(OFFSET(P71,0,-1)/OFFSET(P71,0,-3),)</f>
        <v>0</v>
      </c>
      <c r="Q71" s="58">
        <f ca="1" t="shared" ref="Q71:Q85" si="6">IFERROR(OFFSET(Q71,0,-2)/OFFSET(Q71,0,-3),)</f>
        <v>0</v>
      </c>
    </row>
    <row r="72" ht="15" spans="1:17">
      <c r="A72" s="49" t="s">
        <v>695</v>
      </c>
      <c r="B72" s="69" t="s">
        <v>192</v>
      </c>
      <c r="C72" s="51"/>
      <c r="D72" s="52"/>
      <c r="E72" s="52"/>
      <c r="F72" s="54">
        <f ca="1" t="shared" si="3"/>
        <v>0</v>
      </c>
      <c r="G72" s="54">
        <f ca="1" t="shared" si="4"/>
        <v>0</v>
      </c>
      <c r="K72" s="55" t="s">
        <v>2770</v>
      </c>
      <c r="L72" s="56" t="s">
        <v>2195</v>
      </c>
      <c r="M72" s="65"/>
      <c r="N72" s="65"/>
      <c r="O72" s="66"/>
      <c r="P72" s="58">
        <f ca="1" t="shared" si="5"/>
        <v>0</v>
      </c>
      <c r="Q72" s="58">
        <f ca="1" t="shared" si="6"/>
        <v>0</v>
      </c>
    </row>
    <row r="73" ht="15" spans="1:17">
      <c r="A73" s="49" t="s">
        <v>147</v>
      </c>
      <c r="B73" s="70" t="s">
        <v>148</v>
      </c>
      <c r="C73" s="51">
        <v>159</v>
      </c>
      <c r="D73" s="52">
        <v>151</v>
      </c>
      <c r="E73" s="52">
        <v>186</v>
      </c>
      <c r="F73" s="54">
        <f ca="1" t="shared" si="3"/>
        <v>1.16981132075472</v>
      </c>
      <c r="G73" s="54">
        <f ca="1" t="shared" si="4"/>
        <v>1.2317880794702</v>
      </c>
      <c r="K73" s="55" t="s">
        <v>2771</v>
      </c>
      <c r="L73" s="56" t="s">
        <v>2772</v>
      </c>
      <c r="M73" s="65"/>
      <c r="N73" s="65"/>
      <c r="O73" s="66"/>
      <c r="P73" s="58">
        <f ca="1" t="shared" si="5"/>
        <v>0</v>
      </c>
      <c r="Q73" s="58">
        <f ca="1" t="shared" si="6"/>
        <v>0</v>
      </c>
    </row>
    <row r="74" ht="15" spans="1:17">
      <c r="A74" s="49" t="s">
        <v>696</v>
      </c>
      <c r="B74" s="70" t="s">
        <v>108</v>
      </c>
      <c r="C74" s="51"/>
      <c r="D74" s="52"/>
      <c r="E74" s="52"/>
      <c r="F74" s="54">
        <f ca="1" t="shared" si="3"/>
        <v>0</v>
      </c>
      <c r="G74" s="54">
        <f ca="1" t="shared" si="4"/>
        <v>0</v>
      </c>
      <c r="K74" s="55" t="s">
        <v>2773</v>
      </c>
      <c r="L74" s="56" t="s">
        <v>2774</v>
      </c>
      <c r="M74" s="65"/>
      <c r="N74" s="65"/>
      <c r="O74" s="66">
        <v>4049</v>
      </c>
      <c r="P74" s="58">
        <f ca="1" t="shared" si="5"/>
        <v>0</v>
      </c>
      <c r="Q74" s="58">
        <f ca="1" t="shared" si="6"/>
        <v>0</v>
      </c>
    </row>
    <row r="75" ht="15" spans="1:17">
      <c r="A75" s="49" t="s">
        <v>697</v>
      </c>
      <c r="B75" s="71" t="s">
        <v>698</v>
      </c>
      <c r="C75" s="51">
        <v>40</v>
      </c>
      <c r="D75" s="52">
        <v>31</v>
      </c>
      <c r="E75" s="52">
        <v>40</v>
      </c>
      <c r="F75" s="54">
        <f ca="1" t="shared" ref="F75:F138" si="7">IFERROR(OFFSET(F75,0,-1)/OFFSET(F75,0,-3),)</f>
        <v>1</v>
      </c>
      <c r="G75" s="54">
        <f ca="1" t="shared" ref="G75:G138" si="8">IFERROR(OFFSET(F75,0,-1)/OFFSET(F75,0,-2),)</f>
        <v>1.29032258064516</v>
      </c>
      <c r="K75" s="55" t="s">
        <v>2775</v>
      </c>
      <c r="L75" s="56" t="s">
        <v>2776</v>
      </c>
      <c r="M75" s="65"/>
      <c r="N75" s="65"/>
      <c r="O75" s="66"/>
      <c r="P75" s="58">
        <f ca="1" t="shared" si="5"/>
        <v>0</v>
      </c>
      <c r="Q75" s="58">
        <f ca="1" t="shared" si="6"/>
        <v>0</v>
      </c>
    </row>
    <row r="76" ht="15" spans="1:17">
      <c r="A76" s="49" t="s">
        <v>699</v>
      </c>
      <c r="B76" s="69" t="s">
        <v>104</v>
      </c>
      <c r="C76" s="51"/>
      <c r="D76" s="52"/>
      <c r="E76" s="52"/>
      <c r="F76" s="54">
        <f ca="1" t="shared" si="7"/>
        <v>0</v>
      </c>
      <c r="G76" s="54">
        <f ca="1" t="shared" si="8"/>
        <v>0</v>
      </c>
      <c r="K76" s="551" t="s">
        <v>2777</v>
      </c>
      <c r="L76" s="75" t="s">
        <v>2778</v>
      </c>
      <c r="M76" s="65"/>
      <c r="N76" s="65"/>
      <c r="O76" s="66"/>
      <c r="P76" s="58">
        <f ca="1" t="shared" si="5"/>
        <v>0</v>
      </c>
      <c r="Q76" s="58">
        <f ca="1" t="shared" si="6"/>
        <v>0</v>
      </c>
    </row>
    <row r="77" ht="15" spans="1:17">
      <c r="A77" s="49" t="s">
        <v>700</v>
      </c>
      <c r="B77" s="69" t="s">
        <v>124</v>
      </c>
      <c r="C77" s="51"/>
      <c r="D77" s="52"/>
      <c r="E77" s="52"/>
      <c r="F77" s="54">
        <f ca="1" t="shared" si="7"/>
        <v>0</v>
      </c>
      <c r="G77" s="54">
        <f ca="1" t="shared" si="8"/>
        <v>0</v>
      </c>
      <c r="K77" s="552" t="s">
        <v>2779</v>
      </c>
      <c r="L77" s="68" t="s">
        <v>2780</v>
      </c>
      <c r="M77" s="65"/>
      <c r="N77" s="65"/>
      <c r="O77" s="51"/>
      <c r="P77" s="58">
        <f ca="1" t="shared" si="5"/>
        <v>0</v>
      </c>
      <c r="Q77" s="58">
        <f ca="1" t="shared" si="6"/>
        <v>0</v>
      </c>
    </row>
    <row r="78" ht="15" spans="1:17">
      <c r="A78" s="49" t="s">
        <v>701</v>
      </c>
      <c r="B78" s="70" t="s">
        <v>106</v>
      </c>
      <c r="C78" s="51"/>
      <c r="D78" s="52"/>
      <c r="E78" s="52"/>
      <c r="F78" s="54">
        <f ca="1" t="shared" si="7"/>
        <v>0</v>
      </c>
      <c r="G78" s="54">
        <f ca="1" t="shared" si="8"/>
        <v>0</v>
      </c>
      <c r="K78" s="550" t="s">
        <v>2781</v>
      </c>
      <c r="L78" s="56" t="s">
        <v>2782</v>
      </c>
      <c r="M78" s="65"/>
      <c r="N78" s="65"/>
      <c r="O78" s="74">
        <v>225</v>
      </c>
      <c r="P78" s="58">
        <f ca="1" t="shared" si="5"/>
        <v>0</v>
      </c>
      <c r="Q78" s="58">
        <f ca="1" t="shared" si="6"/>
        <v>0</v>
      </c>
    </row>
    <row r="79" ht="15" spans="1:17">
      <c r="A79" s="49" t="s">
        <v>702</v>
      </c>
      <c r="B79" s="69" t="s">
        <v>192</v>
      </c>
      <c r="C79" s="51"/>
      <c r="D79" s="52"/>
      <c r="E79" s="52"/>
      <c r="F79" s="54">
        <f ca="1" t="shared" si="7"/>
        <v>0</v>
      </c>
      <c r="G79" s="54">
        <f ca="1" t="shared" si="8"/>
        <v>0</v>
      </c>
      <c r="K79" s="55" t="s">
        <v>2783</v>
      </c>
      <c r="L79" s="56" t="s">
        <v>2784</v>
      </c>
      <c r="M79" s="65"/>
      <c r="N79" s="65"/>
      <c r="O79" s="74"/>
      <c r="P79" s="58">
        <f ca="1" t="shared" si="5"/>
        <v>0</v>
      </c>
      <c r="Q79" s="58">
        <f ca="1" t="shared" si="6"/>
        <v>0</v>
      </c>
    </row>
    <row r="80" ht="15" spans="1:17">
      <c r="A80" s="49" t="s">
        <v>703</v>
      </c>
      <c r="B80" s="70" t="s">
        <v>704</v>
      </c>
      <c r="C80" s="51"/>
      <c r="D80" s="52">
        <v>5</v>
      </c>
      <c r="E80" s="52"/>
      <c r="F80" s="54">
        <f ca="1" t="shared" si="7"/>
        <v>0</v>
      </c>
      <c r="G80" s="54">
        <f ca="1" t="shared" si="8"/>
        <v>0</v>
      </c>
      <c r="K80" s="55" t="s">
        <v>2785</v>
      </c>
      <c r="L80" s="56" t="s">
        <v>2786</v>
      </c>
      <c r="M80" s="65"/>
      <c r="N80" s="65"/>
      <c r="O80" s="74"/>
      <c r="P80" s="58">
        <f ca="1" t="shared" si="5"/>
        <v>0</v>
      </c>
      <c r="Q80" s="58">
        <f ca="1" t="shared" si="6"/>
        <v>0</v>
      </c>
    </row>
    <row r="81" ht="15" spans="1:17">
      <c r="A81" s="49" t="s">
        <v>705</v>
      </c>
      <c r="B81" s="70" t="s">
        <v>108</v>
      </c>
      <c r="C81" s="51"/>
      <c r="D81" s="52"/>
      <c r="E81" s="52"/>
      <c r="F81" s="54">
        <f ca="1" t="shared" si="7"/>
        <v>0</v>
      </c>
      <c r="G81" s="54">
        <f ca="1" t="shared" si="8"/>
        <v>0</v>
      </c>
      <c r="K81" s="55" t="s">
        <v>2787</v>
      </c>
      <c r="L81" s="56" t="s">
        <v>2788</v>
      </c>
      <c r="M81" s="65"/>
      <c r="N81" s="65"/>
      <c r="O81" s="74"/>
      <c r="P81" s="58">
        <f ca="1" t="shared" si="5"/>
        <v>0</v>
      </c>
      <c r="Q81" s="58">
        <f ca="1" t="shared" si="6"/>
        <v>0</v>
      </c>
    </row>
    <row r="82" ht="15" spans="1:17">
      <c r="A82" s="49" t="s">
        <v>149</v>
      </c>
      <c r="B82" s="70" t="s">
        <v>150</v>
      </c>
      <c r="C82" s="51">
        <v>20</v>
      </c>
      <c r="D82" s="52">
        <v>915</v>
      </c>
      <c r="E82" s="52">
        <v>100</v>
      </c>
      <c r="F82" s="54">
        <f ca="1" t="shared" si="7"/>
        <v>5</v>
      </c>
      <c r="G82" s="54">
        <f ca="1" t="shared" si="8"/>
        <v>0.109289617486339</v>
      </c>
      <c r="K82" s="55" t="s">
        <v>2789</v>
      </c>
      <c r="L82" s="56" t="s">
        <v>2790</v>
      </c>
      <c r="M82" s="65"/>
      <c r="N82" s="66"/>
      <c r="O82" s="74"/>
      <c r="P82" s="58">
        <f ca="1" t="shared" si="5"/>
        <v>0</v>
      </c>
      <c r="Q82" s="58">
        <f ca="1" t="shared" si="6"/>
        <v>0</v>
      </c>
    </row>
    <row r="83" ht="15" spans="1:17">
      <c r="A83" s="49" t="s">
        <v>151</v>
      </c>
      <c r="B83" s="69" t="s">
        <v>104</v>
      </c>
      <c r="C83" s="51">
        <v>330</v>
      </c>
      <c r="D83" s="52">
        <v>224</v>
      </c>
      <c r="E83" s="52">
        <v>371</v>
      </c>
      <c r="F83" s="54">
        <f ca="1" t="shared" si="7"/>
        <v>1.12424242424242</v>
      </c>
      <c r="G83" s="54">
        <f ca="1" t="shared" si="8"/>
        <v>1.65625</v>
      </c>
      <c r="K83" s="55" t="s">
        <v>2791</v>
      </c>
      <c r="L83" s="56" t="s">
        <v>2792</v>
      </c>
      <c r="M83" s="65"/>
      <c r="N83" s="66"/>
      <c r="O83" s="74"/>
      <c r="P83" s="58">
        <f ca="1" t="shared" si="5"/>
        <v>0</v>
      </c>
      <c r="Q83" s="58">
        <f ca="1" t="shared" si="6"/>
        <v>0</v>
      </c>
    </row>
    <row r="84" ht="15" spans="1:17">
      <c r="A84" s="49" t="s">
        <v>706</v>
      </c>
      <c r="B84" s="69" t="s">
        <v>124</v>
      </c>
      <c r="C84" s="51">
        <v>1</v>
      </c>
      <c r="D84" s="52">
        <v>1</v>
      </c>
      <c r="E84" s="52">
        <v>3</v>
      </c>
      <c r="F84" s="54">
        <f ca="1" t="shared" si="7"/>
        <v>3</v>
      </c>
      <c r="G84" s="54">
        <f ca="1" t="shared" si="8"/>
        <v>3</v>
      </c>
      <c r="K84" s="55" t="s">
        <v>2793</v>
      </c>
      <c r="L84" s="56" t="s">
        <v>2794</v>
      </c>
      <c r="M84" s="65"/>
      <c r="N84" s="65"/>
      <c r="O84" s="74"/>
      <c r="P84" s="58">
        <f ca="1" t="shared" si="5"/>
        <v>0</v>
      </c>
      <c r="Q84" s="58">
        <f ca="1" t="shared" si="6"/>
        <v>0</v>
      </c>
    </row>
    <row r="85" ht="15" spans="1:17">
      <c r="A85" s="49" t="s">
        <v>707</v>
      </c>
      <c r="B85" s="69" t="s">
        <v>106</v>
      </c>
      <c r="C85" s="51"/>
      <c r="D85" s="52"/>
      <c r="E85" s="52"/>
      <c r="F85" s="54">
        <f ca="1" t="shared" si="7"/>
        <v>0</v>
      </c>
      <c r="G85" s="54">
        <f ca="1" t="shared" si="8"/>
        <v>0</v>
      </c>
      <c r="K85" s="55" t="s">
        <v>2795</v>
      </c>
      <c r="L85" s="76" t="s">
        <v>2796</v>
      </c>
      <c r="M85" s="65"/>
      <c r="N85" s="65"/>
      <c r="O85" s="74"/>
      <c r="P85" s="58">
        <f ca="1" t="shared" si="5"/>
        <v>0</v>
      </c>
      <c r="Q85" s="58">
        <f ca="1" t="shared" si="6"/>
        <v>0</v>
      </c>
    </row>
    <row r="86" ht="15" spans="1:17">
      <c r="A86" s="49" t="s">
        <v>708</v>
      </c>
      <c r="B86" s="70" t="s">
        <v>709</v>
      </c>
      <c r="C86" s="51">
        <v>52</v>
      </c>
      <c r="D86" s="52">
        <v>47</v>
      </c>
      <c r="E86" s="52">
        <v>50</v>
      </c>
      <c r="F86" s="54">
        <f ca="1" t="shared" si="7"/>
        <v>0.961538461538462</v>
      </c>
      <c r="G86" s="54">
        <f ca="1" t="shared" si="8"/>
        <v>1.06382978723404</v>
      </c>
      <c r="K86" s="55" t="s">
        <v>2795</v>
      </c>
      <c r="L86" s="77" t="s">
        <v>2797</v>
      </c>
      <c r="M86" s="65"/>
      <c r="N86" s="65"/>
      <c r="O86" s="74"/>
      <c r="P86" s="58"/>
      <c r="Q86" s="58"/>
    </row>
    <row r="87" ht="15" spans="1:17">
      <c r="A87" s="49" t="s">
        <v>710</v>
      </c>
      <c r="B87" s="70" t="s">
        <v>711</v>
      </c>
      <c r="C87" s="51"/>
      <c r="D87" s="52"/>
      <c r="E87" s="52"/>
      <c r="F87" s="54">
        <f ca="1" t="shared" si="7"/>
        <v>0</v>
      </c>
      <c r="G87" s="54">
        <f ca="1" t="shared" si="8"/>
        <v>0</v>
      </c>
      <c r="K87" s="55" t="s">
        <v>2795</v>
      </c>
      <c r="L87" s="78" t="s">
        <v>2798</v>
      </c>
      <c r="M87" s="65"/>
      <c r="N87" s="65"/>
      <c r="O87" s="74"/>
      <c r="P87" s="58"/>
      <c r="Q87" s="58"/>
    </row>
    <row r="88" ht="15" spans="1:17">
      <c r="A88" s="49" t="s">
        <v>712</v>
      </c>
      <c r="B88" s="70" t="s">
        <v>192</v>
      </c>
      <c r="C88" s="51"/>
      <c r="D88" s="52"/>
      <c r="E88" s="52"/>
      <c r="F88" s="54">
        <f ca="1" t="shared" si="7"/>
        <v>0</v>
      </c>
      <c r="G88" s="54">
        <f ca="1" t="shared" si="8"/>
        <v>0</v>
      </c>
      <c r="K88" s="55" t="s">
        <v>2799</v>
      </c>
      <c r="L88" s="76" t="s">
        <v>2800</v>
      </c>
      <c r="M88" s="65"/>
      <c r="N88" s="66"/>
      <c r="O88" s="74"/>
      <c r="P88" s="58">
        <f ca="1">IFERROR(OFFSET(P88,0,-1)/OFFSET(P88,0,-3),)</f>
        <v>0</v>
      </c>
      <c r="Q88" s="58">
        <f ca="1">IFERROR(OFFSET(Q88,0,-2)/OFFSET(Q88,0,-3),)</f>
        <v>0</v>
      </c>
    </row>
    <row r="89" ht="15" spans="1:17">
      <c r="A89" s="49" t="s">
        <v>152</v>
      </c>
      <c r="B89" s="70" t="s">
        <v>108</v>
      </c>
      <c r="C89" s="51"/>
      <c r="D89" s="52"/>
      <c r="E89" s="52">
        <v>39</v>
      </c>
      <c r="F89" s="54">
        <f ca="1" t="shared" si="7"/>
        <v>0</v>
      </c>
      <c r="G89" s="54">
        <f ca="1" t="shared" si="8"/>
        <v>0</v>
      </c>
      <c r="K89" s="55" t="s">
        <v>2799</v>
      </c>
      <c r="L89" s="77" t="s">
        <v>2801</v>
      </c>
      <c r="M89" s="65"/>
      <c r="N89" s="66"/>
      <c r="O89" s="74"/>
      <c r="P89" s="58"/>
      <c r="Q89" s="58"/>
    </row>
    <row r="90" ht="15" spans="1:17">
      <c r="A90" s="49" t="s">
        <v>713</v>
      </c>
      <c r="B90" s="50" t="s">
        <v>714</v>
      </c>
      <c r="C90" s="51"/>
      <c r="D90" s="52"/>
      <c r="E90" s="52"/>
      <c r="F90" s="54">
        <f ca="1" t="shared" si="7"/>
        <v>0</v>
      </c>
      <c r="G90" s="54">
        <f ca="1" t="shared" si="8"/>
        <v>0</v>
      </c>
      <c r="K90" s="55" t="s">
        <v>2799</v>
      </c>
      <c r="L90" s="78" t="s">
        <v>2802</v>
      </c>
      <c r="M90" s="65"/>
      <c r="N90" s="66"/>
      <c r="O90" s="74"/>
      <c r="P90" s="58"/>
      <c r="Q90" s="58"/>
    </row>
    <row r="91" ht="15" spans="1:17">
      <c r="A91" s="49" t="s">
        <v>715</v>
      </c>
      <c r="B91" s="69" t="s">
        <v>104</v>
      </c>
      <c r="C91" s="51"/>
      <c r="D91" s="52"/>
      <c r="E91" s="52"/>
      <c r="F91" s="54">
        <f ca="1" t="shared" si="7"/>
        <v>0</v>
      </c>
      <c r="G91" s="54">
        <f ca="1" t="shared" si="8"/>
        <v>0</v>
      </c>
      <c r="K91" s="55" t="s">
        <v>2803</v>
      </c>
      <c r="L91" s="76" t="s">
        <v>2804</v>
      </c>
      <c r="M91" s="65"/>
      <c r="N91" s="66"/>
      <c r="O91" s="66"/>
      <c r="P91" s="58">
        <f ca="1">IFERROR(OFFSET(P91,0,-1)/OFFSET(P91,0,-3),)</f>
        <v>0</v>
      </c>
      <c r="Q91" s="58">
        <f ca="1">IFERROR(OFFSET(Q91,0,-2)/OFFSET(Q91,0,-3),)</f>
        <v>0</v>
      </c>
    </row>
    <row r="92" ht="15" spans="1:17">
      <c r="A92" s="49" t="s">
        <v>716</v>
      </c>
      <c r="B92" s="70" t="s">
        <v>124</v>
      </c>
      <c r="C92" s="51"/>
      <c r="D92" s="52"/>
      <c r="E92" s="52"/>
      <c r="F92" s="54">
        <f ca="1" t="shared" si="7"/>
        <v>0</v>
      </c>
      <c r="G92" s="54">
        <f ca="1" t="shared" si="8"/>
        <v>0</v>
      </c>
      <c r="K92" s="55" t="s">
        <v>2803</v>
      </c>
      <c r="L92" s="77" t="s">
        <v>2805</v>
      </c>
      <c r="M92" s="65"/>
      <c r="N92" s="66"/>
      <c r="O92" s="66"/>
      <c r="P92" s="58"/>
      <c r="Q92" s="58"/>
    </row>
    <row r="93" ht="15" spans="1:17">
      <c r="A93" s="49" t="s">
        <v>717</v>
      </c>
      <c r="B93" s="70" t="s">
        <v>106</v>
      </c>
      <c r="C93" s="51"/>
      <c r="D93" s="52"/>
      <c r="E93" s="52"/>
      <c r="F93" s="54">
        <f ca="1" t="shared" si="7"/>
        <v>0</v>
      </c>
      <c r="G93" s="54">
        <f ca="1" t="shared" si="8"/>
        <v>0</v>
      </c>
      <c r="K93" s="55" t="s">
        <v>2803</v>
      </c>
      <c r="L93" s="78" t="s">
        <v>2806</v>
      </c>
      <c r="M93" s="65"/>
      <c r="N93" s="66"/>
      <c r="O93" s="66"/>
      <c r="P93" s="58"/>
      <c r="Q93" s="58"/>
    </row>
    <row r="94" ht="15" spans="1:17">
      <c r="A94" s="49" t="s">
        <v>718</v>
      </c>
      <c r="B94" s="69" t="s">
        <v>719</v>
      </c>
      <c r="C94" s="51"/>
      <c r="D94" s="52"/>
      <c r="E94" s="52"/>
      <c r="F94" s="54">
        <f ca="1" t="shared" si="7"/>
        <v>0</v>
      </c>
      <c r="G94" s="54">
        <f ca="1" t="shared" si="8"/>
        <v>0</v>
      </c>
      <c r="K94" s="55" t="s">
        <v>2807</v>
      </c>
      <c r="L94" s="76" t="s">
        <v>2808</v>
      </c>
      <c r="M94" s="65"/>
      <c r="N94" s="66"/>
      <c r="O94" s="66"/>
      <c r="P94" s="58">
        <f ca="1" t="shared" ref="P94:P118" si="9">IFERROR(OFFSET(P94,0,-1)/OFFSET(P94,0,-3),)</f>
        <v>0</v>
      </c>
      <c r="Q94" s="58">
        <f ca="1" t="shared" ref="Q94:Q118" si="10">IFERROR(OFFSET(Q94,0,-2)/OFFSET(Q94,0,-3),)</f>
        <v>0</v>
      </c>
    </row>
    <row r="95" ht="15" spans="1:17">
      <c r="A95" s="49" t="s">
        <v>720</v>
      </c>
      <c r="B95" s="69" t="s">
        <v>721</v>
      </c>
      <c r="C95" s="51"/>
      <c r="D95" s="52"/>
      <c r="E95" s="52"/>
      <c r="F95" s="54">
        <f ca="1" t="shared" si="7"/>
        <v>0</v>
      </c>
      <c r="G95" s="54">
        <f ca="1" t="shared" si="8"/>
        <v>0</v>
      </c>
      <c r="K95" s="55" t="s">
        <v>2807</v>
      </c>
      <c r="L95" s="77" t="s">
        <v>2809</v>
      </c>
      <c r="M95" s="65"/>
      <c r="N95" s="66"/>
      <c r="O95" s="66"/>
      <c r="P95" s="58"/>
      <c r="Q95" s="58"/>
    </row>
    <row r="96" ht="15" spans="1:17">
      <c r="A96" s="49" t="s">
        <v>722</v>
      </c>
      <c r="B96" s="69" t="s">
        <v>192</v>
      </c>
      <c r="C96" s="51"/>
      <c r="D96" s="52"/>
      <c r="E96" s="52"/>
      <c r="F96" s="54">
        <f ca="1" t="shared" si="7"/>
        <v>0</v>
      </c>
      <c r="G96" s="54">
        <f ca="1" t="shared" si="8"/>
        <v>0</v>
      </c>
      <c r="K96" s="55" t="s">
        <v>2807</v>
      </c>
      <c r="L96" s="78" t="s">
        <v>2810</v>
      </c>
      <c r="M96" s="65"/>
      <c r="N96" s="66"/>
      <c r="O96" s="66"/>
      <c r="P96" s="58"/>
      <c r="Q96" s="58"/>
    </row>
    <row r="97" ht="15" spans="1:17">
      <c r="A97" s="49" t="s">
        <v>723</v>
      </c>
      <c r="B97" s="69" t="s">
        <v>724</v>
      </c>
      <c r="C97" s="51"/>
      <c r="D97" s="52"/>
      <c r="E97" s="52"/>
      <c r="F97" s="54">
        <f ca="1" t="shared" si="7"/>
        <v>0</v>
      </c>
      <c r="G97" s="54">
        <f ca="1" t="shared" si="8"/>
        <v>0</v>
      </c>
      <c r="K97" s="55" t="s">
        <v>2811</v>
      </c>
      <c r="L97" s="56" t="s">
        <v>2812</v>
      </c>
      <c r="M97" s="65"/>
      <c r="N97" s="66"/>
      <c r="O97" s="66"/>
      <c r="P97" s="58">
        <f ca="1" t="shared" si="9"/>
        <v>0</v>
      </c>
      <c r="Q97" s="58">
        <f ca="1" t="shared" si="10"/>
        <v>0</v>
      </c>
    </row>
    <row r="98" ht="15" spans="1:17">
      <c r="A98" s="49" t="s">
        <v>725</v>
      </c>
      <c r="B98" s="69" t="s">
        <v>726</v>
      </c>
      <c r="C98" s="51"/>
      <c r="D98" s="52"/>
      <c r="E98" s="52"/>
      <c r="F98" s="54">
        <f ca="1" t="shared" si="7"/>
        <v>0</v>
      </c>
      <c r="G98" s="54">
        <f ca="1" t="shared" si="8"/>
        <v>0</v>
      </c>
      <c r="K98" s="55" t="s">
        <v>2813</v>
      </c>
      <c r="L98" s="56" t="s">
        <v>2814</v>
      </c>
      <c r="M98" s="65"/>
      <c r="N98" s="66"/>
      <c r="O98" s="66"/>
      <c r="P98" s="58">
        <f ca="1" t="shared" si="9"/>
        <v>0</v>
      </c>
      <c r="Q98" s="58">
        <f ca="1" t="shared" si="10"/>
        <v>0</v>
      </c>
    </row>
    <row r="99" ht="15" spans="1:17">
      <c r="A99" s="49" t="s">
        <v>727</v>
      </c>
      <c r="B99" s="69" t="s">
        <v>728</v>
      </c>
      <c r="C99" s="51"/>
      <c r="D99" s="52"/>
      <c r="E99" s="52"/>
      <c r="F99" s="54">
        <f ca="1" t="shared" si="7"/>
        <v>0</v>
      </c>
      <c r="G99" s="54">
        <f ca="1" t="shared" si="8"/>
        <v>0</v>
      </c>
      <c r="K99" s="55" t="s">
        <v>2815</v>
      </c>
      <c r="L99" s="56" t="s">
        <v>2816</v>
      </c>
      <c r="M99" s="65"/>
      <c r="N99" s="66"/>
      <c r="O99" s="66"/>
      <c r="P99" s="58">
        <f ca="1" t="shared" si="9"/>
        <v>0</v>
      </c>
      <c r="Q99" s="58">
        <f ca="1" t="shared" si="10"/>
        <v>0</v>
      </c>
    </row>
    <row r="100" ht="15" spans="1:17">
      <c r="A100" s="49" t="s">
        <v>729</v>
      </c>
      <c r="B100" s="69" t="s">
        <v>730</v>
      </c>
      <c r="C100" s="51"/>
      <c r="D100" s="52"/>
      <c r="E100" s="52"/>
      <c r="F100" s="54">
        <f ca="1" t="shared" si="7"/>
        <v>0</v>
      </c>
      <c r="G100" s="54">
        <f ca="1" t="shared" si="8"/>
        <v>0</v>
      </c>
      <c r="K100" s="55" t="s">
        <v>2817</v>
      </c>
      <c r="L100" s="56" t="s">
        <v>2818</v>
      </c>
      <c r="M100" s="65"/>
      <c r="N100" s="66"/>
      <c r="O100" s="66"/>
      <c r="P100" s="58">
        <f ca="1" t="shared" si="9"/>
        <v>0</v>
      </c>
      <c r="Q100" s="58">
        <f ca="1" t="shared" si="10"/>
        <v>0</v>
      </c>
    </row>
    <row r="101" ht="15" spans="1:17">
      <c r="A101" s="49" t="s">
        <v>731</v>
      </c>
      <c r="B101" s="70" t="s">
        <v>108</v>
      </c>
      <c r="C101" s="51"/>
      <c r="D101" s="52"/>
      <c r="E101" s="52"/>
      <c r="F101" s="54">
        <f ca="1" t="shared" si="7"/>
        <v>0</v>
      </c>
      <c r="G101" s="54">
        <f ca="1" t="shared" si="8"/>
        <v>0</v>
      </c>
      <c r="K101" s="550" t="s">
        <v>2819</v>
      </c>
      <c r="L101" s="56" t="s">
        <v>2820</v>
      </c>
      <c r="M101" s="65"/>
      <c r="N101" s="66"/>
      <c r="O101" s="66"/>
      <c r="P101" s="58">
        <f ca="1" t="shared" si="9"/>
        <v>0</v>
      </c>
      <c r="Q101" s="58">
        <f ca="1" t="shared" si="10"/>
        <v>0</v>
      </c>
    </row>
    <row r="102" ht="15" spans="1:17">
      <c r="A102" s="49" t="s">
        <v>732</v>
      </c>
      <c r="B102" s="70" t="s">
        <v>733</v>
      </c>
      <c r="C102" s="51"/>
      <c r="D102" s="52"/>
      <c r="E102" s="52"/>
      <c r="F102" s="54">
        <f ca="1" t="shared" si="7"/>
        <v>0</v>
      </c>
      <c r="G102" s="54">
        <f ca="1" t="shared" si="8"/>
        <v>0</v>
      </c>
      <c r="K102" s="550" t="s">
        <v>2821</v>
      </c>
      <c r="L102" s="75" t="s">
        <v>2822</v>
      </c>
      <c r="M102" s="65"/>
      <c r="N102" s="66"/>
      <c r="O102" s="66"/>
      <c r="P102" s="58">
        <f ca="1" t="shared" si="9"/>
        <v>0</v>
      </c>
      <c r="Q102" s="58">
        <f ca="1" t="shared" si="10"/>
        <v>0</v>
      </c>
    </row>
    <row r="103" ht="15" spans="1:17">
      <c r="A103" s="49" t="s">
        <v>153</v>
      </c>
      <c r="B103" s="69" t="s">
        <v>104</v>
      </c>
      <c r="C103" s="51">
        <v>1503</v>
      </c>
      <c r="D103" s="52">
        <v>1185</v>
      </c>
      <c r="E103" s="52">
        <v>2446</v>
      </c>
      <c r="F103" s="54">
        <f ca="1" t="shared" si="7"/>
        <v>1.62741184298071</v>
      </c>
      <c r="G103" s="54">
        <f ca="1" t="shared" si="8"/>
        <v>2.06413502109705</v>
      </c>
      <c r="K103" s="552" t="s">
        <v>2823</v>
      </c>
      <c r="L103" s="79" t="s">
        <v>2824</v>
      </c>
      <c r="M103" s="65"/>
      <c r="N103" s="66"/>
      <c r="O103" s="66"/>
      <c r="P103" s="58">
        <f ca="1" t="shared" si="9"/>
        <v>0</v>
      </c>
      <c r="Q103" s="58">
        <f ca="1" t="shared" si="10"/>
        <v>0</v>
      </c>
    </row>
    <row r="104" ht="15" spans="1:17">
      <c r="A104" s="49" t="s">
        <v>734</v>
      </c>
      <c r="B104" s="69" t="s">
        <v>124</v>
      </c>
      <c r="C104" s="51">
        <v>400</v>
      </c>
      <c r="D104" s="52">
        <v>899</v>
      </c>
      <c r="E104" s="52">
        <v>1029</v>
      </c>
      <c r="F104" s="54">
        <f ca="1" t="shared" si="7"/>
        <v>2.5725</v>
      </c>
      <c r="G104" s="54">
        <f ca="1" t="shared" si="8"/>
        <v>1.14460511679644</v>
      </c>
      <c r="K104" s="550" t="s">
        <v>2825</v>
      </c>
      <c r="L104" s="56" t="s">
        <v>2826</v>
      </c>
      <c r="M104" s="65"/>
      <c r="N104" s="66"/>
      <c r="O104" s="66"/>
      <c r="P104" s="58">
        <f ca="1" t="shared" si="9"/>
        <v>0</v>
      </c>
      <c r="Q104" s="58">
        <f ca="1" t="shared" si="10"/>
        <v>0</v>
      </c>
    </row>
    <row r="105" ht="15" spans="1:17">
      <c r="A105" s="49" t="s">
        <v>735</v>
      </c>
      <c r="B105" s="69" t="s">
        <v>106</v>
      </c>
      <c r="C105" s="51"/>
      <c r="D105" s="52"/>
      <c r="E105" s="52"/>
      <c r="F105" s="54">
        <f ca="1" t="shared" si="7"/>
        <v>0</v>
      </c>
      <c r="G105" s="54">
        <f ca="1" t="shared" si="8"/>
        <v>0</v>
      </c>
      <c r="K105" s="55" t="s">
        <v>2827</v>
      </c>
      <c r="L105" s="80" t="s">
        <v>2828</v>
      </c>
      <c r="M105" s="65">
        <v>6597</v>
      </c>
      <c r="N105" s="66">
        <v>7200</v>
      </c>
      <c r="O105" s="66">
        <v>7200</v>
      </c>
      <c r="P105" s="58">
        <f ca="1" t="shared" si="9"/>
        <v>1.09140518417462</v>
      </c>
      <c r="Q105" s="58">
        <f ca="1" t="shared" si="10"/>
        <v>1</v>
      </c>
    </row>
    <row r="106" ht="15" spans="1:17">
      <c r="A106" s="49" t="s">
        <v>736</v>
      </c>
      <c r="B106" s="70" t="s">
        <v>737</v>
      </c>
      <c r="C106" s="51"/>
      <c r="D106" s="52"/>
      <c r="E106" s="52">
        <v>17</v>
      </c>
      <c r="F106" s="54">
        <f ca="1" t="shared" si="7"/>
        <v>0</v>
      </c>
      <c r="G106" s="54">
        <f ca="1" t="shared" si="8"/>
        <v>0</v>
      </c>
      <c r="K106" s="55" t="s">
        <v>2829</v>
      </c>
      <c r="L106" s="75" t="s">
        <v>2830</v>
      </c>
      <c r="M106" s="65">
        <v>22263</v>
      </c>
      <c r="N106" s="66">
        <v>22263</v>
      </c>
      <c r="O106" s="66">
        <v>24405</v>
      </c>
      <c r="P106" s="58">
        <f ca="1" t="shared" si="9"/>
        <v>1.09621344832233</v>
      </c>
      <c r="Q106" s="58">
        <f ca="1" t="shared" si="10"/>
        <v>1.09621344832233</v>
      </c>
    </row>
    <row r="107" ht="15" spans="1:17">
      <c r="A107" s="49" t="s">
        <v>738</v>
      </c>
      <c r="B107" s="70" t="s">
        <v>739</v>
      </c>
      <c r="C107" s="51"/>
      <c r="D107" s="52"/>
      <c r="E107" s="52"/>
      <c r="F107" s="54">
        <f ca="1" t="shared" si="7"/>
        <v>0</v>
      </c>
      <c r="G107" s="54">
        <f ca="1" t="shared" si="8"/>
        <v>0</v>
      </c>
      <c r="K107" s="552" t="s">
        <v>2831</v>
      </c>
      <c r="L107" s="79" t="s">
        <v>2832</v>
      </c>
      <c r="M107" s="65"/>
      <c r="N107" s="66"/>
      <c r="O107" s="66"/>
      <c r="P107" s="58">
        <f ca="1" t="shared" si="9"/>
        <v>0</v>
      </c>
      <c r="Q107" s="58">
        <f ca="1" t="shared" si="10"/>
        <v>0</v>
      </c>
    </row>
    <row r="108" ht="15" spans="1:17">
      <c r="A108" s="49" t="s">
        <v>154</v>
      </c>
      <c r="B108" s="70" t="s">
        <v>155</v>
      </c>
      <c r="C108" s="51">
        <v>40</v>
      </c>
      <c r="D108" s="52">
        <v>40</v>
      </c>
      <c r="E108" s="52">
        <v>40</v>
      </c>
      <c r="F108" s="54">
        <f ca="1" t="shared" si="7"/>
        <v>1</v>
      </c>
      <c r="G108" s="54">
        <f ca="1" t="shared" si="8"/>
        <v>1</v>
      </c>
      <c r="K108" s="55" t="s">
        <v>2833</v>
      </c>
      <c r="L108" s="61" t="s">
        <v>2834</v>
      </c>
      <c r="M108" s="65">
        <v>42198</v>
      </c>
      <c r="N108" s="66">
        <v>70677</v>
      </c>
      <c r="O108" s="66">
        <v>70677</v>
      </c>
      <c r="P108" s="58">
        <f ca="1" t="shared" si="9"/>
        <v>1.67488980520404</v>
      </c>
      <c r="Q108" s="58">
        <f ca="1" t="shared" si="10"/>
        <v>1</v>
      </c>
    </row>
    <row r="109" ht="15" spans="1:17">
      <c r="A109" s="49" t="s">
        <v>740</v>
      </c>
      <c r="B109" s="69" t="s">
        <v>108</v>
      </c>
      <c r="C109" s="51"/>
      <c r="D109" s="52"/>
      <c r="E109" s="52"/>
      <c r="F109" s="54">
        <f ca="1" t="shared" si="7"/>
        <v>0</v>
      </c>
      <c r="G109" s="54">
        <f ca="1" t="shared" si="8"/>
        <v>0</v>
      </c>
      <c r="K109" s="552" t="s">
        <v>2835</v>
      </c>
      <c r="L109" s="79" t="s">
        <v>2836</v>
      </c>
      <c r="M109" s="65"/>
      <c r="N109" s="66"/>
      <c r="O109" s="66"/>
      <c r="P109" s="58">
        <f ca="1" t="shared" si="9"/>
        <v>0</v>
      </c>
      <c r="Q109" s="58">
        <f ca="1" t="shared" si="10"/>
        <v>0</v>
      </c>
    </row>
    <row r="110" ht="15" spans="1:17">
      <c r="A110" s="49" t="s">
        <v>156</v>
      </c>
      <c r="B110" s="69" t="s">
        <v>157</v>
      </c>
      <c r="C110" s="51"/>
      <c r="D110" s="52">
        <v>18</v>
      </c>
      <c r="E110" s="52">
        <v>219</v>
      </c>
      <c r="F110" s="54">
        <f ca="1" t="shared" si="7"/>
        <v>0</v>
      </c>
      <c r="G110" s="54">
        <f ca="1" t="shared" si="8"/>
        <v>12.1666666666667</v>
      </c>
      <c r="K110" s="552" t="s">
        <v>2837</v>
      </c>
      <c r="L110" s="79" t="s">
        <v>2838</v>
      </c>
      <c r="M110" s="65"/>
      <c r="N110" s="66"/>
      <c r="O110" s="66"/>
      <c r="P110" s="58">
        <f ca="1" t="shared" si="9"/>
        <v>0</v>
      </c>
      <c r="Q110" s="58">
        <f ca="1" t="shared" si="10"/>
        <v>0</v>
      </c>
    </row>
    <row r="111" ht="15" spans="1:17">
      <c r="A111" s="49" t="s">
        <v>158</v>
      </c>
      <c r="B111" s="69" t="s">
        <v>104</v>
      </c>
      <c r="C111" s="51">
        <v>490</v>
      </c>
      <c r="D111" s="52">
        <v>371</v>
      </c>
      <c r="E111" s="52">
        <v>585</v>
      </c>
      <c r="F111" s="54">
        <f ca="1" t="shared" si="7"/>
        <v>1.19387755102041</v>
      </c>
      <c r="G111" s="54">
        <f ca="1" t="shared" si="8"/>
        <v>1.57681940700809</v>
      </c>
      <c r="K111" s="55" t="s">
        <v>2839</v>
      </c>
      <c r="L111" s="61" t="s">
        <v>2840</v>
      </c>
      <c r="M111" s="65"/>
      <c r="N111" s="65"/>
      <c r="O111" s="66"/>
      <c r="P111" s="58">
        <f ca="1" t="shared" si="9"/>
        <v>0</v>
      </c>
      <c r="Q111" s="58">
        <f ca="1" t="shared" si="10"/>
        <v>0</v>
      </c>
    </row>
    <row r="112" ht="15" spans="1:17">
      <c r="A112" s="49" t="s">
        <v>159</v>
      </c>
      <c r="B112" s="69" t="s">
        <v>124</v>
      </c>
      <c r="C112" s="51">
        <v>2018</v>
      </c>
      <c r="D112" s="52">
        <v>730</v>
      </c>
      <c r="E112" s="52">
        <v>1029</v>
      </c>
      <c r="F112" s="54">
        <f ca="1" t="shared" si="7"/>
        <v>0.509910802775025</v>
      </c>
      <c r="G112" s="54">
        <f ca="1" t="shared" si="8"/>
        <v>1.40958904109589</v>
      </c>
      <c r="K112" s="55" t="s">
        <v>2841</v>
      </c>
      <c r="L112" s="61" t="s">
        <v>2842</v>
      </c>
      <c r="M112" s="65"/>
      <c r="N112" s="65"/>
      <c r="O112" s="66"/>
      <c r="P112" s="58">
        <f ca="1" t="shared" si="9"/>
        <v>0</v>
      </c>
      <c r="Q112" s="58">
        <f ca="1" t="shared" si="10"/>
        <v>0</v>
      </c>
    </row>
    <row r="113" ht="15" spans="1:17">
      <c r="A113" s="49" t="s">
        <v>741</v>
      </c>
      <c r="B113" s="69" t="s">
        <v>106</v>
      </c>
      <c r="C113" s="51"/>
      <c r="D113" s="52"/>
      <c r="E113" s="52"/>
      <c r="F113" s="54">
        <f ca="1" t="shared" si="7"/>
        <v>0</v>
      </c>
      <c r="G113" s="54">
        <f ca="1" t="shared" si="8"/>
        <v>0</v>
      </c>
      <c r="K113" s="55" t="s">
        <v>2843</v>
      </c>
      <c r="L113" s="61" t="s">
        <v>2844</v>
      </c>
      <c r="M113" s="65"/>
      <c r="N113" s="65"/>
      <c r="O113" s="66"/>
      <c r="P113" s="58">
        <f ca="1" t="shared" si="9"/>
        <v>0</v>
      </c>
      <c r="Q113" s="58">
        <f ca="1" t="shared" si="10"/>
        <v>0</v>
      </c>
    </row>
    <row r="114" ht="15" spans="1:17">
      <c r="A114" s="49" t="s">
        <v>160</v>
      </c>
      <c r="B114" s="70" t="s">
        <v>161</v>
      </c>
      <c r="C114" s="51"/>
      <c r="D114" s="52"/>
      <c r="E114" s="52">
        <v>17</v>
      </c>
      <c r="F114" s="54">
        <f ca="1" t="shared" si="7"/>
        <v>0</v>
      </c>
      <c r="G114" s="54">
        <f ca="1" t="shared" si="8"/>
        <v>0</v>
      </c>
      <c r="K114" s="55" t="s">
        <v>2845</v>
      </c>
      <c r="L114" s="61" t="s">
        <v>2846</v>
      </c>
      <c r="M114" s="65"/>
      <c r="N114" s="66"/>
      <c r="O114" s="66"/>
      <c r="P114" s="58">
        <f ca="1" t="shared" si="9"/>
        <v>0</v>
      </c>
      <c r="Q114" s="58">
        <f ca="1" t="shared" si="10"/>
        <v>0</v>
      </c>
    </row>
    <row r="115" ht="15" spans="1:17">
      <c r="A115" s="49" t="s">
        <v>742</v>
      </c>
      <c r="B115" s="70" t="s">
        <v>743</v>
      </c>
      <c r="C115" s="51"/>
      <c r="D115" s="52"/>
      <c r="E115" s="52"/>
      <c r="F115" s="54">
        <f ca="1" t="shared" si="7"/>
        <v>0</v>
      </c>
      <c r="G115" s="54">
        <f ca="1" t="shared" si="8"/>
        <v>0</v>
      </c>
      <c r="K115" s="552" t="s">
        <v>2847</v>
      </c>
      <c r="L115" s="79" t="s">
        <v>2848</v>
      </c>
      <c r="M115" s="65"/>
      <c r="N115" s="66"/>
      <c r="O115" s="66"/>
      <c r="P115" s="58">
        <f ca="1" t="shared" si="9"/>
        <v>0</v>
      </c>
      <c r="Q115" s="58">
        <f ca="1" t="shared" si="10"/>
        <v>0</v>
      </c>
    </row>
    <row r="116" ht="15" spans="1:17">
      <c r="A116" s="49" t="s">
        <v>744</v>
      </c>
      <c r="B116" s="70" t="s">
        <v>745</v>
      </c>
      <c r="C116" s="51"/>
      <c r="D116" s="52"/>
      <c r="E116" s="52"/>
      <c r="F116" s="54">
        <f ca="1" t="shared" si="7"/>
        <v>0</v>
      </c>
      <c r="G116" s="54">
        <f ca="1" t="shared" si="8"/>
        <v>0</v>
      </c>
      <c r="K116" s="55" t="s">
        <v>2849</v>
      </c>
      <c r="L116" s="61" t="s">
        <v>2850</v>
      </c>
      <c r="M116" s="65"/>
      <c r="N116" s="66"/>
      <c r="O116" s="66"/>
      <c r="P116" s="58">
        <f ca="1" t="shared" si="9"/>
        <v>0</v>
      </c>
      <c r="Q116" s="58">
        <f ca="1" t="shared" si="10"/>
        <v>0</v>
      </c>
    </row>
    <row r="117" ht="15" spans="1:17">
      <c r="A117" s="49" t="s">
        <v>746</v>
      </c>
      <c r="B117" s="69" t="s">
        <v>747</v>
      </c>
      <c r="C117" s="51"/>
      <c r="D117" s="52"/>
      <c r="E117" s="52"/>
      <c r="F117" s="54">
        <f ca="1" t="shared" si="7"/>
        <v>0</v>
      </c>
      <c r="G117" s="54">
        <f ca="1" t="shared" si="8"/>
        <v>0</v>
      </c>
      <c r="K117" s="55" t="s">
        <v>2851</v>
      </c>
      <c r="L117" s="61" t="s">
        <v>2852</v>
      </c>
      <c r="M117" s="65"/>
      <c r="N117" s="66"/>
      <c r="O117" s="66"/>
      <c r="P117" s="58">
        <f ca="1" t="shared" si="9"/>
        <v>0</v>
      </c>
      <c r="Q117" s="58">
        <f ca="1" t="shared" si="10"/>
        <v>0</v>
      </c>
    </row>
    <row r="118" ht="15" spans="1:17">
      <c r="A118" s="49" t="s">
        <v>162</v>
      </c>
      <c r="B118" s="69" t="s">
        <v>163</v>
      </c>
      <c r="C118" s="51">
        <v>132</v>
      </c>
      <c r="D118" s="52">
        <v>33</v>
      </c>
      <c r="E118" s="52">
        <v>155</v>
      </c>
      <c r="F118" s="54">
        <f ca="1" t="shared" si="7"/>
        <v>1.17424242424242</v>
      </c>
      <c r="G118" s="54">
        <f ca="1" t="shared" si="8"/>
        <v>4.6969696969697</v>
      </c>
      <c r="K118" s="55" t="s">
        <v>2853</v>
      </c>
      <c r="L118" s="81" t="s">
        <v>2854</v>
      </c>
      <c r="M118" s="65"/>
      <c r="N118" s="66"/>
      <c r="O118" s="66"/>
      <c r="P118" s="58">
        <f ca="1" t="shared" si="9"/>
        <v>0</v>
      </c>
      <c r="Q118" s="58">
        <f ca="1" t="shared" si="10"/>
        <v>0</v>
      </c>
    </row>
    <row r="119" ht="15" spans="1:17">
      <c r="A119" s="49" t="s">
        <v>748</v>
      </c>
      <c r="B119" s="69" t="s">
        <v>108</v>
      </c>
      <c r="C119" s="51"/>
      <c r="D119" s="52"/>
      <c r="E119" s="52"/>
      <c r="F119" s="54">
        <f ca="1" t="shared" si="7"/>
        <v>0</v>
      </c>
      <c r="G119" s="54">
        <f ca="1" t="shared" si="8"/>
        <v>0</v>
      </c>
      <c r="K119" s="55" t="s">
        <v>2853</v>
      </c>
      <c r="L119" s="82" t="s">
        <v>2855</v>
      </c>
      <c r="M119" s="65"/>
      <c r="N119" s="66"/>
      <c r="O119" s="66"/>
      <c r="P119" s="58"/>
      <c r="Q119" s="58"/>
    </row>
    <row r="120" ht="15" spans="1:17">
      <c r="A120" s="49" t="s">
        <v>749</v>
      </c>
      <c r="B120" s="70" t="s">
        <v>750</v>
      </c>
      <c r="C120" s="51"/>
      <c r="D120" s="52"/>
      <c r="E120" s="52"/>
      <c r="F120" s="54">
        <f ca="1" t="shared" si="7"/>
        <v>0</v>
      </c>
      <c r="G120" s="54">
        <f ca="1" t="shared" si="8"/>
        <v>0</v>
      </c>
      <c r="K120" s="55" t="s">
        <v>2853</v>
      </c>
      <c r="L120" s="83" t="s">
        <v>2856</v>
      </c>
      <c r="M120" s="65">
        <v>258</v>
      </c>
      <c r="N120" s="66">
        <v>258</v>
      </c>
      <c r="O120" s="66"/>
      <c r="P120" s="58"/>
      <c r="Q120" s="58"/>
    </row>
    <row r="121" ht="15" spans="1:17">
      <c r="A121" s="49" t="s">
        <v>751</v>
      </c>
      <c r="B121" s="70" t="s">
        <v>104</v>
      </c>
      <c r="C121" s="51"/>
      <c r="D121" s="52"/>
      <c r="E121" s="52"/>
      <c r="F121" s="54">
        <f ca="1" t="shared" si="7"/>
        <v>0</v>
      </c>
      <c r="G121" s="54">
        <f ca="1" t="shared" si="8"/>
        <v>0</v>
      </c>
      <c r="K121" s="55" t="s">
        <v>2857</v>
      </c>
      <c r="L121" s="81" t="s">
        <v>2858</v>
      </c>
      <c r="M121" s="65"/>
      <c r="N121" s="66"/>
      <c r="O121" s="66"/>
      <c r="P121" s="58">
        <f ca="1">IFERROR(OFFSET(P121,0,-1)/OFFSET(P121,0,-3),)</f>
        <v>0</v>
      </c>
      <c r="Q121" s="58">
        <f ca="1">IFERROR(OFFSET(Q121,0,-2)/OFFSET(Q121,0,-3),)</f>
        <v>0</v>
      </c>
    </row>
    <row r="122" ht="15" spans="1:17">
      <c r="A122" s="49" t="s">
        <v>752</v>
      </c>
      <c r="B122" s="50" t="s">
        <v>124</v>
      </c>
      <c r="C122" s="51"/>
      <c r="D122" s="52"/>
      <c r="E122" s="52"/>
      <c r="F122" s="54">
        <f ca="1" t="shared" si="7"/>
        <v>0</v>
      </c>
      <c r="G122" s="54">
        <f ca="1" t="shared" si="8"/>
        <v>0</v>
      </c>
      <c r="K122" s="55" t="s">
        <v>2857</v>
      </c>
      <c r="L122" s="82" t="s">
        <v>2859</v>
      </c>
      <c r="M122" s="65"/>
      <c r="N122" s="66"/>
      <c r="O122" s="66"/>
      <c r="P122" s="58"/>
      <c r="Q122" s="58"/>
    </row>
    <row r="123" ht="15" spans="1:17">
      <c r="A123" s="49" t="s">
        <v>753</v>
      </c>
      <c r="B123" s="69" t="s">
        <v>106</v>
      </c>
      <c r="C123" s="51"/>
      <c r="D123" s="52"/>
      <c r="E123" s="52"/>
      <c r="F123" s="54">
        <f ca="1" t="shared" si="7"/>
        <v>0</v>
      </c>
      <c r="G123" s="54">
        <f ca="1" t="shared" si="8"/>
        <v>0</v>
      </c>
      <c r="K123" s="55" t="s">
        <v>2857</v>
      </c>
      <c r="L123" s="83" t="s">
        <v>2860</v>
      </c>
      <c r="M123" s="65"/>
      <c r="N123" s="66"/>
      <c r="O123" s="66"/>
      <c r="P123" s="58"/>
      <c r="Q123" s="58"/>
    </row>
    <row r="124" ht="15" spans="1:17">
      <c r="A124" s="49" t="s">
        <v>754</v>
      </c>
      <c r="B124" s="69" t="s">
        <v>755</v>
      </c>
      <c r="C124" s="51"/>
      <c r="D124" s="52"/>
      <c r="E124" s="52"/>
      <c r="F124" s="54">
        <f ca="1" t="shared" si="7"/>
        <v>0</v>
      </c>
      <c r="G124" s="54">
        <f ca="1" t="shared" si="8"/>
        <v>0</v>
      </c>
      <c r="K124" s="55" t="s">
        <v>2861</v>
      </c>
      <c r="L124" s="81" t="s">
        <v>2862</v>
      </c>
      <c r="M124" s="65"/>
      <c r="N124" s="66"/>
      <c r="O124" s="66"/>
      <c r="P124" s="58">
        <f ca="1">IFERROR(OFFSET(P124,0,-1)/OFFSET(P124,0,-3),)</f>
        <v>0</v>
      </c>
      <c r="Q124" s="58">
        <f ca="1">IFERROR(OFFSET(Q124,0,-2)/OFFSET(Q124,0,-3),)</f>
        <v>0</v>
      </c>
    </row>
    <row r="125" ht="15" spans="1:17">
      <c r="A125" s="49" t="s">
        <v>756</v>
      </c>
      <c r="B125" s="69" t="s">
        <v>757</v>
      </c>
      <c r="C125" s="51"/>
      <c r="D125" s="52"/>
      <c r="E125" s="52"/>
      <c r="F125" s="54">
        <f ca="1" t="shared" si="7"/>
        <v>0</v>
      </c>
      <c r="G125" s="54">
        <f ca="1" t="shared" si="8"/>
        <v>0</v>
      </c>
      <c r="K125" s="55" t="s">
        <v>2861</v>
      </c>
      <c r="L125" s="82" t="s">
        <v>2863</v>
      </c>
      <c r="M125" s="65"/>
      <c r="N125" s="66"/>
      <c r="O125" s="66"/>
      <c r="P125" s="58"/>
      <c r="Q125" s="58"/>
    </row>
    <row r="126" ht="15" spans="1:17">
      <c r="A126" s="49" t="s">
        <v>758</v>
      </c>
      <c r="B126" s="70" t="s">
        <v>759</v>
      </c>
      <c r="C126" s="51"/>
      <c r="D126" s="52"/>
      <c r="E126" s="52"/>
      <c r="F126" s="54">
        <f ca="1" t="shared" si="7"/>
        <v>0</v>
      </c>
      <c r="G126" s="54">
        <f ca="1" t="shared" si="8"/>
        <v>0</v>
      </c>
      <c r="K126" s="55" t="s">
        <v>2861</v>
      </c>
      <c r="L126" s="83" t="s">
        <v>2864</v>
      </c>
      <c r="M126" s="65"/>
      <c r="N126" s="66"/>
      <c r="O126" s="66"/>
      <c r="P126" s="58"/>
      <c r="Q126" s="58"/>
    </row>
    <row r="127" ht="15" spans="1:17">
      <c r="A127" s="49" t="s">
        <v>760</v>
      </c>
      <c r="B127" s="69" t="s">
        <v>761</v>
      </c>
      <c r="C127" s="51"/>
      <c r="D127" s="52"/>
      <c r="E127" s="52"/>
      <c r="F127" s="54">
        <f ca="1" t="shared" si="7"/>
        <v>0</v>
      </c>
      <c r="G127" s="54">
        <f ca="1" t="shared" si="8"/>
        <v>0</v>
      </c>
      <c r="K127" s="55" t="s">
        <v>2865</v>
      </c>
      <c r="L127" s="81" t="s">
        <v>2866</v>
      </c>
      <c r="M127" s="65"/>
      <c r="N127" s="66"/>
      <c r="O127" s="66"/>
      <c r="P127" s="58">
        <f ca="1" t="shared" ref="P127:P133" si="11">IFERROR(OFFSET(P127,0,-1)/OFFSET(P127,0,-3),)</f>
        <v>0</v>
      </c>
      <c r="Q127" s="58">
        <f ca="1" t="shared" ref="Q127:Q133" si="12">IFERROR(OFFSET(Q127,0,-2)/OFFSET(Q127,0,-3),)</f>
        <v>0</v>
      </c>
    </row>
    <row r="128" ht="15" spans="1:17">
      <c r="A128" s="49" t="s">
        <v>762</v>
      </c>
      <c r="B128" s="69" t="s">
        <v>763</v>
      </c>
      <c r="C128" s="51"/>
      <c r="D128" s="52"/>
      <c r="E128" s="52"/>
      <c r="F128" s="54">
        <f ca="1" t="shared" si="7"/>
        <v>0</v>
      </c>
      <c r="G128" s="54">
        <f ca="1" t="shared" si="8"/>
        <v>0</v>
      </c>
      <c r="K128" s="55" t="s">
        <v>2865</v>
      </c>
      <c r="L128" s="82" t="s">
        <v>2867</v>
      </c>
      <c r="M128" s="65"/>
      <c r="N128" s="66"/>
      <c r="O128" s="66"/>
      <c r="P128" s="58"/>
      <c r="Q128" s="58"/>
    </row>
    <row r="129" ht="15" spans="1:17">
      <c r="A129" s="49" t="s">
        <v>764</v>
      </c>
      <c r="B129" s="69" t="s">
        <v>765</v>
      </c>
      <c r="C129" s="51"/>
      <c r="D129" s="52"/>
      <c r="E129" s="52"/>
      <c r="F129" s="54">
        <f ca="1" t="shared" si="7"/>
        <v>0</v>
      </c>
      <c r="G129" s="54">
        <f ca="1" t="shared" si="8"/>
        <v>0</v>
      </c>
      <c r="K129" s="55" t="s">
        <v>2865</v>
      </c>
      <c r="L129" s="83" t="s">
        <v>2868</v>
      </c>
      <c r="M129" s="65"/>
      <c r="N129" s="66"/>
      <c r="O129" s="66"/>
      <c r="P129" s="58"/>
      <c r="Q129" s="58"/>
    </row>
    <row r="130" ht="15" spans="1:17">
      <c r="A130" s="49" t="s">
        <v>766</v>
      </c>
      <c r="B130" s="69" t="s">
        <v>108</v>
      </c>
      <c r="C130" s="51"/>
      <c r="D130" s="52"/>
      <c r="E130" s="52"/>
      <c r="F130" s="54">
        <f ca="1" t="shared" si="7"/>
        <v>0</v>
      </c>
      <c r="G130" s="54">
        <f ca="1" t="shared" si="8"/>
        <v>0</v>
      </c>
      <c r="K130" s="55" t="s">
        <v>2869</v>
      </c>
      <c r="L130" s="80" t="s">
        <v>2870</v>
      </c>
      <c r="M130" s="65"/>
      <c r="N130" s="66"/>
      <c r="O130" s="66">
        <v>2145</v>
      </c>
      <c r="P130" s="58">
        <f ca="1" t="shared" si="11"/>
        <v>0</v>
      </c>
      <c r="Q130" s="58">
        <f ca="1" t="shared" si="12"/>
        <v>0</v>
      </c>
    </row>
    <row r="131" ht="15" spans="1:17">
      <c r="A131" s="49" t="s">
        <v>164</v>
      </c>
      <c r="B131" s="69" t="s">
        <v>165</v>
      </c>
      <c r="C131" s="51"/>
      <c r="D131" s="52"/>
      <c r="E131" s="52">
        <v>22</v>
      </c>
      <c r="F131" s="54">
        <f ca="1" t="shared" si="7"/>
        <v>0</v>
      </c>
      <c r="G131" s="54">
        <f ca="1" t="shared" si="8"/>
        <v>0</v>
      </c>
      <c r="K131" s="55" t="s">
        <v>2871</v>
      </c>
      <c r="L131" s="80" t="s">
        <v>2872</v>
      </c>
      <c r="M131" s="65"/>
      <c r="N131" s="66"/>
      <c r="O131" s="66"/>
      <c r="P131" s="58">
        <f ca="1" t="shared" si="11"/>
        <v>0</v>
      </c>
      <c r="Q131" s="58">
        <f ca="1" t="shared" si="12"/>
        <v>0</v>
      </c>
    </row>
    <row r="132" ht="15" spans="1:17">
      <c r="A132" s="49" t="s">
        <v>769</v>
      </c>
      <c r="B132" s="69" t="s">
        <v>104</v>
      </c>
      <c r="C132" s="51"/>
      <c r="D132" s="52">
        <v>4</v>
      </c>
      <c r="E132" s="52"/>
      <c r="F132" s="54">
        <f ca="1" t="shared" si="7"/>
        <v>0</v>
      </c>
      <c r="G132" s="54">
        <f ca="1" t="shared" si="8"/>
        <v>0</v>
      </c>
      <c r="K132" s="55" t="s">
        <v>2873</v>
      </c>
      <c r="L132" s="61" t="s">
        <v>2874</v>
      </c>
      <c r="M132" s="65"/>
      <c r="N132" s="66"/>
      <c r="O132" s="66"/>
      <c r="P132" s="58">
        <f ca="1" t="shared" si="11"/>
        <v>0</v>
      </c>
      <c r="Q132" s="58">
        <f ca="1" t="shared" si="12"/>
        <v>0</v>
      </c>
    </row>
    <row r="133" ht="15" spans="1:17">
      <c r="A133" s="49" t="s">
        <v>770</v>
      </c>
      <c r="B133" s="69" t="s">
        <v>124</v>
      </c>
      <c r="C133" s="51"/>
      <c r="D133" s="52"/>
      <c r="E133" s="52"/>
      <c r="F133" s="54">
        <f ca="1" t="shared" si="7"/>
        <v>0</v>
      </c>
      <c r="G133" s="54">
        <f ca="1" t="shared" si="8"/>
        <v>0</v>
      </c>
      <c r="K133" s="55" t="s">
        <v>2875</v>
      </c>
      <c r="L133" s="61" t="s">
        <v>2876</v>
      </c>
      <c r="M133" s="65"/>
      <c r="N133" s="66"/>
      <c r="O133" s="66"/>
      <c r="P133" s="58">
        <f ca="1" t="shared" si="11"/>
        <v>0</v>
      </c>
      <c r="Q133" s="58">
        <f ca="1" t="shared" si="12"/>
        <v>0</v>
      </c>
    </row>
    <row r="134" ht="15" spans="1:17">
      <c r="A134" s="49" t="s">
        <v>771</v>
      </c>
      <c r="B134" s="70" t="s">
        <v>106</v>
      </c>
      <c r="C134" s="51"/>
      <c r="D134" s="52"/>
      <c r="E134" s="52"/>
      <c r="F134" s="54">
        <f ca="1" t="shared" si="7"/>
        <v>0</v>
      </c>
      <c r="G134" s="54">
        <f ca="1" t="shared" si="8"/>
        <v>0</v>
      </c>
    </row>
    <row r="135" ht="15" spans="1:17">
      <c r="A135" s="49" t="s">
        <v>772</v>
      </c>
      <c r="B135" s="70" t="s">
        <v>773</v>
      </c>
      <c r="C135" s="51"/>
      <c r="D135" s="52"/>
      <c r="E135" s="52"/>
      <c r="F135" s="54">
        <f ca="1" t="shared" si="7"/>
        <v>0</v>
      </c>
      <c r="G135" s="54">
        <f ca="1" t="shared" si="8"/>
        <v>0</v>
      </c>
    </row>
    <row r="136" ht="15" spans="1:17">
      <c r="A136" s="49" t="s">
        <v>774</v>
      </c>
      <c r="B136" s="70" t="s">
        <v>108</v>
      </c>
      <c r="C136" s="51"/>
      <c r="D136" s="52"/>
      <c r="E136" s="52"/>
      <c r="F136" s="54">
        <f ca="1" t="shared" si="7"/>
        <v>0</v>
      </c>
      <c r="G136" s="54">
        <f ca="1" t="shared" si="8"/>
        <v>0</v>
      </c>
    </row>
    <row r="137" ht="15" spans="1:17">
      <c r="A137" s="49" t="s">
        <v>775</v>
      </c>
      <c r="B137" s="84" t="s">
        <v>776</v>
      </c>
      <c r="C137" s="51"/>
      <c r="D137" s="52"/>
      <c r="E137" s="52"/>
      <c r="F137" s="54">
        <f ca="1" t="shared" si="7"/>
        <v>0</v>
      </c>
      <c r="G137" s="54">
        <f ca="1" t="shared" si="8"/>
        <v>0</v>
      </c>
    </row>
    <row r="138" ht="15" spans="1:17">
      <c r="A138" s="49" t="s">
        <v>777</v>
      </c>
      <c r="B138" s="69" t="s">
        <v>104</v>
      </c>
      <c r="C138" s="51"/>
      <c r="D138" s="52"/>
      <c r="E138" s="52"/>
      <c r="F138" s="54">
        <f ca="1" t="shared" si="7"/>
        <v>0</v>
      </c>
      <c r="G138" s="54">
        <f ca="1" t="shared" si="8"/>
        <v>0</v>
      </c>
    </row>
    <row r="139" ht="15" spans="1:17">
      <c r="A139" s="49" t="s">
        <v>778</v>
      </c>
      <c r="B139" s="70" t="s">
        <v>124</v>
      </c>
      <c r="C139" s="51"/>
      <c r="D139" s="52"/>
      <c r="E139" s="52"/>
      <c r="F139" s="54">
        <f ca="1" t="shared" ref="F139:F202" si="13">IFERROR(OFFSET(F139,0,-1)/OFFSET(F139,0,-3),)</f>
        <v>0</v>
      </c>
      <c r="G139" s="54">
        <f ca="1" t="shared" ref="G139:G202" si="14">IFERROR(OFFSET(F139,0,-1)/OFFSET(F139,0,-2),)</f>
        <v>0</v>
      </c>
    </row>
    <row r="140" ht="15" spans="1:17">
      <c r="A140" s="49" t="s">
        <v>779</v>
      </c>
      <c r="B140" s="70" t="s">
        <v>106</v>
      </c>
      <c r="C140" s="51"/>
      <c r="D140" s="52"/>
      <c r="E140" s="52"/>
      <c r="F140" s="54">
        <f ca="1" t="shared" si="13"/>
        <v>0</v>
      </c>
      <c r="G140" s="54">
        <f ca="1" t="shared" si="14"/>
        <v>0</v>
      </c>
    </row>
    <row r="141" ht="15" spans="1:17">
      <c r="A141" s="49" t="s">
        <v>780</v>
      </c>
      <c r="B141" s="70" t="s">
        <v>781</v>
      </c>
      <c r="C141" s="51"/>
      <c r="D141" s="52"/>
      <c r="E141" s="52"/>
      <c r="F141" s="54">
        <f ca="1" t="shared" si="13"/>
        <v>0</v>
      </c>
      <c r="G141" s="54">
        <f ca="1" t="shared" si="14"/>
        <v>0</v>
      </c>
    </row>
    <row r="142" ht="15" spans="1:17">
      <c r="A142" s="49" t="s">
        <v>782</v>
      </c>
      <c r="B142" s="50" t="s">
        <v>783</v>
      </c>
      <c r="C142" s="51"/>
      <c r="D142" s="52"/>
      <c r="E142" s="52"/>
      <c r="F142" s="54">
        <f ca="1" t="shared" si="13"/>
        <v>0</v>
      </c>
      <c r="G142" s="54">
        <f ca="1" t="shared" si="14"/>
        <v>0</v>
      </c>
    </row>
    <row r="143" ht="15" spans="1:17">
      <c r="A143" s="49" t="s">
        <v>784</v>
      </c>
      <c r="B143" s="69" t="s">
        <v>108</v>
      </c>
      <c r="C143" s="51"/>
      <c r="D143" s="52"/>
      <c r="E143" s="52"/>
      <c r="F143" s="54">
        <f ca="1" t="shared" si="13"/>
        <v>0</v>
      </c>
      <c r="G143" s="54">
        <f ca="1" t="shared" si="14"/>
        <v>0</v>
      </c>
    </row>
    <row r="144" ht="15" spans="1:17">
      <c r="A144" s="49" t="s">
        <v>785</v>
      </c>
      <c r="B144" s="69" t="s">
        <v>786</v>
      </c>
      <c r="C144" s="51"/>
      <c r="D144" s="52"/>
      <c r="E144" s="52"/>
      <c r="F144" s="54">
        <f ca="1" t="shared" si="13"/>
        <v>0</v>
      </c>
      <c r="G144" s="54">
        <f ca="1" t="shared" si="14"/>
        <v>0</v>
      </c>
    </row>
    <row r="145" ht="15" spans="1:7">
      <c r="A145" s="49" t="s">
        <v>787</v>
      </c>
      <c r="B145" s="70" t="s">
        <v>104</v>
      </c>
      <c r="C145" s="51"/>
      <c r="D145" s="52"/>
      <c r="E145" s="52"/>
      <c r="F145" s="54">
        <f ca="1" t="shared" si="13"/>
        <v>0</v>
      </c>
      <c r="G145" s="54">
        <f ca="1" t="shared" si="14"/>
        <v>0</v>
      </c>
    </row>
    <row r="146" ht="15" spans="1:7">
      <c r="A146" s="49" t="s">
        <v>788</v>
      </c>
      <c r="B146" s="70" t="s">
        <v>124</v>
      </c>
      <c r="C146" s="51"/>
      <c r="D146" s="52"/>
      <c r="E146" s="52"/>
      <c r="F146" s="54">
        <f ca="1" t="shared" si="13"/>
        <v>0</v>
      </c>
      <c r="G146" s="54">
        <f ca="1" t="shared" si="14"/>
        <v>0</v>
      </c>
    </row>
    <row r="147" ht="15" spans="1:7">
      <c r="A147" s="49" t="s">
        <v>789</v>
      </c>
      <c r="B147" s="69" t="s">
        <v>106</v>
      </c>
      <c r="C147" s="51"/>
      <c r="D147" s="52"/>
      <c r="E147" s="52"/>
      <c r="F147" s="54">
        <f ca="1" t="shared" si="13"/>
        <v>0</v>
      </c>
      <c r="G147" s="54">
        <f ca="1" t="shared" si="14"/>
        <v>0</v>
      </c>
    </row>
    <row r="148" ht="15" spans="1:7">
      <c r="A148" s="49" t="s">
        <v>790</v>
      </c>
      <c r="B148" s="69" t="s">
        <v>791</v>
      </c>
      <c r="C148" s="51"/>
      <c r="D148" s="52"/>
      <c r="E148" s="52"/>
      <c r="F148" s="54">
        <f ca="1" t="shared" si="13"/>
        <v>0</v>
      </c>
      <c r="G148" s="54">
        <f ca="1" t="shared" si="14"/>
        <v>0</v>
      </c>
    </row>
    <row r="149" ht="15" spans="1:7">
      <c r="A149" s="49" t="s">
        <v>792</v>
      </c>
      <c r="B149" s="69" t="s">
        <v>793</v>
      </c>
      <c r="C149" s="51"/>
      <c r="D149" s="52"/>
      <c r="E149" s="52"/>
      <c r="F149" s="54">
        <f ca="1" t="shared" si="13"/>
        <v>0</v>
      </c>
      <c r="G149" s="54">
        <f ca="1" t="shared" si="14"/>
        <v>0</v>
      </c>
    </row>
    <row r="150" ht="15" spans="1:7">
      <c r="A150" s="49" t="s">
        <v>794</v>
      </c>
      <c r="B150" s="70" t="s">
        <v>104</v>
      </c>
      <c r="C150" s="51">
        <v>68</v>
      </c>
      <c r="D150" s="52">
        <v>42</v>
      </c>
      <c r="E150" s="52"/>
      <c r="F150" s="54">
        <f ca="1" t="shared" si="13"/>
        <v>0</v>
      </c>
      <c r="G150" s="54">
        <f ca="1" t="shared" si="14"/>
        <v>0</v>
      </c>
    </row>
    <row r="151" ht="15" spans="1:7">
      <c r="A151" s="49" t="s">
        <v>795</v>
      </c>
      <c r="B151" s="70" t="s">
        <v>124</v>
      </c>
      <c r="C151" s="51"/>
      <c r="D151" s="52"/>
      <c r="E151" s="52"/>
      <c r="F151" s="54">
        <f ca="1" t="shared" si="13"/>
        <v>0</v>
      </c>
      <c r="G151" s="54">
        <f ca="1" t="shared" si="14"/>
        <v>0</v>
      </c>
    </row>
    <row r="152" ht="15" spans="1:7">
      <c r="A152" s="49" t="s">
        <v>796</v>
      </c>
      <c r="B152" s="50" t="s">
        <v>106</v>
      </c>
      <c r="C152" s="51"/>
      <c r="D152" s="52"/>
      <c r="E152" s="52"/>
      <c r="F152" s="54">
        <f ca="1" t="shared" si="13"/>
        <v>0</v>
      </c>
      <c r="G152" s="54">
        <f ca="1" t="shared" si="14"/>
        <v>0</v>
      </c>
    </row>
    <row r="153" ht="15" spans="1:7">
      <c r="A153" s="49" t="s">
        <v>797</v>
      </c>
      <c r="B153" s="69" t="s">
        <v>661</v>
      </c>
      <c r="C153" s="51"/>
      <c r="D153" s="52"/>
      <c r="E153" s="52"/>
      <c r="F153" s="54">
        <f ca="1" t="shared" si="13"/>
        <v>0</v>
      </c>
      <c r="G153" s="54">
        <f ca="1" t="shared" si="14"/>
        <v>0</v>
      </c>
    </row>
    <row r="154" ht="15" spans="1:7">
      <c r="A154" s="49" t="s">
        <v>798</v>
      </c>
      <c r="B154" s="69" t="s">
        <v>108</v>
      </c>
      <c r="C154" s="51"/>
      <c r="D154" s="52"/>
      <c r="E154" s="52"/>
      <c r="F154" s="54">
        <f ca="1" t="shared" si="13"/>
        <v>0</v>
      </c>
      <c r="G154" s="54">
        <f ca="1" t="shared" si="14"/>
        <v>0</v>
      </c>
    </row>
    <row r="155" ht="15" spans="1:7">
      <c r="A155" s="49" t="s">
        <v>166</v>
      </c>
      <c r="B155" s="69" t="s">
        <v>167</v>
      </c>
      <c r="C155" s="51"/>
      <c r="D155" s="52"/>
      <c r="E155" s="52">
        <v>60</v>
      </c>
      <c r="F155" s="54">
        <f ca="1" t="shared" si="13"/>
        <v>0</v>
      </c>
      <c r="G155" s="54">
        <f ca="1" t="shared" si="14"/>
        <v>0</v>
      </c>
    </row>
    <row r="156" ht="15" spans="1:7">
      <c r="A156" s="49" t="s">
        <v>168</v>
      </c>
      <c r="B156" s="70" t="s">
        <v>104</v>
      </c>
      <c r="C156" s="51">
        <v>208</v>
      </c>
      <c r="D156" s="52">
        <v>163</v>
      </c>
      <c r="E156" s="52">
        <v>85</v>
      </c>
      <c r="F156" s="54">
        <f ca="1" t="shared" si="13"/>
        <v>0.408653846153846</v>
      </c>
      <c r="G156" s="54">
        <f ca="1" t="shared" si="14"/>
        <v>0.521472392638037</v>
      </c>
    </row>
    <row r="157" ht="15" spans="1:7">
      <c r="A157" s="49" t="s">
        <v>674</v>
      </c>
      <c r="B157" s="70" t="s">
        <v>124</v>
      </c>
      <c r="C157" s="51">
        <v>4</v>
      </c>
      <c r="D157" s="52">
        <v>4</v>
      </c>
      <c r="E157" s="52">
        <v>1</v>
      </c>
      <c r="F157" s="54">
        <f ca="1" t="shared" si="13"/>
        <v>0.25</v>
      </c>
      <c r="G157" s="54">
        <f ca="1" t="shared" si="14"/>
        <v>0.25</v>
      </c>
    </row>
    <row r="158" ht="15" spans="1:7">
      <c r="A158" s="49" t="s">
        <v>799</v>
      </c>
      <c r="B158" s="69" t="s">
        <v>106</v>
      </c>
      <c r="C158" s="51"/>
      <c r="D158" s="52"/>
      <c r="E158" s="52"/>
      <c r="F158" s="54">
        <f ca="1" t="shared" si="13"/>
        <v>0</v>
      </c>
      <c r="G158" s="54">
        <f ca="1" t="shared" si="14"/>
        <v>0</v>
      </c>
    </row>
    <row r="159" ht="15" spans="1:7">
      <c r="A159" s="49" t="s">
        <v>169</v>
      </c>
      <c r="B159" s="69" t="s">
        <v>170</v>
      </c>
      <c r="C159" s="51"/>
      <c r="D159" s="52">
        <v>865</v>
      </c>
      <c r="E159" s="52"/>
      <c r="F159" s="54">
        <f ca="1" t="shared" si="13"/>
        <v>0</v>
      </c>
      <c r="G159" s="54">
        <f ca="1" t="shared" si="14"/>
        <v>0</v>
      </c>
    </row>
    <row r="160" ht="15" spans="1:7">
      <c r="A160" s="49" t="s">
        <v>800</v>
      </c>
      <c r="B160" s="70" t="s">
        <v>108</v>
      </c>
      <c r="C160" s="51"/>
      <c r="D160" s="52"/>
      <c r="E160" s="52"/>
      <c r="F160" s="54">
        <f ca="1" t="shared" si="13"/>
        <v>0</v>
      </c>
      <c r="G160" s="54">
        <f ca="1" t="shared" si="14"/>
        <v>0</v>
      </c>
    </row>
    <row r="161" ht="15" spans="1:7">
      <c r="A161" s="49" t="s">
        <v>171</v>
      </c>
      <c r="B161" s="70" t="s">
        <v>172</v>
      </c>
      <c r="C161" s="51"/>
      <c r="D161" s="52"/>
      <c r="E161" s="52">
        <v>1202</v>
      </c>
      <c r="F161" s="54">
        <f ca="1" t="shared" si="13"/>
        <v>0</v>
      </c>
      <c r="G161" s="54">
        <f ca="1" t="shared" si="14"/>
        <v>0</v>
      </c>
    </row>
    <row r="162" ht="15" spans="1:7">
      <c r="A162" s="49" t="s">
        <v>173</v>
      </c>
      <c r="B162" s="70" t="s">
        <v>104</v>
      </c>
      <c r="C162" s="51">
        <v>522</v>
      </c>
      <c r="D162" s="52">
        <v>397</v>
      </c>
      <c r="E162" s="52"/>
      <c r="F162" s="54">
        <f ca="1" t="shared" si="13"/>
        <v>0</v>
      </c>
      <c r="G162" s="54">
        <f ca="1" t="shared" si="14"/>
        <v>0</v>
      </c>
    </row>
    <row r="163" ht="15" spans="1:7">
      <c r="A163" s="49" t="s">
        <v>803</v>
      </c>
      <c r="B163" s="69" t="s">
        <v>124</v>
      </c>
      <c r="C163" s="51">
        <v>10</v>
      </c>
      <c r="D163" s="52">
        <v>248</v>
      </c>
      <c r="E163" s="52">
        <v>3</v>
      </c>
      <c r="F163" s="54">
        <f ca="1" t="shared" si="13"/>
        <v>0.3</v>
      </c>
      <c r="G163" s="54">
        <f ca="1" t="shared" si="14"/>
        <v>0.0120967741935484</v>
      </c>
    </row>
    <row r="164" ht="15" spans="1:7">
      <c r="A164" s="49" t="s">
        <v>804</v>
      </c>
      <c r="B164" s="69" t="s">
        <v>106</v>
      </c>
      <c r="C164" s="51"/>
      <c r="D164" s="52"/>
      <c r="E164" s="52"/>
      <c r="F164" s="54">
        <f ca="1" t="shared" si="13"/>
        <v>0</v>
      </c>
      <c r="G164" s="54">
        <f ca="1" t="shared" si="14"/>
        <v>0</v>
      </c>
    </row>
    <row r="165" ht="15" spans="1:7">
      <c r="A165" s="49" t="s">
        <v>174</v>
      </c>
      <c r="B165" s="69" t="s">
        <v>102</v>
      </c>
      <c r="C165" s="51">
        <v>13</v>
      </c>
      <c r="D165" s="52">
        <v>1</v>
      </c>
      <c r="E165" s="52">
        <v>29</v>
      </c>
      <c r="F165" s="54">
        <f ca="1" t="shared" si="13"/>
        <v>2.23076923076923</v>
      </c>
      <c r="G165" s="54">
        <f ca="1" t="shared" si="14"/>
        <v>29</v>
      </c>
    </row>
    <row r="166" ht="15" spans="1:7">
      <c r="A166" s="49" t="s">
        <v>805</v>
      </c>
      <c r="B166" s="70" t="s">
        <v>108</v>
      </c>
      <c r="C166" s="51"/>
      <c r="D166" s="52"/>
      <c r="E166" s="52"/>
      <c r="F166" s="54">
        <f ca="1" t="shared" si="13"/>
        <v>0</v>
      </c>
      <c r="G166" s="54">
        <f ca="1" t="shared" si="14"/>
        <v>0</v>
      </c>
    </row>
    <row r="167" ht="15" spans="1:7">
      <c r="A167" s="49" t="s">
        <v>175</v>
      </c>
      <c r="B167" s="70" t="s">
        <v>176</v>
      </c>
      <c r="C167" s="51">
        <v>1545</v>
      </c>
      <c r="D167" s="52">
        <v>1047</v>
      </c>
      <c r="E167" s="52">
        <v>565</v>
      </c>
      <c r="F167" s="54">
        <f ca="1" t="shared" si="13"/>
        <v>0.365695792880259</v>
      </c>
      <c r="G167" s="54">
        <f ca="1" t="shared" si="14"/>
        <v>0.5396370582617</v>
      </c>
    </row>
    <row r="168" ht="15" spans="1:7">
      <c r="A168" s="49" t="s">
        <v>177</v>
      </c>
      <c r="B168" s="69" t="s">
        <v>104</v>
      </c>
      <c r="C168" s="51">
        <v>513</v>
      </c>
      <c r="D168" s="52">
        <v>418</v>
      </c>
      <c r="E168" s="52">
        <v>370</v>
      </c>
      <c r="F168" s="54">
        <f ca="1" t="shared" si="13"/>
        <v>0.721247563352826</v>
      </c>
      <c r="G168" s="54">
        <f ca="1" t="shared" si="14"/>
        <v>0.885167464114832</v>
      </c>
    </row>
    <row r="169" ht="15" spans="1:7">
      <c r="A169" s="49" t="s">
        <v>178</v>
      </c>
      <c r="B169" s="69" t="s">
        <v>124</v>
      </c>
      <c r="C169" s="51">
        <v>482</v>
      </c>
      <c r="D169" s="52">
        <v>15</v>
      </c>
      <c r="E169" s="52">
        <v>980</v>
      </c>
      <c r="F169" s="54">
        <f ca="1" t="shared" si="13"/>
        <v>2.03319502074689</v>
      </c>
      <c r="G169" s="54">
        <f ca="1" t="shared" si="14"/>
        <v>65.3333333333333</v>
      </c>
    </row>
    <row r="170" ht="15" spans="1:7">
      <c r="A170" s="49" t="s">
        <v>806</v>
      </c>
      <c r="B170" s="69" t="s">
        <v>106</v>
      </c>
      <c r="C170" s="51"/>
      <c r="D170" s="52"/>
      <c r="E170" s="52"/>
      <c r="F170" s="54">
        <f ca="1" t="shared" si="13"/>
        <v>0</v>
      </c>
      <c r="G170" s="54">
        <f ca="1" t="shared" si="14"/>
        <v>0</v>
      </c>
    </row>
    <row r="171" ht="15" spans="1:7">
      <c r="A171" s="49" t="s">
        <v>807</v>
      </c>
      <c r="B171" s="69" t="s">
        <v>808</v>
      </c>
      <c r="C171" s="51"/>
      <c r="D171" s="52"/>
      <c r="E171" s="52"/>
      <c r="F171" s="54">
        <f ca="1" t="shared" si="13"/>
        <v>0</v>
      </c>
      <c r="G171" s="54">
        <f ca="1" t="shared" si="14"/>
        <v>0</v>
      </c>
    </row>
    <row r="172" ht="15" spans="1:7">
      <c r="A172" s="49" t="s">
        <v>809</v>
      </c>
      <c r="B172" s="69" t="s">
        <v>108</v>
      </c>
      <c r="C172" s="51"/>
      <c r="D172" s="52"/>
      <c r="E172" s="52"/>
      <c r="F172" s="54">
        <f ca="1" t="shared" si="13"/>
        <v>0</v>
      </c>
      <c r="G172" s="54">
        <f ca="1" t="shared" si="14"/>
        <v>0</v>
      </c>
    </row>
    <row r="173" ht="15" spans="1:7">
      <c r="A173" s="49" t="s">
        <v>179</v>
      </c>
      <c r="B173" s="70" t="s">
        <v>180</v>
      </c>
      <c r="C173" s="51"/>
      <c r="D173" s="52"/>
      <c r="E173" s="52">
        <v>21</v>
      </c>
      <c r="F173" s="54">
        <f ca="1" t="shared" si="13"/>
        <v>0</v>
      </c>
      <c r="G173" s="54">
        <f ca="1" t="shared" si="14"/>
        <v>0</v>
      </c>
    </row>
    <row r="174" ht="15" spans="1:7">
      <c r="A174" s="49" t="s">
        <v>181</v>
      </c>
      <c r="B174" s="50" t="s">
        <v>104</v>
      </c>
      <c r="C174" s="51">
        <v>843</v>
      </c>
      <c r="D174" s="52">
        <v>398</v>
      </c>
      <c r="E174" s="52">
        <v>333</v>
      </c>
      <c r="F174" s="54">
        <f ca="1" t="shared" si="13"/>
        <v>0.395017793594306</v>
      </c>
      <c r="G174" s="54">
        <f ca="1" t="shared" si="14"/>
        <v>0.836683417085427</v>
      </c>
    </row>
    <row r="175" ht="15" spans="1:7">
      <c r="A175" s="49" t="s">
        <v>810</v>
      </c>
      <c r="B175" s="69" t="s">
        <v>124</v>
      </c>
      <c r="C175" s="18"/>
      <c r="D175" s="52"/>
      <c r="E175" s="52">
        <v>20</v>
      </c>
      <c r="F175" s="54">
        <f ca="1" t="shared" si="13"/>
        <v>0</v>
      </c>
      <c r="G175" s="54">
        <f ca="1" t="shared" si="14"/>
        <v>0</v>
      </c>
    </row>
    <row r="176" ht="15" spans="1:7">
      <c r="A176" s="49" t="s">
        <v>811</v>
      </c>
      <c r="B176" s="69" t="s">
        <v>106</v>
      </c>
      <c r="C176" s="51"/>
      <c r="D176" s="52"/>
      <c r="E176" s="52"/>
      <c r="F176" s="54">
        <f ca="1" t="shared" si="13"/>
        <v>0</v>
      </c>
      <c r="G176" s="54">
        <f ca="1" t="shared" si="14"/>
        <v>0</v>
      </c>
    </row>
    <row r="177" ht="15" spans="1:7">
      <c r="A177" s="49" t="s">
        <v>812</v>
      </c>
      <c r="B177" s="69" t="s">
        <v>813</v>
      </c>
      <c r="C177" s="51"/>
      <c r="D177" s="52"/>
      <c r="E177" s="52"/>
      <c r="F177" s="54">
        <f ca="1" t="shared" si="13"/>
        <v>0</v>
      </c>
      <c r="G177" s="54">
        <f ca="1" t="shared" si="14"/>
        <v>0</v>
      </c>
    </row>
    <row r="178" ht="15" spans="1:7">
      <c r="A178" s="49" t="s">
        <v>814</v>
      </c>
      <c r="B178" s="69" t="s">
        <v>108</v>
      </c>
      <c r="C178" s="51"/>
      <c r="D178" s="52"/>
      <c r="E178" s="52"/>
      <c r="F178" s="54">
        <f ca="1" t="shared" si="13"/>
        <v>0</v>
      </c>
      <c r="G178" s="54">
        <f ca="1" t="shared" si="14"/>
        <v>0</v>
      </c>
    </row>
    <row r="179" ht="15" spans="1:7">
      <c r="A179" s="49" t="s">
        <v>815</v>
      </c>
      <c r="B179" s="70" t="s">
        <v>816</v>
      </c>
      <c r="C179" s="51"/>
      <c r="D179" s="52"/>
      <c r="E179" s="52"/>
      <c r="F179" s="54">
        <f ca="1" t="shared" si="13"/>
        <v>0</v>
      </c>
      <c r="G179" s="54">
        <f ca="1" t="shared" si="14"/>
        <v>0</v>
      </c>
    </row>
    <row r="180" ht="15" spans="1:7">
      <c r="A180" s="49" t="s">
        <v>182</v>
      </c>
      <c r="B180" s="70" t="s">
        <v>104</v>
      </c>
      <c r="C180" s="51">
        <v>191</v>
      </c>
      <c r="D180" s="52">
        <v>125</v>
      </c>
      <c r="E180" s="52">
        <v>248</v>
      </c>
      <c r="F180" s="54">
        <f ca="1" t="shared" si="13"/>
        <v>1.29842931937173</v>
      </c>
      <c r="G180" s="54">
        <f ca="1" t="shared" si="14"/>
        <v>1.984</v>
      </c>
    </row>
    <row r="181" ht="15" spans="1:7">
      <c r="A181" s="49" t="s">
        <v>817</v>
      </c>
      <c r="B181" s="69" t="s">
        <v>124</v>
      </c>
      <c r="C181" s="51"/>
      <c r="D181" s="52"/>
      <c r="E181" s="52"/>
      <c r="F181" s="54">
        <f ca="1" t="shared" si="13"/>
        <v>0</v>
      </c>
      <c r="G181" s="54">
        <f ca="1" t="shared" si="14"/>
        <v>0</v>
      </c>
    </row>
    <row r="182" ht="15" spans="1:7">
      <c r="A182" s="49" t="s">
        <v>818</v>
      </c>
      <c r="B182" s="69" t="s">
        <v>106</v>
      </c>
      <c r="C182" s="51"/>
      <c r="D182" s="52"/>
      <c r="E182" s="52"/>
      <c r="F182" s="54">
        <f ca="1" t="shared" si="13"/>
        <v>0</v>
      </c>
      <c r="G182" s="54">
        <f ca="1" t="shared" si="14"/>
        <v>0</v>
      </c>
    </row>
    <row r="183" ht="15" spans="1:7">
      <c r="A183" s="49" t="s">
        <v>183</v>
      </c>
      <c r="B183" s="69" t="s">
        <v>184</v>
      </c>
      <c r="C183" s="51">
        <v>45</v>
      </c>
      <c r="D183" s="52">
        <v>42</v>
      </c>
      <c r="E183" s="52">
        <v>66</v>
      </c>
      <c r="F183" s="54">
        <f ca="1" t="shared" si="13"/>
        <v>1.46666666666667</v>
      </c>
      <c r="G183" s="54">
        <f ca="1" t="shared" si="14"/>
        <v>1.57142857142857</v>
      </c>
    </row>
    <row r="184" ht="15" spans="1:7">
      <c r="A184" s="49" t="s">
        <v>819</v>
      </c>
      <c r="B184" s="69" t="s">
        <v>820</v>
      </c>
      <c r="C184" s="51"/>
      <c r="D184" s="52"/>
      <c r="E184" s="52"/>
      <c r="F184" s="54">
        <f ca="1" t="shared" si="13"/>
        <v>0</v>
      </c>
      <c r="G184" s="54">
        <f ca="1" t="shared" si="14"/>
        <v>0</v>
      </c>
    </row>
    <row r="185" ht="15" spans="1:7">
      <c r="A185" s="49" t="s">
        <v>821</v>
      </c>
      <c r="B185" s="69" t="s">
        <v>108</v>
      </c>
      <c r="C185" s="51"/>
      <c r="D185" s="52"/>
      <c r="E185" s="52"/>
      <c r="F185" s="54">
        <f ca="1" t="shared" si="13"/>
        <v>0</v>
      </c>
      <c r="G185" s="54">
        <f ca="1" t="shared" si="14"/>
        <v>0</v>
      </c>
    </row>
    <row r="186" ht="15" spans="1:7">
      <c r="A186" s="49" t="s">
        <v>822</v>
      </c>
      <c r="B186" s="70" t="s">
        <v>823</v>
      </c>
      <c r="C186" s="51"/>
      <c r="D186" s="52"/>
      <c r="E186" s="52"/>
      <c r="F186" s="54">
        <f ca="1" t="shared" si="13"/>
        <v>0</v>
      </c>
      <c r="G186" s="54">
        <f ca="1" t="shared" si="14"/>
        <v>0</v>
      </c>
    </row>
    <row r="187" ht="15" spans="1:7">
      <c r="A187" s="49" t="s">
        <v>824</v>
      </c>
      <c r="B187" s="70" t="s">
        <v>104</v>
      </c>
      <c r="C187" s="51"/>
      <c r="D187" s="52"/>
      <c r="E187" s="52"/>
      <c r="F187" s="54">
        <f ca="1" t="shared" si="13"/>
        <v>0</v>
      </c>
      <c r="G187" s="54">
        <f ca="1" t="shared" si="14"/>
        <v>0</v>
      </c>
    </row>
    <row r="188" ht="15" spans="1:7">
      <c r="A188" s="49" t="s">
        <v>825</v>
      </c>
      <c r="B188" s="50" t="s">
        <v>124</v>
      </c>
      <c r="C188" s="51"/>
      <c r="D188" s="52"/>
      <c r="E188" s="52"/>
      <c r="F188" s="54">
        <f ca="1" t="shared" si="13"/>
        <v>0</v>
      </c>
      <c r="G188" s="54">
        <f ca="1" t="shared" si="14"/>
        <v>0</v>
      </c>
    </row>
    <row r="189" ht="15" spans="1:7">
      <c r="A189" s="49" t="s">
        <v>826</v>
      </c>
      <c r="B189" s="69" t="s">
        <v>106</v>
      </c>
      <c r="C189" s="51"/>
      <c r="D189" s="52"/>
      <c r="E189" s="52"/>
      <c r="F189" s="54">
        <f ca="1" t="shared" si="13"/>
        <v>0</v>
      </c>
      <c r="G189" s="54">
        <f ca="1" t="shared" si="14"/>
        <v>0</v>
      </c>
    </row>
    <row r="190" ht="15" spans="1:7">
      <c r="A190" s="49" t="s">
        <v>827</v>
      </c>
      <c r="B190" s="69" t="s">
        <v>108</v>
      </c>
      <c r="C190" s="51"/>
      <c r="D190" s="52"/>
      <c r="E190" s="52"/>
      <c r="F190" s="54">
        <f ca="1" t="shared" si="13"/>
        <v>0</v>
      </c>
      <c r="G190" s="54">
        <f ca="1" t="shared" si="14"/>
        <v>0</v>
      </c>
    </row>
    <row r="191" ht="15" spans="1:7">
      <c r="A191" s="49" t="s">
        <v>828</v>
      </c>
      <c r="B191" s="69" t="s">
        <v>829</v>
      </c>
      <c r="C191" s="51"/>
      <c r="D191" s="52"/>
      <c r="E191" s="52"/>
      <c r="F191" s="54">
        <f ca="1" t="shared" si="13"/>
        <v>0</v>
      </c>
      <c r="G191" s="54">
        <f ca="1" t="shared" si="14"/>
        <v>0</v>
      </c>
    </row>
    <row r="192" ht="15" spans="1:7">
      <c r="A192" s="49" t="s">
        <v>185</v>
      </c>
      <c r="B192" s="70" t="s">
        <v>104</v>
      </c>
      <c r="C192" s="51">
        <v>455</v>
      </c>
      <c r="D192" s="52">
        <v>352</v>
      </c>
      <c r="E192" s="52">
        <v>2</v>
      </c>
      <c r="F192" s="54">
        <f ca="1" t="shared" si="13"/>
        <v>0.0043956043956044</v>
      </c>
      <c r="G192" s="54">
        <f ca="1" t="shared" si="14"/>
        <v>0.00568181818181818</v>
      </c>
    </row>
    <row r="193" ht="15" spans="1:7">
      <c r="A193" s="49" t="s">
        <v>186</v>
      </c>
      <c r="B193" s="70" t="s">
        <v>124</v>
      </c>
      <c r="C193" s="51">
        <v>49</v>
      </c>
      <c r="D193" s="52">
        <v>18</v>
      </c>
      <c r="E193" s="52">
        <v>58</v>
      </c>
      <c r="F193" s="54">
        <f ca="1" t="shared" si="13"/>
        <v>1.18367346938776</v>
      </c>
      <c r="G193" s="54">
        <f ca="1" t="shared" si="14"/>
        <v>3.22222222222222</v>
      </c>
    </row>
    <row r="194" ht="15" spans="1:7">
      <c r="A194" s="49" t="s">
        <v>830</v>
      </c>
      <c r="B194" s="69" t="s">
        <v>106</v>
      </c>
      <c r="C194" s="51"/>
      <c r="D194" s="52"/>
      <c r="E194" s="52"/>
      <c r="F194" s="54">
        <f ca="1" t="shared" si="13"/>
        <v>0</v>
      </c>
      <c r="G194" s="54">
        <f ca="1" t="shared" si="14"/>
        <v>0</v>
      </c>
    </row>
    <row r="195" ht="15" spans="1:7">
      <c r="A195" s="49" t="s">
        <v>831</v>
      </c>
      <c r="B195" s="69" t="s">
        <v>108</v>
      </c>
      <c r="C195" s="51"/>
      <c r="D195" s="52"/>
      <c r="E195" s="52"/>
      <c r="F195" s="54">
        <f ca="1" t="shared" si="13"/>
        <v>0</v>
      </c>
      <c r="G195" s="54">
        <f ca="1" t="shared" si="14"/>
        <v>0</v>
      </c>
    </row>
    <row r="196" ht="15" spans="1:7">
      <c r="A196" s="49" t="s">
        <v>832</v>
      </c>
      <c r="B196" s="69" t="s">
        <v>833</v>
      </c>
      <c r="C196" s="51"/>
      <c r="D196" s="52"/>
      <c r="E196" s="52"/>
      <c r="F196" s="54">
        <f ca="1" t="shared" si="13"/>
        <v>0</v>
      </c>
      <c r="G196" s="54">
        <f ca="1" t="shared" si="14"/>
        <v>0</v>
      </c>
    </row>
    <row r="197" ht="15" spans="1:7">
      <c r="A197" s="49" t="s">
        <v>834</v>
      </c>
      <c r="B197" s="69" t="s">
        <v>104</v>
      </c>
      <c r="C197" s="51"/>
      <c r="D197" s="52"/>
      <c r="E197" s="52"/>
      <c r="F197" s="54">
        <f ca="1" t="shared" si="13"/>
        <v>0</v>
      </c>
      <c r="G197" s="54">
        <f ca="1" t="shared" si="14"/>
        <v>0</v>
      </c>
    </row>
    <row r="198" ht="15" spans="1:7">
      <c r="A198" s="49" t="s">
        <v>835</v>
      </c>
      <c r="B198" s="69" t="s">
        <v>124</v>
      </c>
      <c r="C198" s="51"/>
      <c r="D198" s="52"/>
      <c r="E198" s="52"/>
      <c r="F198" s="54">
        <f ca="1" t="shared" si="13"/>
        <v>0</v>
      </c>
      <c r="G198" s="54">
        <f ca="1" t="shared" si="14"/>
        <v>0</v>
      </c>
    </row>
    <row r="199" ht="15" spans="1:7">
      <c r="A199" s="49" t="s">
        <v>836</v>
      </c>
      <c r="B199" s="69" t="s">
        <v>106</v>
      </c>
      <c r="C199" s="51"/>
      <c r="D199" s="52"/>
      <c r="E199" s="52"/>
      <c r="F199" s="54">
        <f ca="1" t="shared" si="13"/>
        <v>0</v>
      </c>
      <c r="G199" s="54">
        <f ca="1" t="shared" si="14"/>
        <v>0</v>
      </c>
    </row>
    <row r="200" ht="15" spans="1:7">
      <c r="A200" s="49" t="s">
        <v>837</v>
      </c>
      <c r="B200" s="69" t="s">
        <v>838</v>
      </c>
      <c r="C200" s="51"/>
      <c r="D200" s="52"/>
      <c r="E200" s="52"/>
      <c r="F200" s="54">
        <f ca="1" t="shared" si="13"/>
        <v>0</v>
      </c>
      <c r="G200" s="54">
        <f ca="1" t="shared" si="14"/>
        <v>0</v>
      </c>
    </row>
    <row r="201" ht="15" spans="1:7">
      <c r="A201" s="49" t="s">
        <v>839</v>
      </c>
      <c r="B201" s="69" t="s">
        <v>108</v>
      </c>
      <c r="C201" s="51"/>
      <c r="D201" s="52"/>
      <c r="E201" s="52"/>
      <c r="F201" s="54">
        <f ca="1" t="shared" si="13"/>
        <v>0</v>
      </c>
      <c r="G201" s="54">
        <f ca="1" t="shared" si="14"/>
        <v>0</v>
      </c>
    </row>
    <row r="202" ht="15" spans="1:7">
      <c r="A202" s="49" t="s">
        <v>840</v>
      </c>
      <c r="B202" s="69" t="s">
        <v>841</v>
      </c>
      <c r="C202" s="51"/>
      <c r="D202" s="52"/>
      <c r="E202" s="52">
        <v>71</v>
      </c>
      <c r="F202" s="54">
        <f ca="1" t="shared" si="13"/>
        <v>0</v>
      </c>
      <c r="G202" s="54">
        <f ca="1" t="shared" si="14"/>
        <v>0</v>
      </c>
    </row>
    <row r="203" ht="15" spans="1:7">
      <c r="A203" s="49" t="s">
        <v>187</v>
      </c>
      <c r="B203" s="69" t="s">
        <v>104</v>
      </c>
      <c r="C203" s="51">
        <v>2293</v>
      </c>
      <c r="D203" s="52">
        <v>1615</v>
      </c>
      <c r="E203" s="52">
        <v>2487</v>
      </c>
      <c r="F203" s="54">
        <f ca="1" t="shared" ref="F203:F266" si="15">IFERROR(OFFSET(F203,0,-1)/OFFSET(F203,0,-3),)</f>
        <v>1.08460532054078</v>
      </c>
      <c r="G203" s="54">
        <f ca="1" t="shared" ref="G203:G266" si="16">IFERROR(OFFSET(F203,0,-1)/OFFSET(F203,0,-2),)</f>
        <v>1.53993808049536</v>
      </c>
    </row>
    <row r="204" ht="15" spans="1:7">
      <c r="A204" s="49" t="s">
        <v>188</v>
      </c>
      <c r="B204" s="69" t="s">
        <v>124</v>
      </c>
      <c r="C204" s="51">
        <v>3</v>
      </c>
      <c r="D204" s="52"/>
      <c r="E204" s="52">
        <v>23</v>
      </c>
      <c r="F204" s="54">
        <f ca="1" t="shared" si="15"/>
        <v>7.66666666666667</v>
      </c>
      <c r="G204" s="54">
        <f ca="1" t="shared" si="16"/>
        <v>0</v>
      </c>
    </row>
    <row r="205" ht="15" spans="1:7">
      <c r="A205" s="49" t="s">
        <v>842</v>
      </c>
      <c r="B205" s="69" t="s">
        <v>106</v>
      </c>
      <c r="C205" s="51"/>
      <c r="D205" s="52"/>
      <c r="E205" s="52"/>
      <c r="F205" s="54">
        <f ca="1" t="shared" si="15"/>
        <v>0</v>
      </c>
      <c r="G205" s="54">
        <f ca="1" t="shared" si="16"/>
        <v>0</v>
      </c>
    </row>
    <row r="206" ht="15" spans="1:7">
      <c r="A206" s="49" t="s">
        <v>843</v>
      </c>
      <c r="B206" s="69" t="s">
        <v>844</v>
      </c>
      <c r="C206" s="51"/>
      <c r="D206" s="52"/>
      <c r="E206" s="52"/>
      <c r="F206" s="54">
        <f ca="1" t="shared" si="15"/>
        <v>0</v>
      </c>
      <c r="G206" s="54">
        <f ca="1" t="shared" si="16"/>
        <v>0</v>
      </c>
    </row>
    <row r="207" ht="15" spans="1:7">
      <c r="A207" s="49" t="s">
        <v>189</v>
      </c>
      <c r="B207" s="69" t="s">
        <v>190</v>
      </c>
      <c r="C207" s="51"/>
      <c r="D207" s="52">
        <v>22</v>
      </c>
      <c r="E207" s="52">
        <v>5</v>
      </c>
      <c r="F207" s="54">
        <f ca="1" t="shared" si="15"/>
        <v>0</v>
      </c>
      <c r="G207" s="54">
        <f ca="1" t="shared" si="16"/>
        <v>0.227272727272727</v>
      </c>
    </row>
    <row r="208" ht="15" spans="1:7">
      <c r="A208" s="49" t="s">
        <v>191</v>
      </c>
      <c r="B208" s="69" t="s">
        <v>192</v>
      </c>
      <c r="C208" s="51">
        <v>5</v>
      </c>
      <c r="D208" s="52">
        <v>5</v>
      </c>
      <c r="E208" s="52">
        <v>20</v>
      </c>
      <c r="F208" s="54">
        <f ca="1" t="shared" si="15"/>
        <v>4</v>
      </c>
      <c r="G208" s="54">
        <f ca="1" t="shared" si="16"/>
        <v>4</v>
      </c>
    </row>
    <row r="209" ht="15" spans="1:7">
      <c r="A209" s="49" t="s">
        <v>845</v>
      </c>
      <c r="B209" s="69" t="s">
        <v>846</v>
      </c>
      <c r="C209" s="51"/>
      <c r="D209" s="52"/>
      <c r="E209" s="52"/>
      <c r="F209" s="54">
        <f ca="1" t="shared" si="15"/>
        <v>0</v>
      </c>
      <c r="G209" s="54">
        <f ca="1" t="shared" si="16"/>
        <v>0</v>
      </c>
    </row>
    <row r="210" ht="15" spans="1:7">
      <c r="A210" s="49" t="s">
        <v>193</v>
      </c>
      <c r="B210" s="69" t="s">
        <v>194</v>
      </c>
      <c r="C210" s="51"/>
      <c r="D210" s="52"/>
      <c r="E210" s="52">
        <v>20</v>
      </c>
      <c r="F210" s="54">
        <f ca="1" t="shared" si="15"/>
        <v>0</v>
      </c>
      <c r="G210" s="54">
        <f ca="1" t="shared" si="16"/>
        <v>0</v>
      </c>
    </row>
    <row r="211" ht="15" spans="1:7">
      <c r="A211" s="49" t="s">
        <v>847</v>
      </c>
      <c r="B211" s="69" t="s">
        <v>848</v>
      </c>
      <c r="C211" s="51"/>
      <c r="D211" s="52"/>
      <c r="E211" s="52"/>
      <c r="F211" s="54">
        <f ca="1" t="shared" si="15"/>
        <v>0</v>
      </c>
      <c r="G211" s="54">
        <f ca="1" t="shared" si="16"/>
        <v>0</v>
      </c>
    </row>
    <row r="212" ht="15" spans="1:7">
      <c r="A212" s="49" t="s">
        <v>849</v>
      </c>
      <c r="B212" s="69" t="s">
        <v>850</v>
      </c>
      <c r="C212" s="51"/>
      <c r="D212" s="52"/>
      <c r="E212" s="52"/>
      <c r="F212" s="54">
        <f ca="1" t="shared" si="15"/>
        <v>0</v>
      </c>
      <c r="G212" s="54">
        <f ca="1" t="shared" si="16"/>
        <v>0</v>
      </c>
    </row>
    <row r="213" ht="15" spans="1:7">
      <c r="A213" s="49" t="s">
        <v>851</v>
      </c>
      <c r="B213" s="69" t="s">
        <v>852</v>
      </c>
      <c r="C213" s="51"/>
      <c r="D213" s="52"/>
      <c r="E213" s="52"/>
      <c r="F213" s="54">
        <f ca="1" t="shared" si="15"/>
        <v>0</v>
      </c>
      <c r="G213" s="54">
        <f ca="1" t="shared" si="16"/>
        <v>0</v>
      </c>
    </row>
    <row r="214" ht="15" spans="1:7">
      <c r="A214" s="49" t="s">
        <v>195</v>
      </c>
      <c r="B214" s="69" t="s">
        <v>196</v>
      </c>
      <c r="C214" s="51">
        <v>178</v>
      </c>
      <c r="D214" s="52">
        <v>13</v>
      </c>
      <c r="E214" s="52">
        <v>183</v>
      </c>
      <c r="F214" s="54">
        <f ca="1" t="shared" si="15"/>
        <v>1.02808988764045</v>
      </c>
      <c r="G214" s="54">
        <f ca="1" t="shared" si="16"/>
        <v>14.0769230769231</v>
      </c>
    </row>
    <row r="215" ht="15" spans="1:7">
      <c r="A215" s="49" t="s">
        <v>197</v>
      </c>
      <c r="B215" s="69" t="s">
        <v>108</v>
      </c>
      <c r="C215" s="51">
        <v>5</v>
      </c>
      <c r="D215" s="52">
        <v>5</v>
      </c>
      <c r="E215" s="52">
        <v>10</v>
      </c>
      <c r="F215" s="54">
        <f ca="1" t="shared" si="15"/>
        <v>2</v>
      </c>
      <c r="G215" s="54">
        <f ca="1" t="shared" si="16"/>
        <v>2</v>
      </c>
    </row>
    <row r="216" ht="15" spans="1:7">
      <c r="A216" s="49" t="s">
        <v>198</v>
      </c>
      <c r="B216" s="69" t="s">
        <v>199</v>
      </c>
      <c r="C216" s="51">
        <v>10</v>
      </c>
      <c r="D216" s="52">
        <v>10</v>
      </c>
      <c r="E216" s="52">
        <v>30</v>
      </c>
      <c r="F216" s="54">
        <f ca="1" t="shared" si="15"/>
        <v>3</v>
      </c>
      <c r="G216" s="54">
        <f ca="1" t="shared" si="16"/>
        <v>3</v>
      </c>
    </row>
    <row r="217" ht="15" spans="1:7">
      <c r="A217" s="553" t="s">
        <v>200</v>
      </c>
      <c r="B217" s="69" t="s">
        <v>104</v>
      </c>
      <c r="C217" s="51"/>
      <c r="D217" s="52"/>
      <c r="E217" s="52">
        <v>2</v>
      </c>
      <c r="F217" s="54">
        <f ca="1" t="shared" si="15"/>
        <v>0</v>
      </c>
      <c r="G217" s="54">
        <f ca="1" t="shared" si="16"/>
        <v>0</v>
      </c>
    </row>
    <row r="218" ht="15" spans="1:7">
      <c r="A218" s="553" t="s">
        <v>853</v>
      </c>
      <c r="B218" s="69" t="s">
        <v>124</v>
      </c>
      <c r="C218" s="51"/>
      <c r="D218" s="52"/>
      <c r="E218" s="52"/>
      <c r="F218" s="54">
        <f ca="1" t="shared" si="15"/>
        <v>0</v>
      </c>
      <c r="G218" s="54">
        <f ca="1" t="shared" si="16"/>
        <v>0</v>
      </c>
    </row>
    <row r="219" ht="15" spans="1:7">
      <c r="A219" s="553" t="s">
        <v>854</v>
      </c>
      <c r="B219" s="69" t="s">
        <v>106</v>
      </c>
      <c r="C219" s="51"/>
      <c r="D219" s="52"/>
      <c r="E219" s="52"/>
      <c r="F219" s="54">
        <f ca="1" t="shared" si="15"/>
        <v>0</v>
      </c>
      <c r="G219" s="54">
        <f ca="1" t="shared" si="16"/>
        <v>0</v>
      </c>
    </row>
    <row r="220" ht="15" spans="1:7">
      <c r="A220" s="553" t="s">
        <v>855</v>
      </c>
      <c r="B220" s="69" t="s">
        <v>108</v>
      </c>
      <c r="C220" s="51"/>
      <c r="D220" s="52"/>
      <c r="E220" s="52"/>
      <c r="F220" s="54">
        <f ca="1" t="shared" si="15"/>
        <v>0</v>
      </c>
      <c r="G220" s="54">
        <f ca="1" t="shared" si="16"/>
        <v>0</v>
      </c>
    </row>
    <row r="221" ht="15" spans="1:7">
      <c r="A221" s="553" t="s">
        <v>201</v>
      </c>
      <c r="B221" s="69" t="s">
        <v>202</v>
      </c>
      <c r="C221" s="51"/>
      <c r="D221" s="52"/>
      <c r="E221" s="52">
        <v>3</v>
      </c>
      <c r="F221" s="54">
        <f ca="1" t="shared" si="15"/>
        <v>0</v>
      </c>
      <c r="G221" s="54">
        <f ca="1" t="shared" si="16"/>
        <v>0</v>
      </c>
    </row>
    <row r="222" ht="15" spans="1:7">
      <c r="A222" s="553" t="s">
        <v>203</v>
      </c>
      <c r="B222" s="69" t="s">
        <v>104</v>
      </c>
      <c r="C222" s="51"/>
      <c r="D222" s="52"/>
      <c r="E222" s="52">
        <v>415</v>
      </c>
      <c r="F222" s="54">
        <f ca="1" t="shared" si="15"/>
        <v>0</v>
      </c>
      <c r="G222" s="54">
        <f ca="1" t="shared" si="16"/>
        <v>0</v>
      </c>
    </row>
    <row r="223" ht="15" spans="1:7">
      <c r="A223" s="553" t="s">
        <v>204</v>
      </c>
      <c r="B223" s="69" t="s">
        <v>124</v>
      </c>
      <c r="C223" s="51"/>
      <c r="D223" s="52">
        <v>26</v>
      </c>
      <c r="E223" s="52"/>
      <c r="F223" s="54">
        <f ca="1" t="shared" si="15"/>
        <v>0</v>
      </c>
      <c r="G223" s="54">
        <f ca="1" t="shared" si="16"/>
        <v>0</v>
      </c>
    </row>
    <row r="224" ht="15" spans="1:7">
      <c r="A224" s="553" t="s">
        <v>856</v>
      </c>
      <c r="B224" s="69" t="s">
        <v>106</v>
      </c>
      <c r="C224" s="51"/>
      <c r="D224" s="52"/>
      <c r="E224" s="52"/>
      <c r="F224" s="54">
        <f ca="1" t="shared" si="15"/>
        <v>0</v>
      </c>
      <c r="G224" s="54">
        <f ca="1" t="shared" si="16"/>
        <v>0</v>
      </c>
    </row>
    <row r="225" ht="15" spans="1:7">
      <c r="A225" s="553" t="s">
        <v>857</v>
      </c>
      <c r="B225" s="69" t="s">
        <v>858</v>
      </c>
      <c r="C225" s="51">
        <v>69</v>
      </c>
      <c r="D225" s="52">
        <v>398</v>
      </c>
      <c r="E225" s="52"/>
      <c r="F225" s="54">
        <f ca="1" t="shared" si="15"/>
        <v>0</v>
      </c>
      <c r="G225" s="54">
        <f ca="1" t="shared" si="16"/>
        <v>0</v>
      </c>
    </row>
    <row r="226" ht="15" spans="1:7">
      <c r="A226" s="553" t="s">
        <v>859</v>
      </c>
      <c r="B226" s="69" t="s">
        <v>108</v>
      </c>
      <c r="C226" s="51"/>
      <c r="D226" s="52"/>
      <c r="E226" s="52">
        <v>116</v>
      </c>
      <c r="F226" s="54">
        <f ca="1" t="shared" si="15"/>
        <v>0</v>
      </c>
      <c r="G226" s="54">
        <f ca="1" t="shared" si="16"/>
        <v>0</v>
      </c>
    </row>
    <row r="227" ht="15" spans="1:7">
      <c r="A227" s="49" t="s">
        <v>205</v>
      </c>
      <c r="B227" s="70" t="s">
        <v>206</v>
      </c>
      <c r="C227" s="51"/>
      <c r="D227" s="52">
        <v>13</v>
      </c>
      <c r="E227" s="52">
        <v>96</v>
      </c>
      <c r="F227" s="54">
        <f ca="1" t="shared" si="15"/>
        <v>0</v>
      </c>
      <c r="G227" s="54">
        <f ca="1" t="shared" si="16"/>
        <v>7.38461538461539</v>
      </c>
    </row>
    <row r="228" ht="15" spans="1:7">
      <c r="A228" s="49" t="s">
        <v>860</v>
      </c>
      <c r="B228" s="70" t="s">
        <v>104</v>
      </c>
      <c r="C228" s="51"/>
      <c r="D228" s="52"/>
      <c r="E228" s="52"/>
      <c r="F228" s="54">
        <f ca="1" t="shared" si="15"/>
        <v>0</v>
      </c>
      <c r="G228" s="54">
        <f ca="1" t="shared" si="16"/>
        <v>0</v>
      </c>
    </row>
    <row r="229" ht="15" spans="1:7">
      <c r="A229" s="49" t="s">
        <v>861</v>
      </c>
      <c r="B229" s="69" t="s">
        <v>124</v>
      </c>
      <c r="C229" s="51"/>
      <c r="D229" s="52"/>
      <c r="E229" s="52"/>
      <c r="F229" s="54">
        <f ca="1" t="shared" si="15"/>
        <v>0</v>
      </c>
      <c r="G229" s="54">
        <f ca="1" t="shared" si="16"/>
        <v>0</v>
      </c>
    </row>
    <row r="230" ht="15" spans="1:7">
      <c r="A230" s="49" t="s">
        <v>862</v>
      </c>
      <c r="B230" s="69" t="s">
        <v>106</v>
      </c>
      <c r="C230" s="51"/>
      <c r="D230" s="52"/>
      <c r="E230" s="52"/>
      <c r="F230" s="54">
        <f ca="1" t="shared" si="15"/>
        <v>0</v>
      </c>
      <c r="G230" s="54">
        <f ca="1" t="shared" si="16"/>
        <v>0</v>
      </c>
    </row>
    <row r="231" ht="15" spans="1:7">
      <c r="A231" s="49" t="s">
        <v>863</v>
      </c>
      <c r="B231" s="69" t="s">
        <v>108</v>
      </c>
      <c r="C231" s="51"/>
      <c r="D231" s="52"/>
      <c r="E231" s="52"/>
      <c r="F231" s="54">
        <f ca="1" t="shared" si="15"/>
        <v>0</v>
      </c>
      <c r="G231" s="54">
        <f ca="1" t="shared" si="16"/>
        <v>0</v>
      </c>
    </row>
    <row r="232" ht="15" spans="1:7">
      <c r="A232" s="49" t="s">
        <v>864</v>
      </c>
      <c r="B232" s="69" t="s">
        <v>865</v>
      </c>
      <c r="C232" s="51"/>
      <c r="D232" s="52"/>
      <c r="E232" s="52"/>
      <c r="F232" s="54">
        <f ca="1" t="shared" si="15"/>
        <v>0</v>
      </c>
      <c r="G232" s="54">
        <f ca="1" t="shared" si="16"/>
        <v>0</v>
      </c>
    </row>
    <row r="233" ht="15" spans="1:7">
      <c r="A233" s="49" t="s">
        <v>866</v>
      </c>
      <c r="B233" s="69" t="s">
        <v>867</v>
      </c>
      <c r="C233" s="51"/>
      <c r="D233" s="52"/>
      <c r="E233" s="52"/>
      <c r="F233" s="54">
        <f ca="1" t="shared" si="15"/>
        <v>0</v>
      </c>
      <c r="G233" s="54">
        <f ca="1" t="shared" si="16"/>
        <v>0</v>
      </c>
    </row>
    <row r="234" ht="15" spans="1:7">
      <c r="A234" s="49" t="s">
        <v>207</v>
      </c>
      <c r="B234" s="69" t="s">
        <v>208</v>
      </c>
      <c r="C234" s="51">
        <v>79</v>
      </c>
      <c r="D234" s="52">
        <v>131</v>
      </c>
      <c r="E234" s="52">
        <v>570</v>
      </c>
      <c r="F234" s="54">
        <f ca="1" t="shared" si="15"/>
        <v>7.21518987341772</v>
      </c>
      <c r="G234" s="54">
        <f ca="1" t="shared" si="16"/>
        <v>4.35114503816794</v>
      </c>
    </row>
    <row r="235" ht="15" spans="1:7">
      <c r="A235" s="49" t="s">
        <v>868</v>
      </c>
      <c r="B235" s="69" t="s">
        <v>104</v>
      </c>
      <c r="C235" s="51"/>
      <c r="D235" s="52"/>
      <c r="E235" s="52"/>
      <c r="F235" s="54">
        <f ca="1" t="shared" si="15"/>
        <v>0</v>
      </c>
      <c r="G235" s="54">
        <f ca="1" t="shared" si="16"/>
        <v>0</v>
      </c>
    </row>
    <row r="236" ht="15" spans="1:7">
      <c r="A236" s="49" t="s">
        <v>869</v>
      </c>
      <c r="B236" s="50" t="s">
        <v>124</v>
      </c>
      <c r="C236" s="51"/>
      <c r="D236" s="52"/>
      <c r="E236" s="52"/>
      <c r="F236" s="54">
        <f ca="1" t="shared" si="15"/>
        <v>0</v>
      </c>
      <c r="G236" s="54">
        <f ca="1" t="shared" si="16"/>
        <v>0</v>
      </c>
    </row>
    <row r="237" ht="15" spans="1:7">
      <c r="A237" s="49" t="s">
        <v>870</v>
      </c>
      <c r="B237" s="50" t="s">
        <v>106</v>
      </c>
      <c r="C237" s="51"/>
      <c r="D237" s="52"/>
      <c r="E237" s="52"/>
      <c r="F237" s="54">
        <f ca="1" t="shared" si="15"/>
        <v>0</v>
      </c>
      <c r="G237" s="54">
        <f ca="1" t="shared" si="16"/>
        <v>0</v>
      </c>
    </row>
    <row r="238" ht="15" spans="1:7">
      <c r="A238" s="49" t="s">
        <v>871</v>
      </c>
      <c r="B238" s="50" t="s">
        <v>102</v>
      </c>
      <c r="C238" s="51"/>
      <c r="D238" s="52"/>
      <c r="E238" s="52"/>
      <c r="F238" s="54">
        <f ca="1" t="shared" si="15"/>
        <v>0</v>
      </c>
      <c r="G238" s="54">
        <f ca="1" t="shared" si="16"/>
        <v>0</v>
      </c>
    </row>
    <row r="239" ht="15" spans="1:7">
      <c r="A239" s="49" t="s">
        <v>872</v>
      </c>
      <c r="B239" s="50" t="s">
        <v>108</v>
      </c>
      <c r="C239" s="51"/>
      <c r="D239" s="52"/>
      <c r="E239" s="52"/>
      <c r="F239" s="54">
        <f ca="1" t="shared" si="15"/>
        <v>0</v>
      </c>
      <c r="G239" s="54">
        <f ca="1" t="shared" si="16"/>
        <v>0</v>
      </c>
    </row>
    <row r="240" ht="15" spans="1:7">
      <c r="A240" s="49" t="s">
        <v>873</v>
      </c>
      <c r="B240" s="50" t="s">
        <v>874</v>
      </c>
      <c r="C240" s="51"/>
      <c r="D240" s="52"/>
      <c r="E240" s="52"/>
      <c r="F240" s="54">
        <f ca="1" t="shared" si="15"/>
        <v>0</v>
      </c>
      <c r="G240" s="54">
        <f ca="1" t="shared" si="16"/>
        <v>0</v>
      </c>
    </row>
    <row r="241" ht="15" spans="1:7">
      <c r="A241" s="49" t="s">
        <v>875</v>
      </c>
      <c r="B241" s="50" t="s">
        <v>876</v>
      </c>
      <c r="C241" s="51"/>
      <c r="D241" s="52"/>
      <c r="E241" s="52"/>
      <c r="F241" s="54">
        <f ca="1" t="shared" si="15"/>
        <v>0</v>
      </c>
      <c r="G241" s="54">
        <f ca="1" t="shared" si="16"/>
        <v>0</v>
      </c>
    </row>
    <row r="242" ht="15" spans="1:7">
      <c r="A242" s="49" t="s">
        <v>877</v>
      </c>
      <c r="B242" s="50" t="s">
        <v>878</v>
      </c>
      <c r="C242" s="51"/>
      <c r="D242" s="52"/>
      <c r="E242" s="52"/>
      <c r="F242" s="54">
        <f ca="1" t="shared" si="15"/>
        <v>0</v>
      </c>
      <c r="G242" s="54">
        <f ca="1" t="shared" si="16"/>
        <v>0</v>
      </c>
    </row>
    <row r="243" ht="15" spans="1:7">
      <c r="A243" s="49" t="s">
        <v>879</v>
      </c>
      <c r="B243" s="70" t="s">
        <v>880</v>
      </c>
      <c r="C243" s="51"/>
      <c r="D243" s="52"/>
      <c r="E243" s="52"/>
      <c r="F243" s="54">
        <f ca="1" t="shared" si="15"/>
        <v>0</v>
      </c>
      <c r="G243" s="54">
        <f ca="1" t="shared" si="16"/>
        <v>0</v>
      </c>
    </row>
    <row r="244" ht="15" spans="1:7">
      <c r="A244" s="49" t="s">
        <v>881</v>
      </c>
      <c r="B244" s="69" t="s">
        <v>882</v>
      </c>
      <c r="C244" s="51"/>
      <c r="D244" s="52"/>
      <c r="E244" s="52"/>
      <c r="F244" s="54">
        <f ca="1" t="shared" si="15"/>
        <v>0</v>
      </c>
      <c r="G244" s="54">
        <f ca="1" t="shared" si="16"/>
        <v>0</v>
      </c>
    </row>
    <row r="245" ht="15" spans="1:7">
      <c r="A245" s="49" t="s">
        <v>883</v>
      </c>
      <c r="B245" s="69" t="s">
        <v>884</v>
      </c>
      <c r="C245" s="51"/>
      <c r="D245" s="52"/>
      <c r="E245" s="52"/>
      <c r="F245" s="54">
        <f ca="1" t="shared" si="15"/>
        <v>0</v>
      </c>
      <c r="G245" s="54">
        <f ca="1" t="shared" si="16"/>
        <v>0</v>
      </c>
    </row>
    <row r="246" ht="15" spans="1:7">
      <c r="A246" s="49" t="s">
        <v>885</v>
      </c>
      <c r="B246" s="69" t="s">
        <v>886</v>
      </c>
      <c r="C246" s="51"/>
      <c r="D246" s="52"/>
      <c r="E246" s="52"/>
      <c r="F246" s="54">
        <f ca="1" t="shared" si="15"/>
        <v>0</v>
      </c>
      <c r="G246" s="54">
        <f ca="1" t="shared" si="16"/>
        <v>0</v>
      </c>
    </row>
    <row r="247" ht="15" spans="1:7">
      <c r="A247" s="49" t="s">
        <v>887</v>
      </c>
      <c r="B247" s="70" t="s">
        <v>888</v>
      </c>
      <c r="C247" s="51"/>
      <c r="D247" s="52"/>
      <c r="E247" s="52"/>
      <c r="F247" s="54">
        <f ca="1" t="shared" si="15"/>
        <v>0</v>
      </c>
      <c r="G247" s="54">
        <f ca="1" t="shared" si="16"/>
        <v>0</v>
      </c>
    </row>
    <row r="248" ht="15" spans="1:7">
      <c r="A248" s="49" t="s">
        <v>889</v>
      </c>
      <c r="B248" s="70" t="s">
        <v>890</v>
      </c>
      <c r="C248" s="51"/>
      <c r="D248" s="52"/>
      <c r="E248" s="52"/>
      <c r="F248" s="54">
        <f ca="1" t="shared" si="15"/>
        <v>0</v>
      </c>
      <c r="G248" s="54">
        <f ca="1" t="shared" si="16"/>
        <v>0</v>
      </c>
    </row>
    <row r="249" ht="15" spans="1:7">
      <c r="A249" s="44" t="s">
        <v>891</v>
      </c>
      <c r="B249" s="70" t="s">
        <v>892</v>
      </c>
      <c r="C249" s="51"/>
      <c r="D249" s="52"/>
      <c r="E249" s="52"/>
      <c r="F249" s="54">
        <f ca="1" t="shared" si="15"/>
        <v>0</v>
      </c>
      <c r="G249" s="54">
        <f ca="1" t="shared" si="16"/>
        <v>0</v>
      </c>
    </row>
    <row r="250" ht="15" spans="1:7">
      <c r="A250" s="49" t="s">
        <v>893</v>
      </c>
      <c r="B250" s="50" t="s">
        <v>894</v>
      </c>
      <c r="C250" s="51"/>
      <c r="D250" s="52"/>
      <c r="E250" s="52"/>
      <c r="F250" s="54">
        <f ca="1" t="shared" si="15"/>
        <v>0</v>
      </c>
      <c r="G250" s="54">
        <f ca="1" t="shared" si="16"/>
        <v>0</v>
      </c>
    </row>
    <row r="251" ht="15" spans="1:7">
      <c r="A251" s="49" t="s">
        <v>895</v>
      </c>
      <c r="B251" s="69" t="s">
        <v>896</v>
      </c>
      <c r="C251" s="51"/>
      <c r="D251" s="52"/>
      <c r="E251" s="52"/>
      <c r="F251" s="54">
        <f ca="1" t="shared" si="15"/>
        <v>0</v>
      </c>
      <c r="G251" s="54">
        <f ca="1" t="shared" si="16"/>
        <v>0</v>
      </c>
    </row>
    <row r="252" ht="15" spans="1:7">
      <c r="A252" s="49" t="s">
        <v>897</v>
      </c>
      <c r="B252" s="69" t="s">
        <v>898</v>
      </c>
      <c r="C252" s="51"/>
      <c r="D252" s="52"/>
      <c r="E252" s="52"/>
      <c r="F252" s="54">
        <f ca="1" t="shared" si="15"/>
        <v>0</v>
      </c>
      <c r="G252" s="54">
        <f ca="1" t="shared" si="16"/>
        <v>0</v>
      </c>
    </row>
    <row r="253" ht="15" spans="1:7">
      <c r="A253" s="49" t="s">
        <v>899</v>
      </c>
      <c r="B253" s="70" t="s">
        <v>900</v>
      </c>
      <c r="C253" s="51"/>
      <c r="D253" s="52"/>
      <c r="E253" s="52"/>
      <c r="F253" s="54">
        <f ca="1" t="shared" si="15"/>
        <v>0</v>
      </c>
      <c r="G253" s="54">
        <f ca="1" t="shared" si="16"/>
        <v>0</v>
      </c>
    </row>
    <row r="254" ht="15" spans="1:7">
      <c r="A254" s="49" t="s">
        <v>901</v>
      </c>
      <c r="B254" s="70" t="s">
        <v>902</v>
      </c>
      <c r="C254" s="51"/>
      <c r="D254" s="52"/>
      <c r="E254" s="52"/>
      <c r="F254" s="54">
        <f ca="1" t="shared" si="15"/>
        <v>0</v>
      </c>
      <c r="G254" s="54">
        <f ca="1" t="shared" si="16"/>
        <v>0</v>
      </c>
    </row>
    <row r="255" ht="15" spans="1:7">
      <c r="A255" s="49" t="s">
        <v>903</v>
      </c>
      <c r="B255" s="71" t="s">
        <v>904</v>
      </c>
      <c r="C255" s="51"/>
      <c r="D255" s="52"/>
      <c r="E255" s="52"/>
      <c r="F255" s="54">
        <f ca="1" t="shared" si="15"/>
        <v>0</v>
      </c>
      <c r="G255" s="54">
        <f ca="1" t="shared" si="16"/>
        <v>0</v>
      </c>
    </row>
    <row r="256" ht="15" spans="1:7">
      <c r="A256" s="49" t="s">
        <v>905</v>
      </c>
      <c r="B256" s="70" t="s">
        <v>906</v>
      </c>
      <c r="C256" s="51"/>
      <c r="D256" s="52"/>
      <c r="E256" s="52"/>
      <c r="F256" s="54">
        <f ca="1" t="shared" si="15"/>
        <v>0</v>
      </c>
      <c r="G256" s="54">
        <f ca="1" t="shared" si="16"/>
        <v>0</v>
      </c>
    </row>
    <row r="257" ht="15" spans="1:7">
      <c r="A257" s="49" t="s">
        <v>907</v>
      </c>
      <c r="B257" s="70" t="s">
        <v>908</v>
      </c>
      <c r="C257" s="51"/>
      <c r="D257" s="52"/>
      <c r="E257" s="52"/>
      <c r="F257" s="54">
        <f ca="1" t="shared" si="15"/>
        <v>0</v>
      </c>
      <c r="G257" s="54">
        <f ca="1" t="shared" si="16"/>
        <v>0</v>
      </c>
    </row>
    <row r="258" ht="15" spans="1:7">
      <c r="A258" s="49" t="s">
        <v>909</v>
      </c>
      <c r="B258" s="70" t="s">
        <v>487</v>
      </c>
      <c r="C258" s="51"/>
      <c r="D258" s="52"/>
      <c r="E258" s="52"/>
      <c r="F258" s="54">
        <f ca="1" t="shared" si="15"/>
        <v>0</v>
      </c>
      <c r="G258" s="54">
        <f ca="1" t="shared" si="16"/>
        <v>0</v>
      </c>
    </row>
    <row r="259" ht="15" spans="1:7">
      <c r="A259" s="49" t="s">
        <v>910</v>
      </c>
      <c r="B259" s="70" t="s">
        <v>104</v>
      </c>
      <c r="C259" s="51"/>
      <c r="D259" s="52"/>
      <c r="E259" s="52"/>
      <c r="F259" s="54">
        <f ca="1" t="shared" si="15"/>
        <v>0</v>
      </c>
      <c r="G259" s="54">
        <f ca="1" t="shared" si="16"/>
        <v>0</v>
      </c>
    </row>
    <row r="260" ht="15" spans="1:7">
      <c r="A260" s="49" t="s">
        <v>911</v>
      </c>
      <c r="B260" s="70" t="s">
        <v>124</v>
      </c>
      <c r="C260" s="51"/>
      <c r="D260" s="52"/>
      <c r="E260" s="52"/>
      <c r="F260" s="54">
        <f ca="1" t="shared" si="15"/>
        <v>0</v>
      </c>
      <c r="G260" s="54">
        <f ca="1" t="shared" si="16"/>
        <v>0</v>
      </c>
    </row>
    <row r="261" ht="15" spans="1:7">
      <c r="A261" s="49" t="s">
        <v>912</v>
      </c>
      <c r="B261" s="69" t="s">
        <v>106</v>
      </c>
      <c r="C261" s="51"/>
      <c r="D261" s="52"/>
      <c r="E261" s="52"/>
      <c r="F261" s="54">
        <f ca="1" t="shared" si="15"/>
        <v>0</v>
      </c>
      <c r="G261" s="54">
        <f ca="1" t="shared" si="16"/>
        <v>0</v>
      </c>
    </row>
    <row r="262" ht="15" spans="1:7">
      <c r="A262" s="49" t="s">
        <v>913</v>
      </c>
      <c r="B262" s="69" t="s">
        <v>108</v>
      </c>
      <c r="C262" s="51"/>
      <c r="D262" s="52"/>
      <c r="E262" s="52"/>
      <c r="F262" s="54">
        <f ca="1" t="shared" si="15"/>
        <v>0</v>
      </c>
      <c r="G262" s="54">
        <f ca="1" t="shared" si="16"/>
        <v>0</v>
      </c>
    </row>
    <row r="263" ht="15" spans="1:7">
      <c r="A263" s="49" t="s">
        <v>914</v>
      </c>
      <c r="B263" s="70" t="s">
        <v>915</v>
      </c>
      <c r="C263" s="51"/>
      <c r="D263" s="52"/>
      <c r="E263" s="52"/>
      <c r="F263" s="54">
        <f ca="1" t="shared" si="15"/>
        <v>0</v>
      </c>
      <c r="G263" s="54">
        <f ca="1" t="shared" si="16"/>
        <v>0</v>
      </c>
    </row>
    <row r="264" ht="15" spans="1:7">
      <c r="A264" s="49" t="s">
        <v>916</v>
      </c>
      <c r="B264" s="50" t="s">
        <v>917</v>
      </c>
      <c r="C264" s="51"/>
      <c r="D264" s="52"/>
      <c r="E264" s="52"/>
      <c r="F264" s="54">
        <f ca="1" t="shared" si="15"/>
        <v>0</v>
      </c>
      <c r="G264" s="54">
        <f ca="1" t="shared" si="16"/>
        <v>0</v>
      </c>
    </row>
    <row r="265" ht="15" spans="1:7">
      <c r="A265" s="49" t="s">
        <v>918</v>
      </c>
      <c r="B265" s="69" t="s">
        <v>919</v>
      </c>
      <c r="C265" s="51"/>
      <c r="D265" s="52"/>
      <c r="E265" s="52"/>
      <c r="F265" s="54">
        <f ca="1" t="shared" si="15"/>
        <v>0</v>
      </c>
      <c r="G265" s="54">
        <f ca="1" t="shared" si="16"/>
        <v>0</v>
      </c>
    </row>
    <row r="266" ht="15" spans="1:7">
      <c r="A266" s="49" t="s">
        <v>920</v>
      </c>
      <c r="B266" s="69" t="s">
        <v>921</v>
      </c>
      <c r="C266" s="51"/>
      <c r="D266" s="52"/>
      <c r="E266" s="52"/>
      <c r="F266" s="54">
        <f ca="1" t="shared" si="15"/>
        <v>0</v>
      </c>
      <c r="G266" s="54">
        <f ca="1" t="shared" si="16"/>
        <v>0</v>
      </c>
    </row>
    <row r="267" ht="15" spans="1:7">
      <c r="A267" s="49" t="s">
        <v>922</v>
      </c>
      <c r="B267" s="69" t="s">
        <v>923</v>
      </c>
      <c r="C267" s="51"/>
      <c r="D267" s="52"/>
      <c r="E267" s="52"/>
      <c r="F267" s="54">
        <f ca="1" t="shared" ref="F267:F330" si="17">IFERROR(OFFSET(F267,0,-1)/OFFSET(F267,0,-3),)</f>
        <v>0</v>
      </c>
      <c r="G267" s="54">
        <f ca="1" t="shared" ref="G267:G330" si="18">IFERROR(OFFSET(F267,0,-1)/OFFSET(F267,0,-2),)</f>
        <v>0</v>
      </c>
    </row>
    <row r="268" ht="15" spans="1:7">
      <c r="A268" s="49" t="s">
        <v>924</v>
      </c>
      <c r="B268" s="70" t="s">
        <v>925</v>
      </c>
      <c r="C268" s="51"/>
      <c r="D268" s="52"/>
      <c r="E268" s="52"/>
      <c r="F268" s="54">
        <f ca="1" t="shared" si="17"/>
        <v>0</v>
      </c>
      <c r="G268" s="54">
        <f ca="1" t="shared" si="18"/>
        <v>0</v>
      </c>
    </row>
    <row r="269" ht="15" spans="1:7">
      <c r="A269" s="49" t="s">
        <v>926</v>
      </c>
      <c r="B269" s="70" t="s">
        <v>927</v>
      </c>
      <c r="C269" s="51"/>
      <c r="D269" s="52"/>
      <c r="E269" s="52"/>
      <c r="F269" s="54">
        <f ca="1" t="shared" si="17"/>
        <v>0</v>
      </c>
      <c r="G269" s="54">
        <f ca="1" t="shared" si="18"/>
        <v>0</v>
      </c>
    </row>
    <row r="270" ht="15" spans="1:7">
      <c r="A270" s="49" t="s">
        <v>209</v>
      </c>
      <c r="B270" s="70" t="s">
        <v>210</v>
      </c>
      <c r="C270" s="51"/>
      <c r="D270" s="52">
        <v>55</v>
      </c>
      <c r="E270" s="52">
        <v>50</v>
      </c>
      <c r="F270" s="54">
        <f ca="1" t="shared" si="17"/>
        <v>0</v>
      </c>
      <c r="G270" s="54">
        <f ca="1" t="shared" si="18"/>
        <v>0.909090909090909</v>
      </c>
    </row>
    <row r="271" ht="15" spans="1:7">
      <c r="A271" s="49" t="s">
        <v>928</v>
      </c>
      <c r="B271" s="70" t="s">
        <v>929</v>
      </c>
      <c r="C271" s="51"/>
      <c r="D271" s="52"/>
      <c r="E271" s="52"/>
      <c r="F271" s="54">
        <f ca="1" t="shared" si="17"/>
        <v>0</v>
      </c>
      <c r="G271" s="54">
        <f ca="1" t="shared" si="18"/>
        <v>0</v>
      </c>
    </row>
    <row r="272" ht="15" spans="1:7">
      <c r="A272" s="49" t="s">
        <v>211</v>
      </c>
      <c r="B272" s="69" t="s">
        <v>212</v>
      </c>
      <c r="C272" s="51"/>
      <c r="D272" s="52">
        <v>2</v>
      </c>
      <c r="E272" s="52">
        <v>7</v>
      </c>
      <c r="F272" s="54">
        <f ca="1" t="shared" si="17"/>
        <v>0</v>
      </c>
      <c r="G272" s="54">
        <f ca="1" t="shared" si="18"/>
        <v>3.5</v>
      </c>
    </row>
    <row r="273" ht="15" spans="1:7">
      <c r="A273" s="49" t="s">
        <v>213</v>
      </c>
      <c r="B273" s="69" t="s">
        <v>214</v>
      </c>
      <c r="C273" s="51"/>
      <c r="D273" s="52"/>
      <c r="E273" s="52">
        <v>1</v>
      </c>
      <c r="F273" s="54">
        <f ca="1" t="shared" si="17"/>
        <v>0</v>
      </c>
      <c r="G273" s="54">
        <f ca="1" t="shared" si="18"/>
        <v>0</v>
      </c>
    </row>
    <row r="274" ht="15" spans="1:7">
      <c r="A274" s="49" t="s">
        <v>215</v>
      </c>
      <c r="B274" s="71" t="s">
        <v>216</v>
      </c>
      <c r="C274" s="51"/>
      <c r="D274" s="52">
        <v>59</v>
      </c>
      <c r="E274" s="52"/>
      <c r="F274" s="54">
        <f ca="1" t="shared" si="17"/>
        <v>0</v>
      </c>
      <c r="G274" s="54">
        <f ca="1" t="shared" si="18"/>
        <v>0</v>
      </c>
    </row>
    <row r="275" ht="15" spans="1:7">
      <c r="A275" s="49" t="s">
        <v>930</v>
      </c>
      <c r="B275" s="70" t="s">
        <v>931</v>
      </c>
      <c r="C275" s="51"/>
      <c r="D275" s="52"/>
      <c r="E275" s="52"/>
      <c r="F275" s="54">
        <f ca="1" t="shared" si="17"/>
        <v>0</v>
      </c>
      <c r="G275" s="54">
        <f ca="1" t="shared" si="18"/>
        <v>0</v>
      </c>
    </row>
    <row r="276" ht="15" spans="1:7">
      <c r="A276" s="49" t="s">
        <v>217</v>
      </c>
      <c r="B276" s="69" t="s">
        <v>218</v>
      </c>
      <c r="C276" s="51"/>
      <c r="D276" s="52">
        <v>64</v>
      </c>
      <c r="E276" s="52">
        <v>110</v>
      </c>
      <c r="F276" s="54">
        <f ca="1" t="shared" si="17"/>
        <v>0</v>
      </c>
      <c r="G276" s="54">
        <f ca="1" t="shared" si="18"/>
        <v>1.71875</v>
      </c>
    </row>
    <row r="277" ht="15" spans="1:7">
      <c r="A277" s="49" t="s">
        <v>932</v>
      </c>
      <c r="B277" s="69" t="s">
        <v>933</v>
      </c>
      <c r="C277" s="51"/>
      <c r="D277" s="52"/>
      <c r="E277" s="52"/>
      <c r="F277" s="54">
        <f ca="1" t="shared" si="17"/>
        <v>0</v>
      </c>
      <c r="G277" s="54">
        <f ca="1" t="shared" si="18"/>
        <v>0</v>
      </c>
    </row>
    <row r="278" ht="15" spans="1:7">
      <c r="A278" s="49" t="s">
        <v>934</v>
      </c>
      <c r="B278" s="69" t="s">
        <v>935</v>
      </c>
      <c r="C278" s="51"/>
      <c r="D278" s="52"/>
      <c r="E278" s="52"/>
      <c r="F278" s="54">
        <f ca="1" t="shared" si="17"/>
        <v>0</v>
      </c>
      <c r="G278" s="54">
        <f ca="1" t="shared" si="18"/>
        <v>0</v>
      </c>
    </row>
    <row r="279" ht="15" spans="1:7">
      <c r="A279" s="49" t="s">
        <v>936</v>
      </c>
      <c r="B279" s="70" t="s">
        <v>937</v>
      </c>
      <c r="C279" s="51"/>
      <c r="D279" s="52"/>
      <c r="E279" s="52"/>
      <c r="F279" s="54">
        <f ca="1" t="shared" si="17"/>
        <v>0</v>
      </c>
      <c r="G279" s="54">
        <f ca="1" t="shared" si="18"/>
        <v>0</v>
      </c>
    </row>
    <row r="280" ht="15" spans="1:7">
      <c r="A280" s="49" t="s">
        <v>938</v>
      </c>
      <c r="B280" s="71" t="s">
        <v>104</v>
      </c>
      <c r="C280" s="51">
        <v>5177</v>
      </c>
      <c r="D280" s="52">
        <v>3649</v>
      </c>
      <c r="E280" s="52">
        <v>200</v>
      </c>
      <c r="F280" s="54">
        <f ca="1" t="shared" si="17"/>
        <v>0.0386324125941665</v>
      </c>
      <c r="G280" s="54">
        <f ca="1" t="shared" si="18"/>
        <v>0.0548095368594135</v>
      </c>
    </row>
    <row r="281" ht="15" spans="1:7">
      <c r="A281" s="49" t="s">
        <v>939</v>
      </c>
      <c r="B281" s="70" t="s">
        <v>124</v>
      </c>
      <c r="C281" s="51">
        <v>122</v>
      </c>
      <c r="D281" s="52">
        <v>843</v>
      </c>
      <c r="E281" s="52"/>
      <c r="F281" s="54">
        <f ca="1" t="shared" si="17"/>
        <v>0</v>
      </c>
      <c r="G281" s="54">
        <f ca="1" t="shared" si="18"/>
        <v>0</v>
      </c>
    </row>
    <row r="282" ht="15" spans="1:7">
      <c r="A282" s="49" t="s">
        <v>940</v>
      </c>
      <c r="B282" s="50" t="s">
        <v>106</v>
      </c>
      <c r="C282" s="51"/>
      <c r="D282" s="52"/>
      <c r="E282" s="52"/>
      <c r="F282" s="54">
        <f ca="1" t="shared" si="17"/>
        <v>0</v>
      </c>
      <c r="G282" s="54">
        <f ca="1" t="shared" si="18"/>
        <v>0</v>
      </c>
    </row>
    <row r="283" ht="15" spans="1:7">
      <c r="A283" s="49" t="s">
        <v>941</v>
      </c>
      <c r="B283" s="69" t="s">
        <v>192</v>
      </c>
      <c r="C283" s="51"/>
      <c r="D283" s="52"/>
      <c r="E283" s="52"/>
      <c r="F283" s="54">
        <f ca="1" t="shared" si="17"/>
        <v>0</v>
      </c>
      <c r="G283" s="54">
        <f ca="1" t="shared" si="18"/>
        <v>0</v>
      </c>
    </row>
    <row r="284" ht="15" spans="1:7">
      <c r="A284" s="49" t="s">
        <v>942</v>
      </c>
      <c r="B284" s="69" t="s">
        <v>943</v>
      </c>
      <c r="C284" s="51"/>
      <c r="D284" s="52"/>
      <c r="E284" s="52"/>
      <c r="F284" s="54">
        <f ca="1" t="shared" si="17"/>
        <v>0</v>
      </c>
      <c r="G284" s="54">
        <f ca="1" t="shared" si="18"/>
        <v>0</v>
      </c>
    </row>
    <row r="285" ht="15" spans="1:7">
      <c r="A285" s="49" t="s">
        <v>944</v>
      </c>
      <c r="B285" s="70" t="s">
        <v>945</v>
      </c>
      <c r="C285" s="51"/>
      <c r="D285" s="52"/>
      <c r="E285" s="52"/>
      <c r="F285" s="54">
        <f ca="1" t="shared" si="17"/>
        <v>0</v>
      </c>
      <c r="G285" s="54">
        <f ca="1" t="shared" si="18"/>
        <v>0</v>
      </c>
    </row>
    <row r="286" ht="15" spans="1:7">
      <c r="A286" s="49" t="s">
        <v>946</v>
      </c>
      <c r="B286" s="70" t="s">
        <v>947</v>
      </c>
      <c r="C286" s="51"/>
      <c r="D286" s="52"/>
      <c r="E286" s="52"/>
      <c r="F286" s="54">
        <f ca="1" t="shared" si="17"/>
        <v>0</v>
      </c>
      <c r="G286" s="54">
        <f ca="1" t="shared" si="18"/>
        <v>0</v>
      </c>
    </row>
    <row r="287" ht="15" spans="1:7">
      <c r="A287" s="49" t="s">
        <v>948</v>
      </c>
      <c r="B287" s="70" t="s">
        <v>949</v>
      </c>
      <c r="C287" s="51"/>
      <c r="D287" s="52"/>
      <c r="E287" s="52"/>
      <c r="F287" s="54">
        <f ca="1" t="shared" si="17"/>
        <v>0</v>
      </c>
      <c r="G287" s="54">
        <f ca="1" t="shared" si="18"/>
        <v>0</v>
      </c>
    </row>
    <row r="288" ht="15" spans="1:7">
      <c r="A288" s="49" t="s">
        <v>950</v>
      </c>
      <c r="B288" s="70" t="s">
        <v>108</v>
      </c>
      <c r="C288" s="51"/>
      <c r="D288" s="52"/>
      <c r="E288" s="52"/>
      <c r="F288" s="54">
        <f ca="1" t="shared" si="17"/>
        <v>0</v>
      </c>
      <c r="G288" s="54">
        <f ca="1" t="shared" si="18"/>
        <v>0</v>
      </c>
    </row>
    <row r="289" ht="15" spans="1:7">
      <c r="A289" s="49" t="s">
        <v>951</v>
      </c>
      <c r="B289" s="70" t="s">
        <v>952</v>
      </c>
      <c r="C289" s="51"/>
      <c r="D289" s="52"/>
      <c r="E289" s="52"/>
      <c r="F289" s="54">
        <f ca="1" t="shared" si="17"/>
        <v>0</v>
      </c>
      <c r="G289" s="54">
        <f ca="1" t="shared" si="18"/>
        <v>0</v>
      </c>
    </row>
    <row r="290" ht="15" spans="1:7">
      <c r="A290" s="49" t="s">
        <v>953</v>
      </c>
      <c r="B290" s="69" t="s">
        <v>104</v>
      </c>
      <c r="C290" s="51"/>
      <c r="D290" s="52"/>
      <c r="E290" s="52"/>
      <c r="F290" s="54">
        <f ca="1" t="shared" si="17"/>
        <v>0</v>
      </c>
      <c r="G290" s="54">
        <f ca="1" t="shared" si="18"/>
        <v>0</v>
      </c>
    </row>
    <row r="291" ht="15" spans="1:7">
      <c r="A291" s="49" t="s">
        <v>954</v>
      </c>
      <c r="B291" s="69" t="s">
        <v>124</v>
      </c>
      <c r="C291" s="51"/>
      <c r="D291" s="52"/>
      <c r="E291" s="52"/>
      <c r="F291" s="54">
        <f ca="1" t="shared" si="17"/>
        <v>0</v>
      </c>
      <c r="G291" s="54">
        <f ca="1" t="shared" si="18"/>
        <v>0</v>
      </c>
    </row>
    <row r="292" ht="15" spans="1:7">
      <c r="A292" s="49" t="s">
        <v>955</v>
      </c>
      <c r="B292" s="70" t="s">
        <v>106</v>
      </c>
      <c r="C292" s="51"/>
      <c r="D292" s="52"/>
      <c r="E292" s="52"/>
      <c r="F292" s="54">
        <f ca="1" t="shared" si="17"/>
        <v>0</v>
      </c>
      <c r="G292" s="54">
        <f ca="1" t="shared" si="18"/>
        <v>0</v>
      </c>
    </row>
    <row r="293" ht="15" spans="1:7">
      <c r="A293" s="49" t="s">
        <v>956</v>
      </c>
      <c r="B293" s="70" t="s">
        <v>957</v>
      </c>
      <c r="C293" s="51"/>
      <c r="D293" s="52"/>
      <c r="E293" s="52"/>
      <c r="F293" s="54">
        <f ca="1" t="shared" si="17"/>
        <v>0</v>
      </c>
      <c r="G293" s="54">
        <f ca="1" t="shared" si="18"/>
        <v>0</v>
      </c>
    </row>
    <row r="294" ht="15" spans="1:7">
      <c r="A294" s="49" t="s">
        <v>958</v>
      </c>
      <c r="B294" s="70" t="s">
        <v>108</v>
      </c>
      <c r="C294" s="51"/>
      <c r="D294" s="52"/>
      <c r="E294" s="52"/>
      <c r="F294" s="54">
        <f ca="1" t="shared" si="17"/>
        <v>0</v>
      </c>
      <c r="G294" s="54">
        <f ca="1" t="shared" si="18"/>
        <v>0</v>
      </c>
    </row>
    <row r="295" ht="15" spans="1:7">
      <c r="A295" s="49" t="s">
        <v>959</v>
      </c>
      <c r="B295" s="50" t="s">
        <v>960</v>
      </c>
      <c r="C295" s="51"/>
      <c r="D295" s="52"/>
      <c r="E295" s="52"/>
      <c r="F295" s="54">
        <f ca="1" t="shared" si="17"/>
        <v>0</v>
      </c>
      <c r="G295" s="54">
        <f ca="1" t="shared" si="18"/>
        <v>0</v>
      </c>
    </row>
    <row r="296" ht="15" spans="1:7">
      <c r="A296" s="49" t="s">
        <v>961</v>
      </c>
      <c r="B296" s="69" t="s">
        <v>104</v>
      </c>
      <c r="C296" s="51"/>
      <c r="D296" s="52">
        <v>22</v>
      </c>
      <c r="E296" s="52"/>
      <c r="F296" s="54">
        <f ca="1" t="shared" si="17"/>
        <v>0</v>
      </c>
      <c r="G296" s="54">
        <f ca="1" t="shared" si="18"/>
        <v>0</v>
      </c>
    </row>
    <row r="297" ht="15" spans="1:7">
      <c r="A297" s="49" t="s">
        <v>962</v>
      </c>
      <c r="B297" s="69" t="s">
        <v>124</v>
      </c>
      <c r="C297" s="51"/>
      <c r="D297" s="52"/>
      <c r="E297" s="52"/>
      <c r="F297" s="54">
        <f ca="1" t="shared" si="17"/>
        <v>0</v>
      </c>
      <c r="G297" s="54">
        <f ca="1" t="shared" si="18"/>
        <v>0</v>
      </c>
    </row>
    <row r="298" ht="15" spans="1:7">
      <c r="A298" s="49" t="s">
        <v>963</v>
      </c>
      <c r="B298" s="69" t="s">
        <v>106</v>
      </c>
      <c r="C298" s="51"/>
      <c r="D298" s="52"/>
      <c r="E298" s="52"/>
      <c r="F298" s="54">
        <f ca="1" t="shared" si="17"/>
        <v>0</v>
      </c>
      <c r="G298" s="54">
        <f ca="1" t="shared" si="18"/>
        <v>0</v>
      </c>
    </row>
    <row r="299" ht="15" spans="1:7">
      <c r="A299" s="49" t="s">
        <v>964</v>
      </c>
      <c r="B299" s="70" t="s">
        <v>965</v>
      </c>
      <c r="C299" s="51"/>
      <c r="D299" s="52"/>
      <c r="E299" s="52"/>
      <c r="F299" s="54">
        <f ca="1" t="shared" si="17"/>
        <v>0</v>
      </c>
      <c r="G299" s="54">
        <f ca="1" t="shared" si="18"/>
        <v>0</v>
      </c>
    </row>
    <row r="300" ht="15" spans="1:7">
      <c r="A300" s="49" t="s">
        <v>966</v>
      </c>
      <c r="B300" s="70" t="s">
        <v>967</v>
      </c>
      <c r="C300" s="51"/>
      <c r="D300" s="52"/>
      <c r="E300" s="52"/>
      <c r="F300" s="54">
        <f ca="1" t="shared" si="17"/>
        <v>0</v>
      </c>
      <c r="G300" s="54">
        <f ca="1" t="shared" si="18"/>
        <v>0</v>
      </c>
    </row>
    <row r="301" ht="15" spans="1:7">
      <c r="A301" s="49" t="s">
        <v>219</v>
      </c>
      <c r="B301" s="71" t="s">
        <v>108</v>
      </c>
      <c r="C301" s="51"/>
      <c r="D301" s="52"/>
      <c r="E301" s="52">
        <v>312</v>
      </c>
      <c r="F301" s="54">
        <f ca="1" t="shared" si="17"/>
        <v>0</v>
      </c>
      <c r="G301" s="54">
        <f ca="1" t="shared" si="18"/>
        <v>0</v>
      </c>
    </row>
    <row r="302" ht="15" spans="1:7">
      <c r="A302" s="49" t="s">
        <v>968</v>
      </c>
      <c r="B302" s="85" t="s">
        <v>969</v>
      </c>
      <c r="C302" s="51"/>
      <c r="D302" s="52"/>
      <c r="E302" s="52"/>
      <c r="F302" s="54">
        <f ca="1" t="shared" si="17"/>
        <v>0</v>
      </c>
      <c r="G302" s="54">
        <f ca="1" t="shared" si="18"/>
        <v>0</v>
      </c>
    </row>
    <row r="303" ht="15" spans="1:7">
      <c r="A303" s="49" t="s">
        <v>970</v>
      </c>
      <c r="B303" s="69" t="s">
        <v>104</v>
      </c>
      <c r="C303" s="51"/>
      <c r="D303" s="52"/>
      <c r="E303" s="52"/>
      <c r="F303" s="54">
        <f ca="1" t="shared" si="17"/>
        <v>0</v>
      </c>
      <c r="G303" s="54">
        <f ca="1" t="shared" si="18"/>
        <v>0</v>
      </c>
    </row>
    <row r="304" ht="15" spans="1:7">
      <c r="A304" s="49" t="s">
        <v>971</v>
      </c>
      <c r="B304" s="69" t="s">
        <v>124</v>
      </c>
      <c r="C304" s="51"/>
      <c r="D304" s="52"/>
      <c r="E304" s="52"/>
      <c r="F304" s="54">
        <f ca="1" t="shared" si="17"/>
        <v>0</v>
      </c>
      <c r="G304" s="54">
        <f ca="1" t="shared" si="18"/>
        <v>0</v>
      </c>
    </row>
    <row r="305" ht="15" spans="1:7">
      <c r="A305" s="49" t="s">
        <v>972</v>
      </c>
      <c r="B305" s="70" t="s">
        <v>106</v>
      </c>
      <c r="C305" s="51"/>
      <c r="D305" s="52"/>
      <c r="E305" s="52"/>
      <c r="F305" s="54">
        <f ca="1" t="shared" si="17"/>
        <v>0</v>
      </c>
      <c r="G305" s="54">
        <f ca="1" t="shared" si="18"/>
        <v>0</v>
      </c>
    </row>
    <row r="306" ht="15" spans="1:7">
      <c r="A306" s="49" t="s">
        <v>973</v>
      </c>
      <c r="B306" s="70" t="s">
        <v>974</v>
      </c>
      <c r="C306" s="51"/>
      <c r="D306" s="52"/>
      <c r="E306" s="52"/>
      <c r="F306" s="54">
        <f ca="1" t="shared" si="17"/>
        <v>0</v>
      </c>
      <c r="G306" s="54">
        <f ca="1" t="shared" si="18"/>
        <v>0</v>
      </c>
    </row>
    <row r="307" ht="15" spans="1:7">
      <c r="A307" s="49" t="s">
        <v>975</v>
      </c>
      <c r="B307" s="70" t="s">
        <v>976</v>
      </c>
      <c r="C307" s="51"/>
      <c r="D307" s="52"/>
      <c r="E307" s="52"/>
      <c r="F307" s="54">
        <f ca="1" t="shared" si="17"/>
        <v>0</v>
      </c>
      <c r="G307" s="54">
        <f ca="1" t="shared" si="18"/>
        <v>0</v>
      </c>
    </row>
    <row r="308" ht="15" spans="1:7">
      <c r="A308" s="49" t="s">
        <v>977</v>
      </c>
      <c r="B308" s="50" t="s">
        <v>978</v>
      </c>
      <c r="C308" s="51"/>
      <c r="D308" s="52"/>
      <c r="E308" s="52"/>
      <c r="F308" s="54">
        <f ca="1" t="shared" si="17"/>
        <v>0</v>
      </c>
      <c r="G308" s="54">
        <f ca="1" t="shared" si="18"/>
        <v>0</v>
      </c>
    </row>
    <row r="309" ht="15" spans="1:7">
      <c r="A309" s="49" t="s">
        <v>979</v>
      </c>
      <c r="B309" s="69" t="s">
        <v>108</v>
      </c>
      <c r="C309" s="51"/>
      <c r="D309" s="52"/>
      <c r="E309" s="52"/>
      <c r="F309" s="54">
        <f ca="1" t="shared" si="17"/>
        <v>0</v>
      </c>
      <c r="G309" s="54">
        <f ca="1" t="shared" si="18"/>
        <v>0</v>
      </c>
    </row>
    <row r="310" ht="15" spans="1:7">
      <c r="A310" s="49" t="s">
        <v>980</v>
      </c>
      <c r="B310" s="69" t="s">
        <v>981</v>
      </c>
      <c r="C310" s="51"/>
      <c r="D310" s="52">
        <v>20</v>
      </c>
      <c r="E310" s="52"/>
      <c r="F310" s="54">
        <f ca="1" t="shared" si="17"/>
        <v>0</v>
      </c>
      <c r="G310" s="54">
        <f ca="1" t="shared" si="18"/>
        <v>0</v>
      </c>
    </row>
    <row r="311" ht="15" spans="1:7">
      <c r="A311" s="49" t="s">
        <v>220</v>
      </c>
      <c r="B311" s="69" t="s">
        <v>104</v>
      </c>
      <c r="C311" s="51">
        <v>426</v>
      </c>
      <c r="D311" s="52">
        <v>307</v>
      </c>
      <c r="E311" s="52">
        <v>143</v>
      </c>
      <c r="F311" s="54">
        <f ca="1" t="shared" si="17"/>
        <v>0.335680751173709</v>
      </c>
      <c r="G311" s="54">
        <f ca="1" t="shared" si="18"/>
        <v>0.465798045602606</v>
      </c>
    </row>
    <row r="312" ht="15" spans="1:7">
      <c r="A312" s="49" t="s">
        <v>982</v>
      </c>
      <c r="B312" s="70" t="s">
        <v>124</v>
      </c>
      <c r="C312" s="51"/>
      <c r="D312" s="52">
        <v>29</v>
      </c>
      <c r="E312" s="52">
        <v>102</v>
      </c>
      <c r="F312" s="54">
        <f ca="1" t="shared" si="17"/>
        <v>0</v>
      </c>
      <c r="G312" s="54">
        <f ca="1" t="shared" si="18"/>
        <v>3.51724137931034</v>
      </c>
    </row>
    <row r="313" ht="15" spans="1:7">
      <c r="A313" s="49" t="s">
        <v>983</v>
      </c>
      <c r="B313" s="70" t="s">
        <v>106</v>
      </c>
      <c r="C313" s="51"/>
      <c r="D313" s="52"/>
      <c r="E313" s="52"/>
      <c r="F313" s="54">
        <f ca="1" t="shared" si="17"/>
        <v>0</v>
      </c>
      <c r="G313" s="54">
        <f ca="1" t="shared" si="18"/>
        <v>0</v>
      </c>
    </row>
    <row r="314" ht="15" spans="1:7">
      <c r="A314" s="49" t="s">
        <v>221</v>
      </c>
      <c r="B314" s="70" t="s">
        <v>222</v>
      </c>
      <c r="C314" s="51">
        <v>14</v>
      </c>
      <c r="D314" s="52"/>
      <c r="E314" s="52">
        <v>14</v>
      </c>
      <c r="F314" s="54">
        <f ca="1" t="shared" si="17"/>
        <v>1</v>
      </c>
      <c r="G314" s="54">
        <f ca="1" t="shared" si="18"/>
        <v>0</v>
      </c>
    </row>
    <row r="315" ht="15" spans="1:7">
      <c r="A315" s="49" t="s">
        <v>223</v>
      </c>
      <c r="B315" s="69" t="s">
        <v>224</v>
      </c>
      <c r="C315" s="51">
        <v>1</v>
      </c>
      <c r="D315" s="52"/>
      <c r="E315" s="52">
        <v>1</v>
      </c>
      <c r="F315" s="54">
        <f ca="1" t="shared" si="17"/>
        <v>1</v>
      </c>
      <c r="G315" s="54">
        <f ca="1" t="shared" si="18"/>
        <v>0</v>
      </c>
    </row>
    <row r="316" ht="15" spans="1:7">
      <c r="A316" s="49" t="s">
        <v>984</v>
      </c>
      <c r="B316" s="69" t="s">
        <v>985</v>
      </c>
      <c r="C316" s="51"/>
      <c r="D316" s="52"/>
      <c r="E316" s="52"/>
      <c r="F316" s="54">
        <f ca="1" t="shared" si="17"/>
        <v>0</v>
      </c>
      <c r="G316" s="54">
        <f ca="1" t="shared" si="18"/>
        <v>0</v>
      </c>
    </row>
    <row r="317" ht="15" spans="1:7">
      <c r="A317" s="49" t="s">
        <v>225</v>
      </c>
      <c r="B317" s="69" t="s">
        <v>226</v>
      </c>
      <c r="C317" s="51">
        <v>23</v>
      </c>
      <c r="D317" s="52">
        <v>14</v>
      </c>
      <c r="E317" s="52">
        <v>5</v>
      </c>
      <c r="F317" s="54">
        <f ca="1" t="shared" si="17"/>
        <v>0.217391304347826</v>
      </c>
      <c r="G317" s="54">
        <f ca="1" t="shared" si="18"/>
        <v>0.357142857142857</v>
      </c>
    </row>
    <row r="318" ht="15" spans="1:7">
      <c r="A318" s="49" t="s">
        <v>986</v>
      </c>
      <c r="B318" s="85" t="s">
        <v>987</v>
      </c>
      <c r="C318" s="51"/>
      <c r="D318" s="52"/>
      <c r="E318" s="52"/>
      <c r="F318" s="54">
        <f ca="1" t="shared" si="17"/>
        <v>0</v>
      </c>
      <c r="G318" s="54">
        <f ca="1" t="shared" si="18"/>
        <v>0</v>
      </c>
    </row>
    <row r="319" ht="15" spans="1:7">
      <c r="A319" s="49" t="s">
        <v>227</v>
      </c>
      <c r="B319" s="70" t="s">
        <v>228</v>
      </c>
      <c r="C319" s="51">
        <v>1</v>
      </c>
      <c r="D319" s="52"/>
      <c r="E319" s="52">
        <v>1</v>
      </c>
      <c r="F319" s="54">
        <f ca="1" t="shared" si="17"/>
        <v>1</v>
      </c>
      <c r="G319" s="54">
        <f ca="1" t="shared" si="18"/>
        <v>0</v>
      </c>
    </row>
    <row r="320" ht="15" spans="1:7">
      <c r="A320" s="49" t="s">
        <v>229</v>
      </c>
      <c r="B320" s="69" t="s">
        <v>230</v>
      </c>
      <c r="C320" s="51">
        <v>1</v>
      </c>
      <c r="D320" s="52"/>
      <c r="E320" s="52">
        <v>1</v>
      </c>
      <c r="F320" s="54">
        <f ca="1" t="shared" si="17"/>
        <v>1</v>
      </c>
      <c r="G320" s="54">
        <f ca="1" t="shared" si="18"/>
        <v>0</v>
      </c>
    </row>
    <row r="321" ht="15" spans="1:7">
      <c r="A321" s="49" t="s">
        <v>988</v>
      </c>
      <c r="B321" s="69" t="s">
        <v>192</v>
      </c>
      <c r="C321" s="51"/>
      <c r="D321" s="52"/>
      <c r="E321" s="52"/>
      <c r="F321" s="54">
        <f ca="1" t="shared" si="17"/>
        <v>0</v>
      </c>
      <c r="G321" s="54">
        <f ca="1" t="shared" si="18"/>
        <v>0</v>
      </c>
    </row>
    <row r="322" ht="15" spans="1:7">
      <c r="A322" s="49" t="s">
        <v>989</v>
      </c>
      <c r="B322" s="69" t="s">
        <v>108</v>
      </c>
      <c r="C322" s="51"/>
      <c r="D322" s="52"/>
      <c r="E322" s="52"/>
      <c r="F322" s="54">
        <f ca="1" t="shared" si="17"/>
        <v>0</v>
      </c>
      <c r="G322" s="54">
        <f ca="1" t="shared" si="18"/>
        <v>0</v>
      </c>
    </row>
    <row r="323" ht="15" spans="1:7">
      <c r="A323" s="49" t="s">
        <v>990</v>
      </c>
      <c r="B323" s="69" t="s">
        <v>991</v>
      </c>
      <c r="C323" s="51"/>
      <c r="D323" s="52"/>
      <c r="E323" s="52"/>
      <c r="F323" s="54">
        <f ca="1" t="shared" si="17"/>
        <v>0</v>
      </c>
      <c r="G323" s="54">
        <f ca="1" t="shared" si="18"/>
        <v>0</v>
      </c>
    </row>
    <row r="324" ht="15" spans="1:7">
      <c r="A324" s="49" t="s">
        <v>992</v>
      </c>
      <c r="B324" s="50" t="s">
        <v>104</v>
      </c>
      <c r="C324" s="51"/>
      <c r="D324" s="52"/>
      <c r="E324" s="52"/>
      <c r="F324" s="54">
        <f ca="1" t="shared" si="17"/>
        <v>0</v>
      </c>
      <c r="G324" s="54">
        <f ca="1" t="shared" si="18"/>
        <v>0</v>
      </c>
    </row>
    <row r="325" ht="15" spans="1:7">
      <c r="A325" s="49" t="s">
        <v>993</v>
      </c>
      <c r="B325" s="70" t="s">
        <v>124</v>
      </c>
      <c r="C325" s="51"/>
      <c r="D325" s="52"/>
      <c r="E325" s="52"/>
      <c r="F325" s="54">
        <f ca="1" t="shared" si="17"/>
        <v>0</v>
      </c>
      <c r="G325" s="54">
        <f ca="1" t="shared" si="18"/>
        <v>0</v>
      </c>
    </row>
    <row r="326" ht="15" spans="1:7">
      <c r="A326" s="49" t="s">
        <v>994</v>
      </c>
      <c r="B326" s="69" t="s">
        <v>106</v>
      </c>
      <c r="C326" s="51"/>
      <c r="D326" s="52"/>
      <c r="E326" s="52"/>
      <c r="F326" s="54">
        <f ca="1" t="shared" si="17"/>
        <v>0</v>
      </c>
      <c r="G326" s="54">
        <f ca="1" t="shared" si="18"/>
        <v>0</v>
      </c>
    </row>
    <row r="327" ht="15" spans="1:7">
      <c r="A327" s="49" t="s">
        <v>995</v>
      </c>
      <c r="B327" s="69" t="s">
        <v>996</v>
      </c>
      <c r="C327" s="51"/>
      <c r="D327" s="52"/>
      <c r="E327" s="52"/>
      <c r="F327" s="54">
        <f ca="1" t="shared" si="17"/>
        <v>0</v>
      </c>
      <c r="G327" s="54">
        <f ca="1" t="shared" si="18"/>
        <v>0</v>
      </c>
    </row>
    <row r="328" ht="15" spans="1:7">
      <c r="A328" s="49" t="s">
        <v>997</v>
      </c>
      <c r="B328" s="70" t="s">
        <v>998</v>
      </c>
      <c r="C328" s="51"/>
      <c r="D328" s="52"/>
      <c r="E328" s="52"/>
      <c r="F328" s="54">
        <f ca="1" t="shared" si="17"/>
        <v>0</v>
      </c>
      <c r="G328" s="54">
        <f ca="1" t="shared" si="18"/>
        <v>0</v>
      </c>
    </row>
    <row r="329" ht="15" spans="1:7">
      <c r="A329" s="49" t="s">
        <v>999</v>
      </c>
      <c r="B329" s="69" t="s">
        <v>1000</v>
      </c>
      <c r="C329" s="51"/>
      <c r="D329" s="52"/>
      <c r="E329" s="52"/>
      <c r="F329" s="54">
        <f ca="1" t="shared" si="17"/>
        <v>0</v>
      </c>
      <c r="G329" s="54">
        <f ca="1" t="shared" si="18"/>
        <v>0</v>
      </c>
    </row>
    <row r="330" ht="15" spans="1:7">
      <c r="A330" s="49" t="s">
        <v>1001</v>
      </c>
      <c r="B330" s="69" t="s">
        <v>192</v>
      </c>
      <c r="C330" s="51"/>
      <c r="D330" s="52"/>
      <c r="E330" s="52"/>
      <c r="F330" s="54">
        <f ca="1" t="shared" si="17"/>
        <v>0</v>
      </c>
      <c r="G330" s="54">
        <f ca="1" t="shared" si="18"/>
        <v>0</v>
      </c>
    </row>
    <row r="331" ht="15" spans="1:7">
      <c r="A331" s="49" t="s">
        <v>1002</v>
      </c>
      <c r="B331" s="69" t="s">
        <v>108</v>
      </c>
      <c r="C331" s="51"/>
      <c r="D331" s="52"/>
      <c r="E331" s="52"/>
      <c r="F331" s="54">
        <f ca="1" t="shared" ref="F331:F394" si="19">IFERROR(OFFSET(F331,0,-1)/OFFSET(F331,0,-3),)</f>
        <v>0</v>
      </c>
      <c r="G331" s="54">
        <f ca="1" t="shared" ref="G331:G394" si="20">IFERROR(OFFSET(F331,0,-1)/OFFSET(F331,0,-2),)</f>
        <v>0</v>
      </c>
    </row>
    <row r="332" ht="15" spans="1:7">
      <c r="A332" s="49" t="s">
        <v>1003</v>
      </c>
      <c r="B332" s="70" t="s">
        <v>1004</v>
      </c>
      <c r="C332" s="51"/>
      <c r="D332" s="52"/>
      <c r="E332" s="52"/>
      <c r="F332" s="54">
        <f ca="1" t="shared" si="19"/>
        <v>0</v>
      </c>
      <c r="G332" s="54">
        <f ca="1" t="shared" si="20"/>
        <v>0</v>
      </c>
    </row>
    <row r="333" ht="15" spans="1:7">
      <c r="A333" s="49" t="s">
        <v>1005</v>
      </c>
      <c r="B333" s="70" t="s">
        <v>104</v>
      </c>
      <c r="C333" s="51"/>
      <c r="D333" s="52"/>
      <c r="E333" s="52"/>
      <c r="F333" s="54">
        <f ca="1" t="shared" si="19"/>
        <v>0</v>
      </c>
      <c r="G333" s="54">
        <f ca="1" t="shared" si="20"/>
        <v>0</v>
      </c>
    </row>
    <row r="334" ht="15" spans="1:7">
      <c r="A334" s="49" t="s">
        <v>1006</v>
      </c>
      <c r="B334" s="70" t="s">
        <v>124</v>
      </c>
      <c r="C334" s="51"/>
      <c r="D334" s="52"/>
      <c r="E334" s="52"/>
      <c r="F334" s="54">
        <f ca="1" t="shared" si="19"/>
        <v>0</v>
      </c>
      <c r="G334" s="54">
        <f ca="1" t="shared" si="20"/>
        <v>0</v>
      </c>
    </row>
    <row r="335" ht="15" spans="1:7">
      <c r="A335" s="49" t="s">
        <v>1007</v>
      </c>
      <c r="B335" s="69" t="s">
        <v>106</v>
      </c>
      <c r="C335" s="51"/>
      <c r="D335" s="52"/>
      <c r="E335" s="52"/>
      <c r="F335" s="54">
        <f ca="1" t="shared" si="19"/>
        <v>0</v>
      </c>
      <c r="G335" s="54">
        <f ca="1" t="shared" si="20"/>
        <v>0</v>
      </c>
    </row>
    <row r="336" ht="15" spans="1:7">
      <c r="A336" s="49" t="s">
        <v>1008</v>
      </c>
      <c r="B336" s="69" t="s">
        <v>1009</v>
      </c>
      <c r="C336" s="51"/>
      <c r="D336" s="52"/>
      <c r="E336" s="52"/>
      <c r="F336" s="54">
        <f ca="1" t="shared" si="19"/>
        <v>0</v>
      </c>
      <c r="G336" s="54">
        <f ca="1" t="shared" si="20"/>
        <v>0</v>
      </c>
    </row>
    <row r="337" ht="15" spans="1:7">
      <c r="A337" s="49" t="s">
        <v>1010</v>
      </c>
      <c r="B337" s="69" t="s">
        <v>1011</v>
      </c>
      <c r="C337" s="51"/>
      <c r="D337" s="52"/>
      <c r="E337" s="52"/>
      <c r="F337" s="54">
        <f ca="1" t="shared" si="19"/>
        <v>0</v>
      </c>
      <c r="G337" s="54">
        <f ca="1" t="shared" si="20"/>
        <v>0</v>
      </c>
    </row>
    <row r="338" ht="15" spans="1:7">
      <c r="A338" s="49" t="s">
        <v>1012</v>
      </c>
      <c r="B338" s="69" t="s">
        <v>1013</v>
      </c>
      <c r="C338" s="51"/>
      <c r="D338" s="52"/>
      <c r="E338" s="52"/>
      <c r="F338" s="54">
        <f ca="1" t="shared" si="19"/>
        <v>0</v>
      </c>
      <c r="G338" s="54">
        <f ca="1" t="shared" si="20"/>
        <v>0</v>
      </c>
    </row>
    <row r="339" ht="15" spans="1:7">
      <c r="A339" s="49" t="s">
        <v>1014</v>
      </c>
      <c r="B339" s="70" t="s">
        <v>192</v>
      </c>
      <c r="C339" s="51"/>
      <c r="D339" s="52"/>
      <c r="E339" s="52"/>
      <c r="F339" s="54">
        <f ca="1" t="shared" si="19"/>
        <v>0</v>
      </c>
      <c r="G339" s="54">
        <f ca="1" t="shared" si="20"/>
        <v>0</v>
      </c>
    </row>
    <row r="340" ht="15" spans="1:7">
      <c r="A340" s="49" t="s">
        <v>1015</v>
      </c>
      <c r="B340" s="70" t="s">
        <v>108</v>
      </c>
      <c r="C340" s="51"/>
      <c r="D340" s="52"/>
      <c r="E340" s="52"/>
      <c r="F340" s="54">
        <f ca="1" t="shared" si="19"/>
        <v>0</v>
      </c>
      <c r="G340" s="54">
        <f ca="1" t="shared" si="20"/>
        <v>0</v>
      </c>
    </row>
    <row r="341" ht="15" spans="1:7">
      <c r="A341" s="49" t="s">
        <v>1016</v>
      </c>
      <c r="B341" s="50" t="s">
        <v>1017</v>
      </c>
      <c r="C341" s="51"/>
      <c r="D341" s="52"/>
      <c r="E341" s="52"/>
      <c r="F341" s="54">
        <f ca="1" t="shared" si="19"/>
        <v>0</v>
      </c>
      <c r="G341" s="54">
        <f ca="1" t="shared" si="20"/>
        <v>0</v>
      </c>
    </row>
    <row r="342" ht="15" spans="1:7">
      <c r="A342" s="49" t="s">
        <v>1018</v>
      </c>
      <c r="B342" s="69" t="s">
        <v>104</v>
      </c>
      <c r="C342" s="51"/>
      <c r="D342" s="52"/>
      <c r="E342" s="52"/>
      <c r="F342" s="54">
        <f ca="1" t="shared" si="19"/>
        <v>0</v>
      </c>
      <c r="G342" s="54">
        <f ca="1" t="shared" si="20"/>
        <v>0</v>
      </c>
    </row>
    <row r="343" ht="15" spans="1:7">
      <c r="A343" s="49" t="s">
        <v>1019</v>
      </c>
      <c r="B343" s="69" t="s">
        <v>124</v>
      </c>
      <c r="C343" s="51"/>
      <c r="D343" s="52"/>
      <c r="E343" s="52"/>
      <c r="F343" s="54">
        <f ca="1" t="shared" si="19"/>
        <v>0</v>
      </c>
      <c r="G343" s="54">
        <f ca="1" t="shared" si="20"/>
        <v>0</v>
      </c>
    </row>
    <row r="344" ht="15" spans="1:7">
      <c r="A344" s="49" t="s">
        <v>1020</v>
      </c>
      <c r="B344" s="70" t="s">
        <v>106</v>
      </c>
      <c r="C344" s="51"/>
      <c r="D344" s="52"/>
      <c r="E344" s="52"/>
      <c r="F344" s="54">
        <f ca="1" t="shared" si="19"/>
        <v>0</v>
      </c>
      <c r="G344" s="54">
        <f ca="1" t="shared" si="20"/>
        <v>0</v>
      </c>
    </row>
    <row r="345" ht="15" spans="1:7">
      <c r="A345" s="49" t="s">
        <v>1021</v>
      </c>
      <c r="B345" s="70" t="s">
        <v>1022</v>
      </c>
      <c r="C345" s="51"/>
      <c r="D345" s="52"/>
      <c r="E345" s="52"/>
      <c r="F345" s="54">
        <f ca="1" t="shared" si="19"/>
        <v>0</v>
      </c>
      <c r="G345" s="54">
        <f ca="1" t="shared" si="20"/>
        <v>0</v>
      </c>
    </row>
    <row r="346" ht="15" spans="1:7">
      <c r="A346" s="49" t="s">
        <v>1023</v>
      </c>
      <c r="B346" s="70" t="s">
        <v>1024</v>
      </c>
      <c r="C346" s="51"/>
      <c r="D346" s="52"/>
      <c r="E346" s="52"/>
      <c r="F346" s="54">
        <f ca="1" t="shared" si="19"/>
        <v>0</v>
      </c>
      <c r="G346" s="54">
        <f ca="1" t="shared" si="20"/>
        <v>0</v>
      </c>
    </row>
    <row r="347" ht="15" spans="1:7">
      <c r="A347" s="49" t="s">
        <v>1025</v>
      </c>
      <c r="B347" s="69" t="s">
        <v>108</v>
      </c>
      <c r="C347" s="51"/>
      <c r="D347" s="52"/>
      <c r="E347" s="52"/>
      <c r="F347" s="54">
        <f ca="1" t="shared" si="19"/>
        <v>0</v>
      </c>
      <c r="G347" s="54">
        <f ca="1" t="shared" si="20"/>
        <v>0</v>
      </c>
    </row>
    <row r="348" ht="15" spans="1:7">
      <c r="A348" s="49" t="s">
        <v>1026</v>
      </c>
      <c r="B348" s="69" t="s">
        <v>1027</v>
      </c>
      <c r="C348" s="51"/>
      <c r="D348" s="52"/>
      <c r="E348" s="52"/>
      <c r="F348" s="54">
        <f ca="1" t="shared" si="19"/>
        <v>0</v>
      </c>
      <c r="G348" s="54">
        <f ca="1" t="shared" si="20"/>
        <v>0</v>
      </c>
    </row>
    <row r="349" ht="15" spans="1:7">
      <c r="A349" s="49" t="s">
        <v>1028</v>
      </c>
      <c r="B349" s="70" t="s">
        <v>104</v>
      </c>
      <c r="C349" s="51"/>
      <c r="D349" s="52"/>
      <c r="E349" s="52"/>
      <c r="F349" s="54">
        <f ca="1" t="shared" si="19"/>
        <v>0</v>
      </c>
      <c r="G349" s="54">
        <f ca="1" t="shared" si="20"/>
        <v>0</v>
      </c>
    </row>
    <row r="350" ht="15" spans="1:7">
      <c r="A350" s="49" t="s">
        <v>1029</v>
      </c>
      <c r="B350" s="50" t="s">
        <v>124</v>
      </c>
      <c r="C350" s="51"/>
      <c r="D350" s="52"/>
      <c r="E350" s="52"/>
      <c r="F350" s="54">
        <f ca="1" t="shared" si="19"/>
        <v>0</v>
      </c>
      <c r="G350" s="54">
        <f ca="1" t="shared" si="20"/>
        <v>0</v>
      </c>
    </row>
    <row r="351" ht="15" spans="1:7">
      <c r="A351" s="49" t="s">
        <v>1030</v>
      </c>
      <c r="B351" s="69" t="s">
        <v>192</v>
      </c>
      <c r="C351" s="51"/>
      <c r="D351" s="52"/>
      <c r="E351" s="52"/>
      <c r="F351" s="54">
        <f ca="1" t="shared" si="19"/>
        <v>0</v>
      </c>
      <c r="G351" s="54">
        <f ca="1" t="shared" si="20"/>
        <v>0</v>
      </c>
    </row>
    <row r="352" ht="15" spans="1:7">
      <c r="A352" s="49" t="s">
        <v>1031</v>
      </c>
      <c r="B352" s="69" t="s">
        <v>1032</v>
      </c>
      <c r="C352" s="51"/>
      <c r="D352" s="52"/>
      <c r="E352" s="52"/>
      <c r="F352" s="54">
        <f ca="1" t="shared" si="19"/>
        <v>0</v>
      </c>
      <c r="G352" s="54">
        <f ca="1" t="shared" si="20"/>
        <v>0</v>
      </c>
    </row>
    <row r="353" ht="15" spans="1:7">
      <c r="A353" s="49" t="s">
        <v>1033</v>
      </c>
      <c r="B353" s="69" t="s">
        <v>1034</v>
      </c>
      <c r="C353" s="51"/>
      <c r="D353" s="52"/>
      <c r="E353" s="52"/>
      <c r="F353" s="54">
        <f ca="1" t="shared" si="19"/>
        <v>0</v>
      </c>
      <c r="G353" s="54">
        <f ca="1" t="shared" si="20"/>
        <v>0</v>
      </c>
    </row>
    <row r="354" ht="15" spans="1:7">
      <c r="A354" s="49" t="s">
        <v>231</v>
      </c>
      <c r="B354" s="70" t="s">
        <v>232</v>
      </c>
      <c r="C354" s="51"/>
      <c r="D354" s="52">
        <v>19</v>
      </c>
      <c r="E354" s="52">
        <v>8</v>
      </c>
      <c r="F354" s="54">
        <f ca="1" t="shared" si="19"/>
        <v>0</v>
      </c>
      <c r="G354" s="54">
        <f ca="1" t="shared" si="20"/>
        <v>0.421052631578947</v>
      </c>
    </row>
    <row r="355" ht="15" spans="1:7">
      <c r="A355" s="49" t="s">
        <v>1035</v>
      </c>
      <c r="B355" s="70" t="s">
        <v>1036</v>
      </c>
      <c r="C355" s="51"/>
      <c r="D355" s="52"/>
      <c r="E355" s="52"/>
      <c r="F355" s="54">
        <f ca="1" t="shared" si="19"/>
        <v>0</v>
      </c>
      <c r="G355" s="54">
        <f ca="1" t="shared" si="20"/>
        <v>0</v>
      </c>
    </row>
    <row r="356" ht="15" spans="1:7">
      <c r="A356" s="49" t="s">
        <v>233</v>
      </c>
      <c r="B356" s="69" t="s">
        <v>104</v>
      </c>
      <c r="C356" s="51">
        <v>997</v>
      </c>
      <c r="D356" s="52">
        <v>917</v>
      </c>
      <c r="E356" s="52">
        <v>1216</v>
      </c>
      <c r="F356" s="54">
        <f ca="1" t="shared" si="19"/>
        <v>1.21965897693079</v>
      </c>
      <c r="G356" s="54">
        <f ca="1" t="shared" si="20"/>
        <v>1.32606324972737</v>
      </c>
    </row>
    <row r="357" ht="15" spans="1:7">
      <c r="A357" s="49" t="s">
        <v>1037</v>
      </c>
      <c r="B357" s="69" t="s">
        <v>124</v>
      </c>
      <c r="C357" s="51"/>
      <c r="D357" s="52"/>
      <c r="E357" s="52"/>
      <c r="F357" s="54">
        <f ca="1" t="shared" si="19"/>
        <v>0</v>
      </c>
      <c r="G357" s="54">
        <f ca="1" t="shared" si="20"/>
        <v>0</v>
      </c>
    </row>
    <row r="358" ht="15" spans="1:7">
      <c r="A358" s="49" t="s">
        <v>1038</v>
      </c>
      <c r="B358" s="69" t="s">
        <v>106</v>
      </c>
      <c r="C358" s="51"/>
      <c r="D358" s="52"/>
      <c r="E358" s="52"/>
      <c r="F358" s="54">
        <f ca="1" t="shared" si="19"/>
        <v>0</v>
      </c>
      <c r="G358" s="54">
        <f ca="1" t="shared" si="20"/>
        <v>0</v>
      </c>
    </row>
    <row r="359" ht="15" spans="1:7">
      <c r="A359" s="49" t="s">
        <v>234</v>
      </c>
      <c r="B359" s="69" t="s">
        <v>235</v>
      </c>
      <c r="C359" s="51">
        <v>1652</v>
      </c>
      <c r="D359" s="52">
        <v>1217</v>
      </c>
      <c r="E359" s="52">
        <v>1366</v>
      </c>
      <c r="F359" s="54">
        <f ca="1" t="shared" si="19"/>
        <v>0.826876513317191</v>
      </c>
      <c r="G359" s="54">
        <f ca="1" t="shared" si="20"/>
        <v>1.12243221035333</v>
      </c>
    </row>
    <row r="360" ht="15" spans="1:7">
      <c r="A360" s="49" t="s">
        <v>236</v>
      </c>
      <c r="B360" s="70" t="s">
        <v>237</v>
      </c>
      <c r="C360" s="51">
        <v>1694</v>
      </c>
      <c r="D360" s="52">
        <v>1138</v>
      </c>
      <c r="E360" s="52">
        <v>1322</v>
      </c>
      <c r="F360" s="54">
        <f ca="1" t="shared" si="19"/>
        <v>0.780401416765053</v>
      </c>
      <c r="G360" s="54">
        <f ca="1" t="shared" si="20"/>
        <v>1.16168717047452</v>
      </c>
    </row>
    <row r="361" ht="15" spans="1:7">
      <c r="A361" s="49" t="s">
        <v>238</v>
      </c>
      <c r="B361" s="70" t="s">
        <v>239</v>
      </c>
      <c r="C361" s="51">
        <v>48644</v>
      </c>
      <c r="D361" s="52">
        <v>49195</v>
      </c>
      <c r="E361" s="52">
        <v>40914</v>
      </c>
      <c r="F361" s="54">
        <f ca="1" t="shared" si="19"/>
        <v>0.84109037085766</v>
      </c>
      <c r="G361" s="54">
        <f ca="1" t="shared" si="20"/>
        <v>0.83166988515093</v>
      </c>
    </row>
    <row r="362" ht="15" spans="1:7">
      <c r="A362" s="49" t="s">
        <v>240</v>
      </c>
      <c r="B362" s="70" t="s">
        <v>241</v>
      </c>
      <c r="C362" s="51">
        <v>8120</v>
      </c>
      <c r="D362" s="52">
        <v>4866</v>
      </c>
      <c r="E362" s="52">
        <v>21880</v>
      </c>
      <c r="F362" s="54">
        <f ca="1" t="shared" si="19"/>
        <v>2.69458128078818</v>
      </c>
      <c r="G362" s="54">
        <f ca="1" t="shared" si="20"/>
        <v>4.49650637073572</v>
      </c>
    </row>
    <row r="363" ht="15" spans="1:7">
      <c r="A363" s="49" t="s">
        <v>242</v>
      </c>
      <c r="B363" s="50" t="s">
        <v>243</v>
      </c>
      <c r="C363" s="51">
        <v>6359</v>
      </c>
      <c r="D363" s="52">
        <v>5046</v>
      </c>
      <c r="E363" s="52">
        <v>6897</v>
      </c>
      <c r="F363" s="54">
        <f ca="1" t="shared" si="19"/>
        <v>1.08460449756251</v>
      </c>
      <c r="G363" s="54">
        <f ca="1" t="shared" si="20"/>
        <v>1.36682520808561</v>
      </c>
    </row>
    <row r="364" ht="15" spans="1:7">
      <c r="A364" s="49" t="s">
        <v>1039</v>
      </c>
      <c r="B364" s="69" t="s">
        <v>1040</v>
      </c>
      <c r="C364" s="51"/>
      <c r="D364" s="52"/>
      <c r="E364" s="52"/>
      <c r="F364" s="54">
        <f ca="1" t="shared" si="19"/>
        <v>0</v>
      </c>
      <c r="G364" s="54">
        <f ca="1" t="shared" si="20"/>
        <v>0</v>
      </c>
    </row>
    <row r="365" ht="15" spans="1:7">
      <c r="A365" s="49" t="s">
        <v>244</v>
      </c>
      <c r="B365" s="69" t="s">
        <v>245</v>
      </c>
      <c r="C365" s="51">
        <v>3040</v>
      </c>
      <c r="D365" s="52">
        <v>637</v>
      </c>
      <c r="E365" s="52">
        <v>2990</v>
      </c>
      <c r="F365" s="54">
        <f ca="1" t="shared" si="19"/>
        <v>0.983552631578947</v>
      </c>
      <c r="G365" s="54">
        <f ca="1" t="shared" si="20"/>
        <v>4.69387755102041</v>
      </c>
    </row>
    <row r="366" ht="15" spans="1:7">
      <c r="A366" s="49" t="s">
        <v>1041</v>
      </c>
      <c r="B366" s="69" t="s">
        <v>1042</v>
      </c>
      <c r="C366" s="51"/>
      <c r="D366" s="52"/>
      <c r="E366" s="52"/>
      <c r="F366" s="54">
        <f ca="1" t="shared" si="19"/>
        <v>0</v>
      </c>
      <c r="G366" s="54">
        <f ca="1" t="shared" si="20"/>
        <v>0</v>
      </c>
    </row>
    <row r="367" ht="15" spans="1:7">
      <c r="A367" s="49" t="s">
        <v>246</v>
      </c>
      <c r="B367" s="50" t="s">
        <v>247</v>
      </c>
      <c r="C367" s="51">
        <v>3093</v>
      </c>
      <c r="D367" s="52">
        <v>3518</v>
      </c>
      <c r="E367" s="52">
        <v>4370</v>
      </c>
      <c r="F367" s="54">
        <f ca="1" t="shared" si="19"/>
        <v>1.41286776592305</v>
      </c>
      <c r="G367" s="54">
        <f ca="1" t="shared" si="20"/>
        <v>1.242183058556</v>
      </c>
    </row>
    <row r="368" ht="15" spans="1:7">
      <c r="A368" s="49" t="s">
        <v>1043</v>
      </c>
      <c r="B368" s="70" t="s">
        <v>1044</v>
      </c>
      <c r="C368" s="51"/>
      <c r="D368" s="52"/>
      <c r="E368" s="52"/>
      <c r="F368" s="54">
        <f ca="1" t="shared" si="19"/>
        <v>0</v>
      </c>
      <c r="G368" s="54">
        <f ca="1" t="shared" si="20"/>
        <v>0</v>
      </c>
    </row>
    <row r="369" ht="15" spans="1:7">
      <c r="A369" s="49" t="s">
        <v>1045</v>
      </c>
      <c r="B369" s="69" t="s">
        <v>1046</v>
      </c>
      <c r="C369" s="51"/>
      <c r="D369" s="52"/>
      <c r="E369" s="52"/>
      <c r="F369" s="54">
        <f ca="1" t="shared" si="19"/>
        <v>0</v>
      </c>
      <c r="G369" s="54">
        <f ca="1" t="shared" si="20"/>
        <v>0</v>
      </c>
    </row>
    <row r="370" ht="15" spans="1:7">
      <c r="A370" s="49" t="s">
        <v>1047</v>
      </c>
      <c r="B370" s="69" t="s">
        <v>1048</v>
      </c>
      <c r="C370" s="51"/>
      <c r="D370" s="52"/>
      <c r="E370" s="52"/>
      <c r="F370" s="54">
        <f ca="1" t="shared" si="19"/>
        <v>0</v>
      </c>
      <c r="G370" s="54">
        <f ca="1" t="shared" si="20"/>
        <v>0</v>
      </c>
    </row>
    <row r="371" ht="15" spans="1:7">
      <c r="A371" s="49" t="s">
        <v>1049</v>
      </c>
      <c r="B371" s="70" t="s">
        <v>1050</v>
      </c>
      <c r="C371" s="51"/>
      <c r="D371" s="52"/>
      <c r="E371" s="52"/>
      <c r="F371" s="54">
        <f ca="1" t="shared" si="19"/>
        <v>0</v>
      </c>
      <c r="G371" s="54">
        <f ca="1" t="shared" si="20"/>
        <v>0</v>
      </c>
    </row>
    <row r="372" ht="15" spans="1:7">
      <c r="A372" s="49" t="s">
        <v>1051</v>
      </c>
      <c r="B372" s="69" t="s">
        <v>1052</v>
      </c>
      <c r="C372" s="51"/>
      <c r="D372" s="52"/>
      <c r="E372" s="52"/>
      <c r="F372" s="54">
        <f ca="1" t="shared" si="19"/>
        <v>0</v>
      </c>
      <c r="G372" s="54">
        <f ca="1" t="shared" si="20"/>
        <v>0</v>
      </c>
    </row>
    <row r="373" ht="15" spans="1:7">
      <c r="A373" s="49" t="s">
        <v>1053</v>
      </c>
      <c r="B373" s="50" t="s">
        <v>1054</v>
      </c>
      <c r="C373" s="51"/>
      <c r="D373" s="52"/>
      <c r="E373" s="52"/>
      <c r="F373" s="54">
        <f ca="1" t="shared" si="19"/>
        <v>0</v>
      </c>
      <c r="G373" s="54">
        <f ca="1" t="shared" si="20"/>
        <v>0</v>
      </c>
    </row>
    <row r="374" ht="15" spans="1:7">
      <c r="A374" s="49" t="s">
        <v>1055</v>
      </c>
      <c r="B374" s="69" t="s">
        <v>1056</v>
      </c>
      <c r="C374" s="51"/>
      <c r="D374" s="52"/>
      <c r="E374" s="52"/>
      <c r="F374" s="54">
        <f ca="1" t="shared" si="19"/>
        <v>0</v>
      </c>
      <c r="G374" s="54">
        <f ca="1" t="shared" si="20"/>
        <v>0</v>
      </c>
    </row>
    <row r="375" ht="15" spans="1:7">
      <c r="A375" s="49" t="s">
        <v>1057</v>
      </c>
      <c r="B375" s="69" t="s">
        <v>1058</v>
      </c>
      <c r="C375" s="51"/>
      <c r="D375" s="52"/>
      <c r="E375" s="52"/>
      <c r="F375" s="54">
        <f ca="1" t="shared" si="19"/>
        <v>0</v>
      </c>
      <c r="G375" s="54">
        <f ca="1" t="shared" si="20"/>
        <v>0</v>
      </c>
    </row>
    <row r="376" ht="15" spans="1:7">
      <c r="A376" s="49" t="s">
        <v>1059</v>
      </c>
      <c r="B376" s="70" t="s">
        <v>1060</v>
      </c>
      <c r="C376" s="51"/>
      <c r="D376" s="52"/>
      <c r="E376" s="52"/>
      <c r="F376" s="54">
        <f ca="1" t="shared" si="19"/>
        <v>0</v>
      </c>
      <c r="G376" s="54">
        <f ca="1" t="shared" si="20"/>
        <v>0</v>
      </c>
    </row>
    <row r="377" ht="15" spans="1:7">
      <c r="A377" s="49" t="s">
        <v>1061</v>
      </c>
      <c r="B377" s="70" t="s">
        <v>1062</v>
      </c>
      <c r="C377" s="51"/>
      <c r="D377" s="52"/>
      <c r="E377" s="52"/>
      <c r="F377" s="54">
        <f ca="1" t="shared" si="19"/>
        <v>0</v>
      </c>
      <c r="G377" s="54">
        <f ca="1" t="shared" si="20"/>
        <v>0</v>
      </c>
    </row>
    <row r="378" ht="15" spans="1:7">
      <c r="A378" s="49" t="s">
        <v>1063</v>
      </c>
      <c r="B378" s="70" t="s">
        <v>1064</v>
      </c>
      <c r="C378" s="51"/>
      <c r="D378" s="52"/>
      <c r="E378" s="52"/>
      <c r="F378" s="54">
        <f ca="1" t="shared" si="19"/>
        <v>0</v>
      </c>
      <c r="G378" s="54">
        <f ca="1" t="shared" si="20"/>
        <v>0</v>
      </c>
    </row>
    <row r="379" ht="15" spans="1:7">
      <c r="A379" s="49" t="s">
        <v>1065</v>
      </c>
      <c r="B379" s="69" t="s">
        <v>1066</v>
      </c>
      <c r="C379" s="51"/>
      <c r="D379" s="52"/>
      <c r="E379" s="52"/>
      <c r="F379" s="54">
        <f ca="1" t="shared" si="19"/>
        <v>0</v>
      </c>
      <c r="G379" s="54">
        <f ca="1" t="shared" si="20"/>
        <v>0</v>
      </c>
    </row>
    <row r="380" ht="15" spans="1:7">
      <c r="A380" s="49" t="s">
        <v>1067</v>
      </c>
      <c r="B380" s="69" t="s">
        <v>1068</v>
      </c>
      <c r="C380" s="51"/>
      <c r="D380" s="52"/>
      <c r="E380" s="52"/>
      <c r="F380" s="54">
        <f ca="1" t="shared" si="19"/>
        <v>0</v>
      </c>
      <c r="G380" s="54">
        <f ca="1" t="shared" si="20"/>
        <v>0</v>
      </c>
    </row>
    <row r="381" ht="15" spans="1:7">
      <c r="A381" s="49" t="s">
        <v>1069</v>
      </c>
      <c r="B381" s="69" t="s">
        <v>1070</v>
      </c>
      <c r="C381" s="51"/>
      <c r="D381" s="52"/>
      <c r="E381" s="52"/>
      <c r="F381" s="54">
        <f ca="1" t="shared" si="19"/>
        <v>0</v>
      </c>
      <c r="G381" s="54">
        <f ca="1" t="shared" si="20"/>
        <v>0</v>
      </c>
    </row>
    <row r="382" ht="15" spans="1:7">
      <c r="A382" s="49" t="s">
        <v>1071</v>
      </c>
      <c r="B382" s="70" t="s">
        <v>1072</v>
      </c>
      <c r="C382" s="51"/>
      <c r="D382" s="52"/>
      <c r="E382" s="52"/>
      <c r="F382" s="54">
        <f ca="1" t="shared" si="19"/>
        <v>0</v>
      </c>
      <c r="G382" s="54">
        <f ca="1" t="shared" si="20"/>
        <v>0</v>
      </c>
    </row>
    <row r="383" ht="15" spans="1:7">
      <c r="A383" s="49" t="s">
        <v>1073</v>
      </c>
      <c r="B383" s="70" t="s">
        <v>1074</v>
      </c>
      <c r="C383" s="51"/>
      <c r="D383" s="52"/>
      <c r="E383" s="52"/>
      <c r="F383" s="54">
        <f ca="1" t="shared" si="19"/>
        <v>0</v>
      </c>
      <c r="G383" s="54">
        <f ca="1" t="shared" si="20"/>
        <v>0</v>
      </c>
    </row>
    <row r="384" ht="15" spans="1:7">
      <c r="A384" s="49" t="s">
        <v>1075</v>
      </c>
      <c r="B384" s="50" t="s">
        <v>1076</v>
      </c>
      <c r="C384" s="51"/>
      <c r="D384" s="52"/>
      <c r="E384" s="52"/>
      <c r="F384" s="54">
        <f ca="1" t="shared" si="19"/>
        <v>0</v>
      </c>
      <c r="G384" s="54">
        <f ca="1" t="shared" si="20"/>
        <v>0</v>
      </c>
    </row>
    <row r="385" ht="15" spans="1:7">
      <c r="A385" s="49" t="s">
        <v>1077</v>
      </c>
      <c r="B385" s="69" t="s">
        <v>1078</v>
      </c>
      <c r="C385" s="51"/>
      <c r="D385" s="52"/>
      <c r="E385" s="52"/>
      <c r="F385" s="54">
        <f ca="1" t="shared" si="19"/>
        <v>0</v>
      </c>
      <c r="G385" s="54">
        <f ca="1" t="shared" si="20"/>
        <v>0</v>
      </c>
    </row>
    <row r="386" ht="15" spans="1:7">
      <c r="A386" s="49" t="s">
        <v>248</v>
      </c>
      <c r="B386" s="69" t="s">
        <v>249</v>
      </c>
      <c r="C386" s="51">
        <v>53</v>
      </c>
      <c r="D386" s="52">
        <v>76</v>
      </c>
      <c r="E386" s="52">
        <v>183</v>
      </c>
      <c r="F386" s="54">
        <f ca="1" t="shared" si="19"/>
        <v>3.45283018867924</v>
      </c>
      <c r="G386" s="54">
        <f ca="1" t="shared" si="20"/>
        <v>2.40789473684211</v>
      </c>
    </row>
    <row r="387" ht="15" spans="1:7">
      <c r="A387" s="49" t="s">
        <v>1079</v>
      </c>
      <c r="B387" s="70" t="s">
        <v>1080</v>
      </c>
      <c r="C387" s="51"/>
      <c r="D387" s="52"/>
      <c r="E387" s="52"/>
      <c r="F387" s="54">
        <f ca="1" t="shared" si="19"/>
        <v>0</v>
      </c>
      <c r="G387" s="54">
        <f ca="1" t="shared" si="20"/>
        <v>0</v>
      </c>
    </row>
    <row r="388" ht="15" spans="1:7">
      <c r="A388" s="49" t="s">
        <v>1081</v>
      </c>
      <c r="B388" s="70" t="s">
        <v>1082</v>
      </c>
      <c r="C388" s="51"/>
      <c r="D388" s="52"/>
      <c r="E388" s="52"/>
      <c r="F388" s="54">
        <f ca="1" t="shared" si="19"/>
        <v>0</v>
      </c>
      <c r="G388" s="54">
        <f ca="1" t="shared" si="20"/>
        <v>0</v>
      </c>
    </row>
    <row r="389" ht="15" spans="1:7">
      <c r="A389" s="49" t="s">
        <v>1083</v>
      </c>
      <c r="B389" s="70" t="s">
        <v>1084</v>
      </c>
      <c r="C389" s="51"/>
      <c r="D389" s="52"/>
      <c r="E389" s="52"/>
      <c r="F389" s="54">
        <f ca="1" t="shared" si="19"/>
        <v>0</v>
      </c>
      <c r="G389" s="54">
        <f ca="1" t="shared" si="20"/>
        <v>0</v>
      </c>
    </row>
    <row r="390" ht="15" spans="1:7">
      <c r="A390" s="49" t="s">
        <v>1085</v>
      </c>
      <c r="B390" s="69" t="s">
        <v>1086</v>
      </c>
      <c r="C390" s="51"/>
      <c r="D390" s="52"/>
      <c r="E390" s="52"/>
      <c r="F390" s="54">
        <f ca="1" t="shared" si="19"/>
        <v>0</v>
      </c>
      <c r="G390" s="54">
        <f ca="1" t="shared" si="20"/>
        <v>0</v>
      </c>
    </row>
    <row r="391" ht="15" spans="1:7">
      <c r="A391" s="49" t="s">
        <v>1087</v>
      </c>
      <c r="B391" s="70" t="s">
        <v>1088</v>
      </c>
      <c r="C391" s="51"/>
      <c r="D391" s="52"/>
      <c r="E391" s="52"/>
      <c r="F391" s="54">
        <f ca="1" t="shared" si="19"/>
        <v>0</v>
      </c>
      <c r="G391" s="54">
        <f ca="1" t="shared" si="20"/>
        <v>0</v>
      </c>
    </row>
    <row r="392" ht="15" spans="1:7">
      <c r="A392" s="49" t="s">
        <v>1089</v>
      </c>
      <c r="B392" s="70" t="s">
        <v>1090</v>
      </c>
      <c r="C392" s="51"/>
      <c r="D392" s="52"/>
      <c r="E392" s="52"/>
      <c r="F392" s="54">
        <f ca="1" t="shared" si="19"/>
        <v>0</v>
      </c>
      <c r="G392" s="54">
        <f ca="1" t="shared" si="20"/>
        <v>0</v>
      </c>
    </row>
    <row r="393" ht="15" spans="1:7">
      <c r="A393" s="49" t="s">
        <v>1091</v>
      </c>
      <c r="B393" s="70" t="s">
        <v>1092</v>
      </c>
      <c r="C393" s="51"/>
      <c r="D393" s="52"/>
      <c r="E393" s="52"/>
      <c r="F393" s="54">
        <f ca="1" t="shared" si="19"/>
        <v>0</v>
      </c>
      <c r="G393" s="54">
        <f ca="1" t="shared" si="20"/>
        <v>0</v>
      </c>
    </row>
    <row r="394" ht="15" spans="1:7">
      <c r="A394" s="49" t="s">
        <v>1093</v>
      </c>
      <c r="B394" s="70" t="s">
        <v>1094</v>
      </c>
      <c r="C394" s="51"/>
      <c r="D394" s="52"/>
      <c r="E394" s="52"/>
      <c r="F394" s="54">
        <f ca="1" t="shared" si="19"/>
        <v>0</v>
      </c>
      <c r="G394" s="54">
        <f ca="1" t="shared" si="20"/>
        <v>0</v>
      </c>
    </row>
    <row r="395" ht="15" spans="1:7">
      <c r="A395" s="49" t="s">
        <v>250</v>
      </c>
      <c r="B395" s="69" t="s">
        <v>251</v>
      </c>
      <c r="C395" s="51">
        <v>1185</v>
      </c>
      <c r="D395" s="52">
        <v>2394</v>
      </c>
      <c r="E395" s="52">
        <v>1598</v>
      </c>
      <c r="F395" s="54">
        <f ca="1" t="shared" ref="F395:F458" si="21">IFERROR(OFFSET(F395,0,-1)/OFFSET(F395,0,-3),)</f>
        <v>1.34852320675105</v>
      </c>
      <c r="G395" s="54">
        <f ca="1" t="shared" ref="G395:G458" si="22">IFERROR(OFFSET(F395,0,-1)/OFFSET(F395,0,-2),)</f>
        <v>0.66750208855472</v>
      </c>
    </row>
    <row r="396" ht="15" spans="1:7">
      <c r="A396" s="49" t="s">
        <v>1095</v>
      </c>
      <c r="B396" s="70" t="s">
        <v>1096</v>
      </c>
      <c r="C396" s="51">
        <v>300</v>
      </c>
      <c r="D396" s="52"/>
      <c r="E396" s="52"/>
      <c r="F396" s="54">
        <f ca="1" t="shared" si="21"/>
        <v>0</v>
      </c>
      <c r="G396" s="54">
        <f ca="1" t="shared" si="22"/>
        <v>0</v>
      </c>
    </row>
    <row r="397" ht="15" spans="1:7">
      <c r="A397" s="49" t="s">
        <v>252</v>
      </c>
      <c r="B397" s="70" t="s">
        <v>104</v>
      </c>
      <c r="C397" s="51"/>
      <c r="D397" s="52">
        <v>2</v>
      </c>
      <c r="E397" s="52"/>
      <c r="F397" s="54">
        <f ca="1" t="shared" si="21"/>
        <v>0</v>
      </c>
      <c r="G397" s="54">
        <f ca="1" t="shared" si="22"/>
        <v>0</v>
      </c>
    </row>
    <row r="398" ht="15" spans="1:7">
      <c r="A398" s="49" t="s">
        <v>1097</v>
      </c>
      <c r="B398" s="70" t="s">
        <v>124</v>
      </c>
      <c r="C398" s="51"/>
      <c r="D398" s="52"/>
      <c r="E398" s="52"/>
      <c r="F398" s="54">
        <f ca="1" t="shared" si="21"/>
        <v>0</v>
      </c>
      <c r="G398" s="54">
        <f ca="1" t="shared" si="22"/>
        <v>0</v>
      </c>
    </row>
    <row r="399" ht="15" spans="1:7">
      <c r="A399" s="49" t="s">
        <v>1098</v>
      </c>
      <c r="B399" s="69" t="s">
        <v>106</v>
      </c>
      <c r="C399" s="51"/>
      <c r="D399" s="52"/>
      <c r="E399" s="52"/>
      <c r="F399" s="54">
        <f ca="1" t="shared" si="21"/>
        <v>0</v>
      </c>
      <c r="G399" s="54">
        <f ca="1" t="shared" si="22"/>
        <v>0</v>
      </c>
    </row>
    <row r="400" ht="15" spans="1:7">
      <c r="A400" s="49" t="s">
        <v>253</v>
      </c>
      <c r="B400" s="69" t="s">
        <v>254</v>
      </c>
      <c r="C400" s="51">
        <v>94</v>
      </c>
      <c r="D400" s="52">
        <v>71</v>
      </c>
      <c r="E400" s="52"/>
      <c r="F400" s="54">
        <f ca="1" t="shared" si="21"/>
        <v>0</v>
      </c>
      <c r="G400" s="54">
        <f ca="1" t="shared" si="22"/>
        <v>0</v>
      </c>
    </row>
    <row r="401" ht="15" spans="1:7">
      <c r="A401" s="49" t="s">
        <v>1099</v>
      </c>
      <c r="B401" s="69" t="s">
        <v>1100</v>
      </c>
      <c r="C401" s="51"/>
      <c r="D401" s="52"/>
      <c r="E401" s="52"/>
      <c r="F401" s="54">
        <f ca="1" t="shared" si="21"/>
        <v>0</v>
      </c>
      <c r="G401" s="54">
        <f ca="1" t="shared" si="22"/>
        <v>0</v>
      </c>
    </row>
    <row r="402" ht="15" spans="1:7">
      <c r="A402" s="49" t="s">
        <v>1101</v>
      </c>
      <c r="B402" s="70" t="s">
        <v>1102</v>
      </c>
      <c r="C402" s="51"/>
      <c r="D402" s="52"/>
      <c r="E402" s="52"/>
      <c r="F402" s="54">
        <f ca="1" t="shared" si="21"/>
        <v>0</v>
      </c>
      <c r="G402" s="54">
        <f ca="1" t="shared" si="22"/>
        <v>0</v>
      </c>
    </row>
    <row r="403" ht="15" spans="1:7">
      <c r="A403" s="49" t="s">
        <v>1103</v>
      </c>
      <c r="B403" s="70" t="s">
        <v>1104</v>
      </c>
      <c r="C403" s="51"/>
      <c r="D403" s="52"/>
      <c r="E403" s="52"/>
      <c r="F403" s="54">
        <f ca="1" t="shared" si="21"/>
        <v>0</v>
      </c>
      <c r="G403" s="54">
        <f ca="1" t="shared" si="22"/>
        <v>0</v>
      </c>
    </row>
    <row r="404" ht="15" spans="1:7">
      <c r="A404" s="49" t="s">
        <v>1105</v>
      </c>
      <c r="B404" s="50" t="s">
        <v>1106</v>
      </c>
      <c r="C404" s="51"/>
      <c r="D404" s="52"/>
      <c r="E404" s="52"/>
      <c r="F404" s="54">
        <f ca="1" t="shared" si="21"/>
        <v>0</v>
      </c>
      <c r="G404" s="54">
        <f ca="1" t="shared" si="22"/>
        <v>0</v>
      </c>
    </row>
    <row r="405" ht="15" spans="1:7">
      <c r="A405" s="49" t="s">
        <v>1107</v>
      </c>
      <c r="B405" s="70" t="s">
        <v>1108</v>
      </c>
      <c r="C405" s="51"/>
      <c r="D405" s="52"/>
      <c r="E405" s="52"/>
      <c r="F405" s="54">
        <f ca="1" t="shared" si="21"/>
        <v>0</v>
      </c>
      <c r="G405" s="54">
        <f ca="1" t="shared" si="22"/>
        <v>0</v>
      </c>
    </row>
    <row r="406" ht="15" spans="1:7">
      <c r="A406" s="49" t="s">
        <v>1109</v>
      </c>
      <c r="B406" s="70" t="s">
        <v>1110</v>
      </c>
      <c r="C406" s="51"/>
      <c r="D406" s="52"/>
      <c r="E406" s="52"/>
      <c r="F406" s="54">
        <f ca="1" t="shared" si="21"/>
        <v>0</v>
      </c>
      <c r="G406" s="54">
        <f ca="1" t="shared" si="22"/>
        <v>0</v>
      </c>
    </row>
    <row r="407" ht="15" spans="1:7">
      <c r="A407" s="49" t="s">
        <v>1111</v>
      </c>
      <c r="B407" s="70" t="s">
        <v>1112</v>
      </c>
      <c r="C407" s="51"/>
      <c r="D407" s="52"/>
      <c r="E407" s="52"/>
      <c r="F407" s="54">
        <f ca="1" t="shared" si="21"/>
        <v>0</v>
      </c>
      <c r="G407" s="54">
        <f ca="1" t="shared" si="22"/>
        <v>0</v>
      </c>
    </row>
    <row r="408" ht="15" spans="1:7">
      <c r="A408" s="49" t="s">
        <v>1113</v>
      </c>
      <c r="B408" s="69" t="s">
        <v>1114</v>
      </c>
      <c r="C408" s="51"/>
      <c r="D408" s="52"/>
      <c r="E408" s="52"/>
      <c r="F408" s="54">
        <f ca="1" t="shared" si="21"/>
        <v>0</v>
      </c>
      <c r="G408" s="54">
        <f ca="1" t="shared" si="22"/>
        <v>0</v>
      </c>
    </row>
    <row r="409" ht="15" spans="1:7">
      <c r="A409" s="49" t="s">
        <v>1115</v>
      </c>
      <c r="B409" s="70" t="s">
        <v>1100</v>
      </c>
      <c r="C409" s="51"/>
      <c r="D409" s="52"/>
      <c r="E409" s="52"/>
      <c r="F409" s="54">
        <f ca="1" t="shared" si="21"/>
        <v>0</v>
      </c>
      <c r="G409" s="54">
        <f ca="1" t="shared" si="22"/>
        <v>0</v>
      </c>
    </row>
    <row r="410" ht="15" spans="1:7">
      <c r="A410" s="49" t="s">
        <v>1116</v>
      </c>
      <c r="B410" s="70" t="s">
        <v>1117</v>
      </c>
      <c r="C410" s="51"/>
      <c r="D410" s="52">
        <v>5</v>
      </c>
      <c r="E410" s="52"/>
      <c r="F410" s="54">
        <f ca="1" t="shared" si="21"/>
        <v>0</v>
      </c>
      <c r="G410" s="54">
        <f ca="1" t="shared" si="22"/>
        <v>0</v>
      </c>
    </row>
    <row r="411" ht="15" spans="1:7">
      <c r="A411" s="49" t="s">
        <v>1118</v>
      </c>
      <c r="B411" s="70" t="s">
        <v>1119</v>
      </c>
      <c r="C411" s="51"/>
      <c r="D411" s="52"/>
      <c r="E411" s="52"/>
      <c r="F411" s="54">
        <f ca="1" t="shared" si="21"/>
        <v>0</v>
      </c>
      <c r="G411" s="54">
        <f ca="1" t="shared" si="22"/>
        <v>0</v>
      </c>
    </row>
    <row r="412" ht="15" spans="1:7">
      <c r="A412" s="49" t="s">
        <v>1120</v>
      </c>
      <c r="B412" s="50" t="s">
        <v>1121</v>
      </c>
      <c r="C412" s="51"/>
      <c r="D412" s="52"/>
      <c r="E412" s="52"/>
      <c r="F412" s="54">
        <f ca="1" t="shared" si="21"/>
        <v>0</v>
      </c>
      <c r="G412" s="54">
        <f ca="1" t="shared" si="22"/>
        <v>0</v>
      </c>
    </row>
    <row r="413" ht="15" spans="1:7">
      <c r="A413" s="49" t="s">
        <v>255</v>
      </c>
      <c r="B413" s="50" t="s">
        <v>256</v>
      </c>
      <c r="C413" s="51"/>
      <c r="D413" s="52"/>
      <c r="E413" s="52">
        <v>28</v>
      </c>
      <c r="F413" s="54">
        <f ca="1" t="shared" si="21"/>
        <v>0</v>
      </c>
      <c r="G413" s="54">
        <f ca="1" t="shared" si="22"/>
        <v>0</v>
      </c>
    </row>
    <row r="414" ht="15" spans="1:7">
      <c r="A414" s="49" t="s">
        <v>1122</v>
      </c>
      <c r="B414" s="50" t="s">
        <v>1100</v>
      </c>
      <c r="C414" s="51"/>
      <c r="D414" s="52"/>
      <c r="E414" s="52"/>
      <c r="F414" s="54">
        <f ca="1" t="shared" si="21"/>
        <v>0</v>
      </c>
      <c r="G414" s="54">
        <f ca="1" t="shared" si="22"/>
        <v>0</v>
      </c>
    </row>
    <row r="415" ht="15" spans="1:7">
      <c r="A415" s="49" t="s">
        <v>1123</v>
      </c>
      <c r="B415" s="50" t="s">
        <v>1124</v>
      </c>
      <c r="C415" s="51"/>
      <c r="D415" s="52"/>
      <c r="E415" s="52"/>
      <c r="F415" s="54">
        <f ca="1" t="shared" si="21"/>
        <v>0</v>
      </c>
      <c r="G415" s="54">
        <f ca="1" t="shared" si="22"/>
        <v>0</v>
      </c>
    </row>
    <row r="416" ht="15" spans="1:7">
      <c r="A416" s="49" t="s">
        <v>1125</v>
      </c>
      <c r="B416" s="50" t="s">
        <v>1126</v>
      </c>
      <c r="C416" s="51"/>
      <c r="D416" s="52"/>
      <c r="E416" s="52"/>
      <c r="F416" s="54">
        <f ca="1" t="shared" si="21"/>
        <v>0</v>
      </c>
      <c r="G416" s="54">
        <f ca="1" t="shared" si="22"/>
        <v>0</v>
      </c>
    </row>
    <row r="417" ht="15" spans="1:7">
      <c r="A417" s="49" t="s">
        <v>257</v>
      </c>
      <c r="B417" s="50" t="s">
        <v>258</v>
      </c>
      <c r="C417" s="51">
        <v>1377</v>
      </c>
      <c r="D417" s="52">
        <v>1781</v>
      </c>
      <c r="E417" s="52">
        <v>14</v>
      </c>
      <c r="F417" s="54">
        <f ca="1" t="shared" si="21"/>
        <v>0.0101670297748729</v>
      </c>
      <c r="G417" s="54">
        <f ca="1" t="shared" si="22"/>
        <v>0.00786075238629983</v>
      </c>
    </row>
    <row r="418" ht="15" spans="1:7">
      <c r="A418" s="49" t="s">
        <v>1127</v>
      </c>
      <c r="B418" s="50" t="s">
        <v>1100</v>
      </c>
      <c r="C418" s="51"/>
      <c r="D418" s="52"/>
      <c r="E418" s="52"/>
      <c r="F418" s="54">
        <f ca="1" t="shared" si="21"/>
        <v>0</v>
      </c>
      <c r="G418" s="54">
        <f ca="1" t="shared" si="22"/>
        <v>0</v>
      </c>
    </row>
    <row r="419" ht="15" spans="1:7">
      <c r="A419" s="49" t="s">
        <v>1128</v>
      </c>
      <c r="B419" s="50" t="s">
        <v>1129</v>
      </c>
      <c r="C419" s="51"/>
      <c r="D419" s="52"/>
      <c r="E419" s="52"/>
      <c r="F419" s="54">
        <f ca="1" t="shared" si="21"/>
        <v>0</v>
      </c>
      <c r="G419" s="54">
        <f ca="1" t="shared" si="22"/>
        <v>0</v>
      </c>
    </row>
    <row r="420" ht="15" spans="1:7">
      <c r="A420" s="49" t="s">
        <v>1130</v>
      </c>
      <c r="B420" s="50" t="s">
        <v>1131</v>
      </c>
      <c r="C420" s="51"/>
      <c r="D420" s="52"/>
      <c r="E420" s="52"/>
      <c r="F420" s="54">
        <f ca="1" t="shared" si="21"/>
        <v>0</v>
      </c>
      <c r="G420" s="54">
        <f ca="1" t="shared" si="22"/>
        <v>0</v>
      </c>
    </row>
    <row r="421" ht="15" spans="1:7">
      <c r="A421" s="49" t="s">
        <v>1132</v>
      </c>
      <c r="B421" s="50" t="s">
        <v>1133</v>
      </c>
      <c r="C421" s="51"/>
      <c r="D421" s="52"/>
      <c r="E421" s="52"/>
      <c r="F421" s="54">
        <f ca="1" t="shared" si="21"/>
        <v>0</v>
      </c>
      <c r="G421" s="54">
        <f ca="1" t="shared" si="22"/>
        <v>0</v>
      </c>
    </row>
    <row r="422" ht="15" spans="1:7">
      <c r="A422" s="49" t="s">
        <v>1134</v>
      </c>
      <c r="B422" s="50" t="s">
        <v>1135</v>
      </c>
      <c r="C422" s="51"/>
      <c r="D422" s="52"/>
      <c r="E422" s="52"/>
      <c r="F422" s="54">
        <f ca="1" t="shared" si="21"/>
        <v>0</v>
      </c>
      <c r="G422" s="54">
        <f ca="1" t="shared" si="22"/>
        <v>0</v>
      </c>
    </row>
    <row r="423" ht="15" spans="1:7">
      <c r="A423" s="49" t="s">
        <v>1136</v>
      </c>
      <c r="B423" s="50" t="s">
        <v>1137</v>
      </c>
      <c r="C423" s="51"/>
      <c r="D423" s="52"/>
      <c r="E423" s="52"/>
      <c r="F423" s="54">
        <f ca="1" t="shared" si="21"/>
        <v>0</v>
      </c>
      <c r="G423" s="54">
        <f ca="1" t="shared" si="22"/>
        <v>0</v>
      </c>
    </row>
    <row r="424" ht="15" spans="1:7">
      <c r="A424" s="49" t="s">
        <v>1138</v>
      </c>
      <c r="B424" s="50" t="s">
        <v>1139</v>
      </c>
      <c r="C424" s="51"/>
      <c r="D424" s="52"/>
      <c r="E424" s="52"/>
      <c r="F424" s="54">
        <f ca="1" t="shared" si="21"/>
        <v>0</v>
      </c>
      <c r="G424" s="54">
        <f ca="1" t="shared" si="22"/>
        <v>0</v>
      </c>
    </row>
    <row r="425" ht="15" spans="1:7">
      <c r="A425" s="49" t="s">
        <v>1140</v>
      </c>
      <c r="B425" s="50" t="s">
        <v>1141</v>
      </c>
      <c r="C425" s="51"/>
      <c r="D425" s="52"/>
      <c r="E425" s="52"/>
      <c r="F425" s="54">
        <f ca="1" t="shared" si="21"/>
        <v>0</v>
      </c>
      <c r="G425" s="54">
        <f ca="1" t="shared" si="22"/>
        <v>0</v>
      </c>
    </row>
    <row r="426" ht="15" spans="1:7">
      <c r="A426" s="49" t="s">
        <v>1142</v>
      </c>
      <c r="B426" s="50" t="s">
        <v>1100</v>
      </c>
      <c r="C426" s="51">
        <v>2</v>
      </c>
      <c r="D426" s="52">
        <v>1</v>
      </c>
      <c r="E426" s="52"/>
      <c r="F426" s="54">
        <f ca="1" t="shared" si="21"/>
        <v>0</v>
      </c>
      <c r="G426" s="54">
        <f ca="1" t="shared" si="22"/>
        <v>0</v>
      </c>
    </row>
    <row r="427" ht="15" spans="1:7">
      <c r="A427" s="49" t="s">
        <v>1143</v>
      </c>
      <c r="B427" s="50" t="s">
        <v>1144</v>
      </c>
      <c r="C427" s="51">
        <v>3</v>
      </c>
      <c r="D427" s="52">
        <v>13</v>
      </c>
      <c r="E427" s="52">
        <v>25</v>
      </c>
      <c r="F427" s="54">
        <f ca="1" t="shared" si="21"/>
        <v>8.33333333333333</v>
      </c>
      <c r="G427" s="54">
        <f ca="1" t="shared" si="22"/>
        <v>1.92307692307692</v>
      </c>
    </row>
    <row r="428" ht="15" spans="1:7">
      <c r="A428" s="49" t="s">
        <v>1145</v>
      </c>
      <c r="B428" s="50" t="s">
        <v>1146</v>
      </c>
      <c r="C428" s="51"/>
      <c r="D428" s="52"/>
      <c r="E428" s="52"/>
      <c r="F428" s="54">
        <f ca="1" t="shared" si="21"/>
        <v>0</v>
      </c>
      <c r="G428" s="54">
        <f ca="1" t="shared" si="22"/>
        <v>0</v>
      </c>
    </row>
    <row r="429" ht="15" spans="1:7">
      <c r="A429" s="49" t="s">
        <v>1147</v>
      </c>
      <c r="B429" s="50" t="s">
        <v>1148</v>
      </c>
      <c r="C429" s="51"/>
      <c r="D429" s="52"/>
      <c r="E429" s="52"/>
      <c r="F429" s="54">
        <f ca="1" t="shared" si="21"/>
        <v>0</v>
      </c>
      <c r="G429" s="54">
        <f ca="1" t="shared" si="22"/>
        <v>0</v>
      </c>
    </row>
    <row r="430" ht="15" spans="1:7">
      <c r="A430" s="49" t="s">
        <v>1149</v>
      </c>
      <c r="B430" s="50" t="s">
        <v>1150</v>
      </c>
      <c r="C430" s="51"/>
      <c r="D430" s="52"/>
      <c r="E430" s="52"/>
      <c r="F430" s="54">
        <f ca="1" t="shared" si="21"/>
        <v>0</v>
      </c>
      <c r="G430" s="54">
        <f ca="1" t="shared" si="22"/>
        <v>0</v>
      </c>
    </row>
    <row r="431" ht="15" spans="1:7">
      <c r="A431" s="49" t="s">
        <v>1151</v>
      </c>
      <c r="B431" s="50" t="s">
        <v>1152</v>
      </c>
      <c r="C431" s="51"/>
      <c r="D431" s="52"/>
      <c r="E431" s="52"/>
      <c r="F431" s="54">
        <f ca="1" t="shared" si="21"/>
        <v>0</v>
      </c>
      <c r="G431" s="54">
        <f ca="1" t="shared" si="22"/>
        <v>0</v>
      </c>
    </row>
    <row r="432" ht="15" spans="1:7">
      <c r="A432" s="49" t="s">
        <v>1153</v>
      </c>
      <c r="B432" s="50" t="s">
        <v>1154</v>
      </c>
      <c r="C432" s="51"/>
      <c r="D432" s="52"/>
      <c r="E432" s="52"/>
      <c r="F432" s="54">
        <f ca="1" t="shared" si="21"/>
        <v>0</v>
      </c>
      <c r="G432" s="54">
        <f ca="1" t="shared" si="22"/>
        <v>0</v>
      </c>
    </row>
    <row r="433" ht="15" spans="1:7">
      <c r="A433" s="49" t="s">
        <v>1155</v>
      </c>
      <c r="B433" s="50" t="s">
        <v>1156</v>
      </c>
      <c r="C433" s="51"/>
      <c r="D433" s="52"/>
      <c r="E433" s="52"/>
      <c r="F433" s="54">
        <f ca="1" t="shared" si="21"/>
        <v>0</v>
      </c>
      <c r="G433" s="54">
        <f ca="1" t="shared" si="22"/>
        <v>0</v>
      </c>
    </row>
    <row r="434" ht="15" spans="1:7">
      <c r="A434" s="49" t="s">
        <v>1157</v>
      </c>
      <c r="B434" s="50" t="s">
        <v>1158</v>
      </c>
      <c r="C434" s="51"/>
      <c r="D434" s="52"/>
      <c r="E434" s="52"/>
      <c r="F434" s="54">
        <f ca="1" t="shared" si="21"/>
        <v>0</v>
      </c>
      <c r="G434" s="54">
        <f ca="1" t="shared" si="22"/>
        <v>0</v>
      </c>
    </row>
    <row r="435" ht="15" spans="1:7">
      <c r="A435" s="49" t="s">
        <v>1159</v>
      </c>
      <c r="B435" s="50" t="s">
        <v>1160</v>
      </c>
      <c r="C435" s="51"/>
      <c r="D435" s="52">
        <v>60</v>
      </c>
      <c r="E435" s="52"/>
      <c r="F435" s="54">
        <f ca="1" t="shared" si="21"/>
        <v>0</v>
      </c>
      <c r="G435" s="54">
        <f ca="1" t="shared" si="22"/>
        <v>0</v>
      </c>
    </row>
    <row r="436" ht="15" spans="1:7">
      <c r="A436" s="49" t="s">
        <v>1161</v>
      </c>
      <c r="B436" s="50" t="s">
        <v>1162</v>
      </c>
      <c r="C436" s="51"/>
      <c r="D436" s="52"/>
      <c r="E436" s="52"/>
      <c r="F436" s="54">
        <f ca="1" t="shared" si="21"/>
        <v>0</v>
      </c>
      <c r="G436" s="54">
        <f ca="1" t="shared" si="22"/>
        <v>0</v>
      </c>
    </row>
    <row r="437" ht="15" spans="1:7">
      <c r="A437" s="49" t="s">
        <v>1163</v>
      </c>
      <c r="B437" s="50" t="s">
        <v>1164</v>
      </c>
      <c r="C437" s="51"/>
      <c r="D437" s="52"/>
      <c r="E437" s="52">
        <v>23</v>
      </c>
      <c r="F437" s="54">
        <f ca="1" t="shared" si="21"/>
        <v>0</v>
      </c>
      <c r="G437" s="54">
        <f ca="1" t="shared" si="22"/>
        <v>0</v>
      </c>
    </row>
    <row r="438" ht="15" spans="1:7">
      <c r="A438" s="49" t="s">
        <v>1165</v>
      </c>
      <c r="B438" s="50" t="s">
        <v>1166</v>
      </c>
      <c r="C438" s="51"/>
      <c r="D438" s="52"/>
      <c r="E438" s="52"/>
      <c r="F438" s="54">
        <f ca="1" t="shared" si="21"/>
        <v>0</v>
      </c>
      <c r="G438" s="54">
        <f ca="1" t="shared" si="22"/>
        <v>0</v>
      </c>
    </row>
    <row r="439" ht="15" spans="1:7">
      <c r="A439" s="49" t="s">
        <v>1167</v>
      </c>
      <c r="B439" s="50" t="s">
        <v>1168</v>
      </c>
      <c r="C439" s="51"/>
      <c r="D439" s="52"/>
      <c r="E439" s="52"/>
      <c r="F439" s="54">
        <f ca="1" t="shared" si="21"/>
        <v>0</v>
      </c>
      <c r="G439" s="54">
        <f ca="1" t="shared" si="22"/>
        <v>0</v>
      </c>
    </row>
    <row r="440" ht="15" spans="1:7">
      <c r="A440" s="49" t="s">
        <v>1169</v>
      </c>
      <c r="B440" s="50" t="s">
        <v>1170</v>
      </c>
      <c r="C440" s="51"/>
      <c r="D440" s="52"/>
      <c r="E440" s="52"/>
      <c r="F440" s="54">
        <f ca="1" t="shared" si="21"/>
        <v>0</v>
      </c>
      <c r="G440" s="54">
        <f ca="1" t="shared" si="22"/>
        <v>0</v>
      </c>
    </row>
    <row r="441" ht="15" spans="1:7">
      <c r="A441" s="49" t="s">
        <v>259</v>
      </c>
      <c r="B441" s="50" t="s">
        <v>260</v>
      </c>
      <c r="C441" s="51">
        <v>7097</v>
      </c>
      <c r="D441" s="52">
        <v>10249</v>
      </c>
      <c r="E441" s="52"/>
      <c r="F441" s="54">
        <f ca="1" t="shared" si="21"/>
        <v>0</v>
      </c>
      <c r="G441" s="54">
        <f ca="1" t="shared" si="22"/>
        <v>0</v>
      </c>
    </row>
    <row r="442" ht="15" spans="1:7">
      <c r="A442" s="49" t="s">
        <v>261</v>
      </c>
      <c r="B442" s="50" t="s">
        <v>104</v>
      </c>
      <c r="C442" s="51">
        <v>660</v>
      </c>
      <c r="D442" s="52">
        <v>448</v>
      </c>
      <c r="E442" s="52">
        <v>1040</v>
      </c>
      <c r="F442" s="54">
        <f ca="1" t="shared" si="21"/>
        <v>1.57575757575758</v>
      </c>
      <c r="G442" s="54">
        <f ca="1" t="shared" si="22"/>
        <v>2.32142857142857</v>
      </c>
    </row>
    <row r="443" ht="15" spans="1:7">
      <c r="A443" s="49" t="s">
        <v>1171</v>
      </c>
      <c r="B443" s="50" t="s">
        <v>124</v>
      </c>
      <c r="C443" s="51"/>
      <c r="D443" s="52"/>
      <c r="E443" s="52"/>
      <c r="F443" s="54">
        <f ca="1" t="shared" si="21"/>
        <v>0</v>
      </c>
      <c r="G443" s="54">
        <f ca="1" t="shared" si="22"/>
        <v>0</v>
      </c>
    </row>
    <row r="444" ht="15" spans="1:7">
      <c r="A444" s="49" t="s">
        <v>1172</v>
      </c>
      <c r="B444" s="50" t="s">
        <v>106</v>
      </c>
      <c r="C444" s="51"/>
      <c r="D444" s="52"/>
      <c r="E444" s="52"/>
      <c r="F444" s="54">
        <f ca="1" t="shared" si="21"/>
        <v>0</v>
      </c>
      <c r="G444" s="54">
        <f ca="1" t="shared" si="22"/>
        <v>0</v>
      </c>
    </row>
    <row r="445" ht="15" spans="1:7">
      <c r="A445" s="49" t="s">
        <v>1173</v>
      </c>
      <c r="B445" s="50" t="s">
        <v>1174</v>
      </c>
      <c r="C445" s="51">
        <v>140</v>
      </c>
      <c r="D445" s="52">
        <v>30</v>
      </c>
      <c r="E445" s="52"/>
      <c r="F445" s="54">
        <f ca="1" t="shared" si="21"/>
        <v>0</v>
      </c>
      <c r="G445" s="54">
        <f ca="1" t="shared" si="22"/>
        <v>0</v>
      </c>
    </row>
    <row r="446" ht="15" spans="1:7">
      <c r="A446" s="49" t="s">
        <v>1175</v>
      </c>
      <c r="B446" s="50" t="s">
        <v>1176</v>
      </c>
      <c r="C446" s="51">
        <v>427</v>
      </c>
      <c r="D446" s="52">
        <v>359</v>
      </c>
      <c r="E446" s="52"/>
      <c r="F446" s="54">
        <f ca="1" t="shared" si="21"/>
        <v>0</v>
      </c>
      <c r="G446" s="54">
        <f ca="1" t="shared" si="22"/>
        <v>0</v>
      </c>
    </row>
    <row r="447" ht="15" spans="1:7">
      <c r="A447" s="49" t="s">
        <v>1177</v>
      </c>
      <c r="B447" s="50" t="s">
        <v>1178</v>
      </c>
      <c r="C447" s="51"/>
      <c r="D447" s="52"/>
      <c r="E447" s="52"/>
      <c r="F447" s="54">
        <f ca="1" t="shared" si="21"/>
        <v>0</v>
      </c>
      <c r="G447" s="54">
        <f ca="1" t="shared" si="22"/>
        <v>0</v>
      </c>
    </row>
    <row r="448" ht="15" spans="1:7">
      <c r="A448" s="49" t="s">
        <v>1179</v>
      </c>
      <c r="B448" s="50" t="s">
        <v>1180</v>
      </c>
      <c r="C448" s="51"/>
      <c r="D448" s="52"/>
      <c r="E448" s="52"/>
      <c r="F448" s="54">
        <f ca="1" t="shared" si="21"/>
        <v>0</v>
      </c>
      <c r="G448" s="54">
        <f ca="1" t="shared" si="22"/>
        <v>0</v>
      </c>
    </row>
    <row r="449" ht="15" spans="1:7">
      <c r="A449" s="49" t="s">
        <v>262</v>
      </c>
      <c r="B449" s="50" t="s">
        <v>263</v>
      </c>
      <c r="C449" s="51">
        <v>22</v>
      </c>
      <c r="D449" s="52"/>
      <c r="E449" s="52">
        <v>109</v>
      </c>
      <c r="F449" s="54">
        <f ca="1" t="shared" si="21"/>
        <v>4.95454545454545</v>
      </c>
      <c r="G449" s="54">
        <f ca="1" t="shared" si="22"/>
        <v>0</v>
      </c>
    </row>
    <row r="450" ht="15" spans="1:7">
      <c r="A450" s="49" t="s">
        <v>1181</v>
      </c>
      <c r="B450" s="50" t="s">
        <v>1182</v>
      </c>
      <c r="C450" s="51"/>
      <c r="D450" s="52"/>
      <c r="E450" s="52"/>
      <c r="F450" s="54">
        <f ca="1" t="shared" si="21"/>
        <v>0</v>
      </c>
      <c r="G450" s="54">
        <f ca="1" t="shared" si="22"/>
        <v>0</v>
      </c>
    </row>
    <row r="451" ht="15" spans="1:7">
      <c r="A451" s="49" t="s">
        <v>1183</v>
      </c>
      <c r="B451" s="50" t="s">
        <v>1184</v>
      </c>
      <c r="C451" s="51"/>
      <c r="D451" s="52"/>
      <c r="E451" s="52"/>
      <c r="F451" s="54">
        <f ca="1" t="shared" si="21"/>
        <v>0</v>
      </c>
      <c r="G451" s="54">
        <f ca="1" t="shared" si="22"/>
        <v>0</v>
      </c>
    </row>
    <row r="452" ht="15" spans="1:7">
      <c r="A452" s="49" t="s">
        <v>1185</v>
      </c>
      <c r="B452" s="50" t="s">
        <v>1186</v>
      </c>
      <c r="C452" s="51"/>
      <c r="D452" s="52"/>
      <c r="E452" s="52"/>
      <c r="F452" s="54">
        <f ca="1" t="shared" si="21"/>
        <v>0</v>
      </c>
      <c r="G452" s="54">
        <f ca="1" t="shared" si="22"/>
        <v>0</v>
      </c>
    </row>
    <row r="453" ht="15" spans="1:7">
      <c r="A453" s="49" t="s">
        <v>1187</v>
      </c>
      <c r="B453" s="50" t="s">
        <v>1188</v>
      </c>
      <c r="C453" s="51"/>
      <c r="D453" s="52"/>
      <c r="E453" s="52"/>
      <c r="F453" s="54">
        <f ca="1" t="shared" si="21"/>
        <v>0</v>
      </c>
      <c r="G453" s="54">
        <f ca="1" t="shared" si="22"/>
        <v>0</v>
      </c>
    </row>
    <row r="454" ht="15" spans="1:7">
      <c r="A454" s="49" t="s">
        <v>1189</v>
      </c>
      <c r="B454" s="50" t="s">
        <v>1190</v>
      </c>
      <c r="C454" s="51"/>
      <c r="D454" s="52"/>
      <c r="E454" s="52"/>
      <c r="F454" s="54">
        <f ca="1" t="shared" si="21"/>
        <v>0</v>
      </c>
      <c r="G454" s="54">
        <f ca="1" t="shared" si="22"/>
        <v>0</v>
      </c>
    </row>
    <row r="455" ht="15" spans="1:7">
      <c r="A455" s="49" t="s">
        <v>1191</v>
      </c>
      <c r="B455" s="50" t="s">
        <v>1192</v>
      </c>
      <c r="C455" s="51"/>
      <c r="D455" s="52">
        <v>9</v>
      </c>
      <c r="E455" s="52"/>
      <c r="F455" s="54">
        <f ca="1" t="shared" si="21"/>
        <v>0</v>
      </c>
      <c r="G455" s="54">
        <f ca="1" t="shared" si="22"/>
        <v>0</v>
      </c>
    </row>
    <row r="456" ht="15" spans="1:7">
      <c r="A456" s="49" t="s">
        <v>264</v>
      </c>
      <c r="B456" s="50" t="s">
        <v>265</v>
      </c>
      <c r="C456" s="51">
        <v>766</v>
      </c>
      <c r="D456" s="52">
        <v>432</v>
      </c>
      <c r="E456" s="52">
        <v>430</v>
      </c>
      <c r="F456" s="54">
        <f ca="1" t="shared" si="21"/>
        <v>0.561357702349869</v>
      </c>
      <c r="G456" s="54">
        <f ca="1" t="shared" si="22"/>
        <v>0.99537037037037</v>
      </c>
    </row>
    <row r="457" ht="15" spans="1:7">
      <c r="A457" s="49" t="s">
        <v>266</v>
      </c>
      <c r="B457" s="50" t="s">
        <v>104</v>
      </c>
      <c r="C457" s="51"/>
      <c r="D457" s="52"/>
      <c r="E457" s="52">
        <v>334</v>
      </c>
      <c r="F457" s="54">
        <f ca="1" t="shared" si="21"/>
        <v>0</v>
      </c>
      <c r="G457" s="54">
        <f ca="1" t="shared" si="22"/>
        <v>0</v>
      </c>
    </row>
    <row r="458" ht="15" spans="1:7">
      <c r="A458" s="49" t="s">
        <v>1193</v>
      </c>
      <c r="B458" s="50" t="s">
        <v>124</v>
      </c>
      <c r="C458" s="51">
        <v>85</v>
      </c>
      <c r="D458" s="52">
        <v>85</v>
      </c>
      <c r="E458" s="52"/>
      <c r="F458" s="54">
        <f ca="1" t="shared" si="21"/>
        <v>0</v>
      </c>
      <c r="G458" s="54">
        <f ca="1" t="shared" si="22"/>
        <v>0</v>
      </c>
    </row>
    <row r="459" ht="15" spans="1:7">
      <c r="A459" s="49" t="s">
        <v>1194</v>
      </c>
      <c r="B459" s="50" t="s">
        <v>106</v>
      </c>
      <c r="C459" s="51"/>
      <c r="D459" s="52"/>
      <c r="E459" s="52"/>
      <c r="F459" s="54">
        <f ca="1" t="shared" ref="F459:F522" si="23">IFERROR(OFFSET(F459,0,-1)/OFFSET(F459,0,-3),)</f>
        <v>0</v>
      </c>
      <c r="G459" s="54">
        <f ca="1" t="shared" ref="G459:G522" si="24">IFERROR(OFFSET(F459,0,-1)/OFFSET(F459,0,-2),)</f>
        <v>0</v>
      </c>
    </row>
    <row r="460" ht="15" spans="1:7">
      <c r="A460" s="49" t="s">
        <v>267</v>
      </c>
      <c r="B460" s="50" t="s">
        <v>268</v>
      </c>
      <c r="C460" s="51">
        <v>2299</v>
      </c>
      <c r="D460" s="52">
        <v>871</v>
      </c>
      <c r="E460" s="52">
        <v>7913</v>
      </c>
      <c r="F460" s="54">
        <f ca="1" t="shared" si="23"/>
        <v>3.44193127446716</v>
      </c>
      <c r="G460" s="54">
        <f ca="1" t="shared" si="24"/>
        <v>9.0849598163031</v>
      </c>
    </row>
    <row r="461" ht="15" spans="1:7">
      <c r="A461" s="49" t="s">
        <v>1195</v>
      </c>
      <c r="B461" s="50" t="s">
        <v>1196</v>
      </c>
      <c r="C461" s="51"/>
      <c r="D461" s="52"/>
      <c r="E461" s="52"/>
      <c r="F461" s="54">
        <f ca="1" t="shared" si="23"/>
        <v>0</v>
      </c>
      <c r="G461" s="54">
        <f ca="1" t="shared" si="24"/>
        <v>0</v>
      </c>
    </row>
    <row r="462" ht="15" spans="1:7">
      <c r="A462" s="49" t="s">
        <v>1197</v>
      </c>
      <c r="B462" s="50" t="s">
        <v>1198</v>
      </c>
      <c r="C462" s="51"/>
      <c r="D462" s="52"/>
      <c r="E462" s="52"/>
      <c r="F462" s="54">
        <f ca="1" t="shared" si="23"/>
        <v>0</v>
      </c>
      <c r="G462" s="54">
        <f ca="1" t="shared" si="24"/>
        <v>0</v>
      </c>
    </row>
    <row r="463" ht="15" spans="1:7">
      <c r="A463" s="49" t="s">
        <v>1199</v>
      </c>
      <c r="B463" s="50" t="s">
        <v>1200</v>
      </c>
      <c r="C463" s="51"/>
      <c r="D463" s="52"/>
      <c r="E463" s="52"/>
      <c r="F463" s="54">
        <f ca="1" t="shared" si="23"/>
        <v>0</v>
      </c>
      <c r="G463" s="54">
        <f ca="1" t="shared" si="24"/>
        <v>0</v>
      </c>
    </row>
    <row r="464" ht="15" spans="1:7">
      <c r="A464" s="49" t="s">
        <v>1201</v>
      </c>
      <c r="B464" s="50" t="s">
        <v>104</v>
      </c>
      <c r="C464" s="51"/>
      <c r="D464" s="52"/>
      <c r="E464" s="52"/>
      <c r="F464" s="54">
        <f ca="1" t="shared" si="23"/>
        <v>0</v>
      </c>
      <c r="G464" s="54">
        <f ca="1" t="shared" si="24"/>
        <v>0</v>
      </c>
    </row>
    <row r="465" ht="15" spans="1:7">
      <c r="A465" s="49" t="s">
        <v>1202</v>
      </c>
      <c r="B465" s="50" t="s">
        <v>124</v>
      </c>
      <c r="C465" s="51"/>
      <c r="D465" s="52"/>
      <c r="E465" s="52"/>
      <c r="F465" s="54">
        <f ca="1" t="shared" si="23"/>
        <v>0</v>
      </c>
      <c r="G465" s="54">
        <f ca="1" t="shared" si="24"/>
        <v>0</v>
      </c>
    </row>
    <row r="466" ht="15" spans="1:7">
      <c r="A466" s="49" t="s">
        <v>1203</v>
      </c>
      <c r="B466" s="50" t="s">
        <v>106</v>
      </c>
      <c r="C466" s="51"/>
      <c r="D466" s="52"/>
      <c r="E466" s="52"/>
      <c r="F466" s="54">
        <f ca="1" t="shared" si="23"/>
        <v>0</v>
      </c>
      <c r="G466" s="54">
        <f ca="1" t="shared" si="24"/>
        <v>0</v>
      </c>
    </row>
    <row r="467" ht="15" spans="1:7">
      <c r="A467" s="49" t="s">
        <v>1204</v>
      </c>
      <c r="B467" s="50" t="s">
        <v>1205</v>
      </c>
      <c r="C467" s="51"/>
      <c r="D467" s="52"/>
      <c r="E467" s="52"/>
      <c r="F467" s="54">
        <f ca="1" t="shared" si="23"/>
        <v>0</v>
      </c>
      <c r="G467" s="54">
        <f ca="1" t="shared" si="24"/>
        <v>0</v>
      </c>
    </row>
    <row r="468" ht="15" spans="1:7">
      <c r="A468" s="49" t="s">
        <v>1206</v>
      </c>
      <c r="B468" s="50" t="s">
        <v>1207</v>
      </c>
      <c r="C468" s="51"/>
      <c r="D468" s="52"/>
      <c r="E468" s="52"/>
      <c r="F468" s="54">
        <f ca="1" t="shared" si="23"/>
        <v>0</v>
      </c>
      <c r="G468" s="54">
        <f ca="1" t="shared" si="24"/>
        <v>0</v>
      </c>
    </row>
    <row r="469" ht="15" spans="1:7">
      <c r="A469" s="49" t="s">
        <v>1208</v>
      </c>
      <c r="B469" s="50" t="s">
        <v>1209</v>
      </c>
      <c r="C469" s="51"/>
      <c r="D469" s="52"/>
      <c r="E469" s="52"/>
      <c r="F469" s="54">
        <f ca="1" t="shared" si="23"/>
        <v>0</v>
      </c>
      <c r="G469" s="54">
        <f ca="1" t="shared" si="24"/>
        <v>0</v>
      </c>
    </row>
    <row r="470" ht="15" spans="1:7">
      <c r="A470" s="49" t="s">
        <v>269</v>
      </c>
      <c r="B470" s="50" t="s">
        <v>270</v>
      </c>
      <c r="C470" s="51"/>
      <c r="D470" s="52"/>
      <c r="E470" s="52"/>
      <c r="F470" s="54">
        <f ca="1" t="shared" si="23"/>
        <v>0</v>
      </c>
      <c r="G470" s="54">
        <f ca="1" t="shared" si="24"/>
        <v>0</v>
      </c>
    </row>
    <row r="471" ht="15" spans="1:7">
      <c r="A471" s="49" t="s">
        <v>1210</v>
      </c>
      <c r="B471" s="50" t="s">
        <v>1211</v>
      </c>
      <c r="C471" s="51"/>
      <c r="D471" s="52"/>
      <c r="E471" s="52"/>
      <c r="F471" s="54">
        <f ca="1" t="shared" si="23"/>
        <v>0</v>
      </c>
      <c r="G471" s="54">
        <f ca="1" t="shared" si="24"/>
        <v>0</v>
      </c>
    </row>
    <row r="472" ht="15" spans="1:7">
      <c r="A472" s="49" t="s">
        <v>1212</v>
      </c>
      <c r="B472" s="50" t="s">
        <v>1213</v>
      </c>
      <c r="C472" s="51"/>
      <c r="D472" s="52"/>
      <c r="E472" s="52"/>
      <c r="F472" s="54">
        <f ca="1" t="shared" si="23"/>
        <v>0</v>
      </c>
      <c r="G472" s="54">
        <f ca="1" t="shared" si="24"/>
        <v>0</v>
      </c>
    </row>
    <row r="473" ht="15" spans="1:7">
      <c r="A473" s="49" t="s">
        <v>1214</v>
      </c>
      <c r="B473" s="50" t="s">
        <v>1215</v>
      </c>
      <c r="C473" s="51"/>
      <c r="D473" s="52"/>
      <c r="E473" s="52"/>
      <c r="F473" s="54">
        <f ca="1" t="shared" si="23"/>
        <v>0</v>
      </c>
      <c r="G473" s="54">
        <f ca="1" t="shared" si="24"/>
        <v>0</v>
      </c>
    </row>
    <row r="474" ht="15" spans="1:7">
      <c r="A474" s="49" t="s">
        <v>1216</v>
      </c>
      <c r="B474" s="50" t="s">
        <v>104</v>
      </c>
      <c r="C474" s="51"/>
      <c r="D474" s="52"/>
      <c r="E474" s="52"/>
      <c r="F474" s="54">
        <f ca="1" t="shared" si="23"/>
        <v>0</v>
      </c>
      <c r="G474" s="54">
        <f ca="1" t="shared" si="24"/>
        <v>0</v>
      </c>
    </row>
    <row r="475" ht="15" spans="1:7">
      <c r="A475" s="49" t="s">
        <v>1217</v>
      </c>
      <c r="B475" s="50" t="s">
        <v>124</v>
      </c>
      <c r="C475" s="51"/>
      <c r="D475" s="52"/>
      <c r="E475" s="52"/>
      <c r="F475" s="54">
        <f ca="1" t="shared" si="23"/>
        <v>0</v>
      </c>
      <c r="G475" s="54">
        <f ca="1" t="shared" si="24"/>
        <v>0</v>
      </c>
    </row>
    <row r="476" ht="15" spans="1:7">
      <c r="A476" s="49" t="s">
        <v>1218</v>
      </c>
      <c r="B476" s="50" t="s">
        <v>106</v>
      </c>
      <c r="C476" s="51"/>
      <c r="D476" s="52"/>
      <c r="E476" s="52"/>
      <c r="F476" s="54">
        <f ca="1" t="shared" si="23"/>
        <v>0</v>
      </c>
      <c r="G476" s="54">
        <f ca="1" t="shared" si="24"/>
        <v>0</v>
      </c>
    </row>
    <row r="477" ht="15" spans="1:7">
      <c r="A477" s="49" t="s">
        <v>1219</v>
      </c>
      <c r="B477" s="50" t="s">
        <v>1220</v>
      </c>
      <c r="C477" s="51"/>
      <c r="D477" s="52"/>
      <c r="E477" s="52"/>
      <c r="F477" s="54">
        <f ca="1" t="shared" si="23"/>
        <v>0</v>
      </c>
      <c r="G477" s="54">
        <f ca="1" t="shared" si="24"/>
        <v>0</v>
      </c>
    </row>
    <row r="478" ht="15" spans="1:7">
      <c r="A478" s="49" t="s">
        <v>1221</v>
      </c>
      <c r="B478" s="50" t="s">
        <v>1222</v>
      </c>
      <c r="C478" s="51"/>
      <c r="D478" s="52"/>
      <c r="E478" s="52"/>
      <c r="F478" s="54">
        <f ca="1" t="shared" si="23"/>
        <v>0</v>
      </c>
      <c r="G478" s="54">
        <f ca="1" t="shared" si="24"/>
        <v>0</v>
      </c>
    </row>
    <row r="479" ht="15" spans="1:7">
      <c r="A479" s="49" t="s">
        <v>1223</v>
      </c>
      <c r="B479" s="50" t="s">
        <v>1224</v>
      </c>
      <c r="C479" s="51"/>
      <c r="D479" s="52"/>
      <c r="E479" s="52"/>
      <c r="F479" s="54">
        <f ca="1" t="shared" si="23"/>
        <v>0</v>
      </c>
      <c r="G479" s="54">
        <f ca="1" t="shared" si="24"/>
        <v>0</v>
      </c>
    </row>
    <row r="480" ht="15" spans="1:7">
      <c r="A480" s="49" t="s">
        <v>1225</v>
      </c>
      <c r="B480" s="50" t="s">
        <v>1226</v>
      </c>
      <c r="C480" s="51"/>
      <c r="D480" s="52"/>
      <c r="E480" s="52"/>
      <c r="F480" s="54">
        <f ca="1" t="shared" si="23"/>
        <v>0</v>
      </c>
      <c r="G480" s="54">
        <f ca="1" t="shared" si="24"/>
        <v>0</v>
      </c>
    </row>
    <row r="481" ht="15" spans="1:7">
      <c r="A481" s="49" t="s">
        <v>1227</v>
      </c>
      <c r="B481" s="50" t="s">
        <v>1228</v>
      </c>
      <c r="C481" s="51"/>
      <c r="D481" s="52"/>
      <c r="E481" s="52"/>
      <c r="F481" s="54">
        <f ca="1" t="shared" si="23"/>
        <v>0</v>
      </c>
      <c r="G481" s="54">
        <f ca="1" t="shared" si="24"/>
        <v>0</v>
      </c>
    </row>
    <row r="482" ht="15" spans="1:7">
      <c r="A482" s="49" t="s">
        <v>1229</v>
      </c>
      <c r="B482" s="50" t="s">
        <v>104</v>
      </c>
      <c r="C482" s="51"/>
      <c r="D482" s="52"/>
      <c r="E482" s="52"/>
      <c r="F482" s="54">
        <f ca="1" t="shared" si="23"/>
        <v>0</v>
      </c>
      <c r="G482" s="54">
        <f ca="1" t="shared" si="24"/>
        <v>0</v>
      </c>
    </row>
    <row r="483" ht="15" spans="1:7">
      <c r="A483" s="49" t="s">
        <v>1230</v>
      </c>
      <c r="B483" s="50" t="s">
        <v>124</v>
      </c>
      <c r="C483" s="51"/>
      <c r="D483" s="52"/>
      <c r="E483" s="52"/>
      <c r="F483" s="54">
        <f ca="1" t="shared" si="23"/>
        <v>0</v>
      </c>
      <c r="G483" s="54">
        <f ca="1" t="shared" si="24"/>
        <v>0</v>
      </c>
    </row>
    <row r="484" ht="15" spans="1:7">
      <c r="A484" s="49" t="s">
        <v>1231</v>
      </c>
      <c r="B484" s="50" t="s">
        <v>106</v>
      </c>
      <c r="C484" s="51"/>
      <c r="D484" s="52"/>
      <c r="E484" s="52"/>
      <c r="F484" s="54">
        <f ca="1" t="shared" si="23"/>
        <v>0</v>
      </c>
      <c r="G484" s="54">
        <f ca="1" t="shared" si="24"/>
        <v>0</v>
      </c>
    </row>
    <row r="485" ht="15" spans="1:7">
      <c r="A485" s="49" t="s">
        <v>1232</v>
      </c>
      <c r="B485" s="50" t="s">
        <v>1233</v>
      </c>
      <c r="C485" s="51"/>
      <c r="D485" s="52"/>
      <c r="E485" s="52"/>
      <c r="F485" s="54">
        <f ca="1" t="shared" si="23"/>
        <v>0</v>
      </c>
      <c r="G485" s="54">
        <f ca="1" t="shared" si="24"/>
        <v>0</v>
      </c>
    </row>
    <row r="486" ht="15" spans="1:7">
      <c r="A486" s="49" t="s">
        <v>1234</v>
      </c>
      <c r="B486" s="50" t="s">
        <v>1235</v>
      </c>
      <c r="C486" s="51"/>
      <c r="D486" s="52"/>
      <c r="E486" s="52"/>
      <c r="F486" s="54">
        <f ca="1" t="shared" si="23"/>
        <v>0</v>
      </c>
      <c r="G486" s="54">
        <f ca="1" t="shared" si="24"/>
        <v>0</v>
      </c>
    </row>
    <row r="487" ht="15" spans="1:7">
      <c r="A487" s="49" t="s">
        <v>1236</v>
      </c>
      <c r="B487" s="50" t="s">
        <v>1237</v>
      </c>
      <c r="C487" s="51"/>
      <c r="D487" s="52"/>
      <c r="E487" s="52"/>
      <c r="F487" s="54">
        <f ca="1" t="shared" si="23"/>
        <v>0</v>
      </c>
      <c r="G487" s="54">
        <f ca="1" t="shared" si="24"/>
        <v>0</v>
      </c>
    </row>
    <row r="488" ht="15" spans="1:7">
      <c r="A488" s="49" t="s">
        <v>1238</v>
      </c>
      <c r="B488" s="50" t="s">
        <v>1239</v>
      </c>
      <c r="C488" s="51"/>
      <c r="D488" s="52"/>
      <c r="E488" s="52"/>
      <c r="F488" s="54">
        <f ca="1" t="shared" si="23"/>
        <v>0</v>
      </c>
      <c r="G488" s="54">
        <f ca="1" t="shared" si="24"/>
        <v>0</v>
      </c>
    </row>
    <row r="489" ht="15" spans="1:7">
      <c r="A489" s="49" t="s">
        <v>1240</v>
      </c>
      <c r="B489" s="50" t="s">
        <v>1241</v>
      </c>
      <c r="C489" s="51"/>
      <c r="D489" s="52"/>
      <c r="E489" s="52">
        <v>8</v>
      </c>
      <c r="F489" s="54">
        <f ca="1" t="shared" si="23"/>
        <v>0</v>
      </c>
      <c r="G489" s="54">
        <f ca="1" t="shared" si="24"/>
        <v>0</v>
      </c>
    </row>
    <row r="490" ht="15" spans="1:7">
      <c r="A490" s="49" t="s">
        <v>1242</v>
      </c>
      <c r="B490" s="50" t="s">
        <v>1243</v>
      </c>
      <c r="C490" s="51"/>
      <c r="D490" s="52"/>
      <c r="E490" s="52">
        <v>5</v>
      </c>
      <c r="F490" s="54">
        <f ca="1" t="shared" si="23"/>
        <v>0</v>
      </c>
      <c r="G490" s="54">
        <f ca="1" t="shared" si="24"/>
        <v>0</v>
      </c>
    </row>
    <row r="491" ht="15" spans="1:7">
      <c r="A491" s="49" t="s">
        <v>271</v>
      </c>
      <c r="B491" s="50" t="s">
        <v>104</v>
      </c>
      <c r="C491" s="51">
        <v>1049</v>
      </c>
      <c r="D491" s="52">
        <v>710</v>
      </c>
      <c r="E491" s="52">
        <v>35</v>
      </c>
      <c r="F491" s="54">
        <f ca="1" t="shared" si="23"/>
        <v>0.0333651096282174</v>
      </c>
      <c r="G491" s="54">
        <f ca="1" t="shared" si="24"/>
        <v>0.0492957746478873</v>
      </c>
    </row>
    <row r="492" ht="15" spans="1:7">
      <c r="A492" s="49" t="s">
        <v>1244</v>
      </c>
      <c r="B492" s="50" t="s">
        <v>124</v>
      </c>
      <c r="C492" s="51"/>
      <c r="D492" s="52"/>
      <c r="E492" s="52"/>
      <c r="F492" s="54">
        <f ca="1" t="shared" si="23"/>
        <v>0</v>
      </c>
      <c r="G492" s="54">
        <f ca="1" t="shared" si="24"/>
        <v>0</v>
      </c>
    </row>
    <row r="493" ht="15" spans="1:7">
      <c r="A493" s="49" t="s">
        <v>1245</v>
      </c>
      <c r="B493" s="50" t="s">
        <v>106</v>
      </c>
      <c r="C493" s="51"/>
      <c r="D493" s="52"/>
      <c r="E493" s="52"/>
      <c r="F493" s="54">
        <f ca="1" t="shared" si="23"/>
        <v>0</v>
      </c>
      <c r="G493" s="54">
        <f ca="1" t="shared" si="24"/>
        <v>0</v>
      </c>
    </row>
    <row r="494" ht="15" spans="1:7">
      <c r="A494" s="49" t="s">
        <v>1246</v>
      </c>
      <c r="B494" s="50" t="s">
        <v>1247</v>
      </c>
      <c r="C494" s="51"/>
      <c r="D494" s="52"/>
      <c r="E494" s="52"/>
      <c r="F494" s="54">
        <f ca="1" t="shared" si="23"/>
        <v>0</v>
      </c>
      <c r="G494" s="54">
        <f ca="1" t="shared" si="24"/>
        <v>0</v>
      </c>
    </row>
    <row r="495" ht="15" spans="1:7">
      <c r="A495" s="49" t="s">
        <v>272</v>
      </c>
      <c r="B495" s="50" t="s">
        <v>273</v>
      </c>
      <c r="C495" s="51">
        <v>200</v>
      </c>
      <c r="D495" s="52"/>
      <c r="E495" s="52">
        <v>200</v>
      </c>
      <c r="F495" s="54">
        <f ca="1" t="shared" si="23"/>
        <v>1</v>
      </c>
      <c r="G495" s="54">
        <f ca="1" t="shared" si="24"/>
        <v>0</v>
      </c>
    </row>
    <row r="496" ht="15" spans="1:7">
      <c r="A496" s="49" t="s">
        <v>274</v>
      </c>
      <c r="B496" s="50" t="s">
        <v>275</v>
      </c>
      <c r="C496" s="51">
        <v>630</v>
      </c>
      <c r="D496" s="52"/>
      <c r="E496" s="52">
        <v>339</v>
      </c>
      <c r="F496" s="54">
        <f ca="1" t="shared" si="23"/>
        <v>0.538095238095238</v>
      </c>
      <c r="G496" s="54">
        <f ca="1" t="shared" si="24"/>
        <v>0</v>
      </c>
    </row>
    <row r="497" ht="15" spans="1:7">
      <c r="A497" s="49" t="s">
        <v>276</v>
      </c>
      <c r="B497" s="50" t="s">
        <v>277</v>
      </c>
      <c r="C497" s="51">
        <v>5019</v>
      </c>
      <c r="D497" s="52">
        <v>7158</v>
      </c>
      <c r="E497" s="52">
        <v>3898</v>
      </c>
      <c r="F497" s="54">
        <f ca="1" t="shared" si="23"/>
        <v>0.776648734807731</v>
      </c>
      <c r="G497" s="54">
        <f ca="1" t="shared" si="24"/>
        <v>0.544565521095278</v>
      </c>
    </row>
    <row r="498" ht="15" spans="1:7">
      <c r="A498" s="49" t="s">
        <v>1248</v>
      </c>
      <c r="B498" s="50" t="s">
        <v>192</v>
      </c>
      <c r="C498" s="51"/>
      <c r="D498" s="52"/>
      <c r="E498" s="52"/>
      <c r="F498" s="54">
        <f ca="1" t="shared" si="23"/>
        <v>0</v>
      </c>
      <c r="G498" s="54">
        <f ca="1" t="shared" si="24"/>
        <v>0</v>
      </c>
    </row>
    <row r="499" ht="15" spans="1:7">
      <c r="A499" s="49" t="s">
        <v>1249</v>
      </c>
      <c r="B499" s="50" t="s">
        <v>1250</v>
      </c>
      <c r="C499" s="51"/>
      <c r="D499" s="52"/>
      <c r="E499" s="52"/>
      <c r="F499" s="54">
        <f ca="1" t="shared" si="23"/>
        <v>0</v>
      </c>
      <c r="G499" s="54">
        <f ca="1" t="shared" si="24"/>
        <v>0</v>
      </c>
    </row>
    <row r="500" ht="15" spans="1:7">
      <c r="A500" s="49" t="s">
        <v>1251</v>
      </c>
      <c r="B500" s="50" t="s">
        <v>1252</v>
      </c>
      <c r="C500" s="51">
        <v>1</v>
      </c>
      <c r="D500" s="52"/>
      <c r="E500" s="52"/>
      <c r="F500" s="54">
        <f ca="1" t="shared" si="23"/>
        <v>0</v>
      </c>
      <c r="G500" s="54">
        <f ca="1" t="shared" si="24"/>
        <v>0</v>
      </c>
    </row>
    <row r="501" ht="15" spans="1:7">
      <c r="A501" s="49" t="s">
        <v>1253</v>
      </c>
      <c r="B501" s="50" t="s">
        <v>1254</v>
      </c>
      <c r="C501" s="51"/>
      <c r="D501" s="52"/>
      <c r="E501" s="52"/>
      <c r="F501" s="54">
        <f ca="1" t="shared" si="23"/>
        <v>0</v>
      </c>
      <c r="G501" s="54">
        <f ca="1" t="shared" si="24"/>
        <v>0</v>
      </c>
    </row>
    <row r="502" ht="15" spans="1:7">
      <c r="A502" s="49" t="s">
        <v>1255</v>
      </c>
      <c r="B502" s="50" t="s">
        <v>1256</v>
      </c>
      <c r="C502" s="51"/>
      <c r="D502" s="52"/>
      <c r="E502" s="52"/>
      <c r="F502" s="54">
        <f ca="1" t="shared" si="23"/>
        <v>0</v>
      </c>
      <c r="G502" s="54">
        <f ca="1" t="shared" si="24"/>
        <v>0</v>
      </c>
    </row>
    <row r="503" ht="15" spans="1:7">
      <c r="A503" s="49" t="s">
        <v>1257</v>
      </c>
      <c r="B503" s="50" t="s">
        <v>1258</v>
      </c>
      <c r="C503" s="51"/>
      <c r="D503" s="52"/>
      <c r="E503" s="52"/>
      <c r="F503" s="54">
        <f ca="1" t="shared" si="23"/>
        <v>0</v>
      </c>
      <c r="G503" s="54">
        <f ca="1" t="shared" si="24"/>
        <v>0</v>
      </c>
    </row>
    <row r="504" ht="15" spans="1:7">
      <c r="A504" s="49" t="s">
        <v>1259</v>
      </c>
      <c r="B504" s="50" t="s">
        <v>1260</v>
      </c>
      <c r="C504" s="51"/>
      <c r="D504" s="52"/>
      <c r="E504" s="52"/>
      <c r="F504" s="54">
        <f ca="1" t="shared" si="23"/>
        <v>0</v>
      </c>
      <c r="G504" s="54">
        <f ca="1" t="shared" si="24"/>
        <v>0</v>
      </c>
    </row>
    <row r="505" ht="15" spans="1:7">
      <c r="A505" s="49" t="s">
        <v>1261</v>
      </c>
      <c r="B505" s="50" t="s">
        <v>1262</v>
      </c>
      <c r="C505" s="51"/>
      <c r="D505" s="52"/>
      <c r="E505" s="52"/>
      <c r="F505" s="54">
        <f ca="1" t="shared" si="23"/>
        <v>0</v>
      </c>
      <c r="G505" s="54">
        <f ca="1" t="shared" si="24"/>
        <v>0</v>
      </c>
    </row>
    <row r="506" ht="15" spans="1:7">
      <c r="A506" s="49" t="s">
        <v>278</v>
      </c>
      <c r="B506" s="50" t="s">
        <v>279</v>
      </c>
      <c r="C506" s="51">
        <v>502</v>
      </c>
      <c r="D506" s="52">
        <v>248</v>
      </c>
      <c r="E506" s="52">
        <v>110</v>
      </c>
      <c r="F506" s="54">
        <f ca="1" t="shared" si="23"/>
        <v>0.219123505976096</v>
      </c>
      <c r="G506" s="54">
        <f ca="1" t="shared" si="24"/>
        <v>0.443548387096774</v>
      </c>
    </row>
    <row r="507" ht="15" spans="1:7">
      <c r="A507" s="49" t="s">
        <v>1263</v>
      </c>
      <c r="B507" s="50" t="s">
        <v>108</v>
      </c>
      <c r="C507" s="51"/>
      <c r="D507" s="52"/>
      <c r="E507" s="52"/>
      <c r="F507" s="54">
        <f ca="1" t="shared" si="23"/>
        <v>0</v>
      </c>
      <c r="G507" s="54">
        <f ca="1" t="shared" si="24"/>
        <v>0</v>
      </c>
    </row>
    <row r="508" ht="15" spans="1:7">
      <c r="A508" s="49" t="s">
        <v>280</v>
      </c>
      <c r="B508" s="50" t="s">
        <v>281</v>
      </c>
      <c r="C508" s="51">
        <v>653</v>
      </c>
      <c r="D508" s="52">
        <v>17648</v>
      </c>
      <c r="E508" s="52">
        <v>205</v>
      </c>
      <c r="F508" s="54">
        <f ca="1" t="shared" si="23"/>
        <v>0.313935681470138</v>
      </c>
      <c r="G508" s="54">
        <f ca="1" t="shared" si="24"/>
        <v>0.0116160471441523</v>
      </c>
    </row>
    <row r="509" ht="15" spans="1:7">
      <c r="A509" s="49" t="s">
        <v>282</v>
      </c>
      <c r="B509" s="50" t="s">
        <v>104</v>
      </c>
      <c r="C509" s="51">
        <v>2523</v>
      </c>
      <c r="D509" s="52">
        <v>2000</v>
      </c>
      <c r="E509" s="52">
        <v>19</v>
      </c>
      <c r="F509" s="54">
        <f ca="1" t="shared" si="23"/>
        <v>0.00753071739992073</v>
      </c>
      <c r="G509" s="54">
        <f ca="1" t="shared" si="24"/>
        <v>0.0095</v>
      </c>
    </row>
    <row r="510" ht="15" spans="1:7">
      <c r="A510" s="49" t="s">
        <v>1264</v>
      </c>
      <c r="B510" s="50" t="s">
        <v>124</v>
      </c>
      <c r="C510" s="51"/>
      <c r="D510" s="52"/>
      <c r="E510" s="52"/>
      <c r="F510" s="54">
        <f ca="1" t="shared" si="23"/>
        <v>0</v>
      </c>
      <c r="G510" s="54">
        <f ca="1" t="shared" si="24"/>
        <v>0</v>
      </c>
    </row>
    <row r="511" ht="15" spans="1:7">
      <c r="A511" s="49" t="s">
        <v>1265</v>
      </c>
      <c r="B511" s="50" t="s">
        <v>106</v>
      </c>
      <c r="C511" s="51"/>
      <c r="D511" s="52"/>
      <c r="E511" s="52"/>
      <c r="F511" s="54">
        <f ca="1" t="shared" si="23"/>
        <v>0</v>
      </c>
      <c r="G511" s="54">
        <f ca="1" t="shared" si="24"/>
        <v>0</v>
      </c>
    </row>
    <row r="512" ht="15" spans="1:7">
      <c r="A512" s="49" t="s">
        <v>1266</v>
      </c>
      <c r="B512" s="50" t="s">
        <v>1267</v>
      </c>
      <c r="C512" s="51">
        <v>1</v>
      </c>
      <c r="D512" s="52"/>
      <c r="E512" s="52"/>
      <c r="F512" s="54">
        <f ca="1" t="shared" si="23"/>
        <v>0</v>
      </c>
      <c r="G512" s="54">
        <f ca="1" t="shared" si="24"/>
        <v>0</v>
      </c>
    </row>
    <row r="513" ht="15" spans="1:7">
      <c r="A513" s="49" t="s">
        <v>1268</v>
      </c>
      <c r="B513" s="50" t="s">
        <v>1269</v>
      </c>
      <c r="C513" s="51"/>
      <c r="D513" s="52"/>
      <c r="E513" s="52"/>
      <c r="F513" s="54">
        <f ca="1" t="shared" si="23"/>
        <v>0</v>
      </c>
      <c r="G513" s="54">
        <f ca="1" t="shared" si="24"/>
        <v>0</v>
      </c>
    </row>
    <row r="514" ht="15" spans="1:7">
      <c r="A514" s="49" t="s">
        <v>283</v>
      </c>
      <c r="B514" s="50" t="s">
        <v>284</v>
      </c>
      <c r="C514" s="51">
        <v>35</v>
      </c>
      <c r="D514" s="52">
        <v>434</v>
      </c>
      <c r="E514" s="52">
        <v>14</v>
      </c>
      <c r="F514" s="54">
        <f ca="1" t="shared" si="23"/>
        <v>0.4</v>
      </c>
      <c r="G514" s="54">
        <f ca="1" t="shared" si="24"/>
        <v>0.032258064516129</v>
      </c>
    </row>
    <row r="515" ht="15" spans="1:7">
      <c r="A515" s="49" t="s">
        <v>285</v>
      </c>
      <c r="B515" s="50" t="s">
        <v>286</v>
      </c>
      <c r="C515" s="51">
        <v>1165</v>
      </c>
      <c r="D515" s="52">
        <v>416</v>
      </c>
      <c r="E515" s="52">
        <v>37</v>
      </c>
      <c r="F515" s="54">
        <f ca="1" t="shared" si="23"/>
        <v>0.0317596566523605</v>
      </c>
      <c r="G515" s="54">
        <f ca="1" t="shared" si="24"/>
        <v>0.0889423076923077</v>
      </c>
    </row>
    <row r="516" ht="15" spans="1:7">
      <c r="A516" s="49" t="s">
        <v>287</v>
      </c>
      <c r="B516" s="50" t="s">
        <v>288</v>
      </c>
      <c r="C516" s="51">
        <v>5716</v>
      </c>
      <c r="D516" s="52">
        <v>1856</v>
      </c>
      <c r="E516" s="52">
        <v>71</v>
      </c>
      <c r="F516" s="54">
        <f ca="1" t="shared" si="23"/>
        <v>0.0124212736179146</v>
      </c>
      <c r="G516" s="54">
        <f ca="1" t="shared" si="24"/>
        <v>0.0382543103448276</v>
      </c>
    </row>
    <row r="517" ht="15" spans="1:7">
      <c r="A517" s="49" t="s">
        <v>1270</v>
      </c>
      <c r="B517" s="50" t="s">
        <v>1271</v>
      </c>
      <c r="C517" s="51"/>
      <c r="D517" s="52"/>
      <c r="E517" s="52"/>
      <c r="F517" s="54">
        <f ca="1" t="shared" si="23"/>
        <v>0</v>
      </c>
      <c r="G517" s="54">
        <f ca="1" t="shared" si="24"/>
        <v>0</v>
      </c>
    </row>
    <row r="518" ht="15" spans="1:7">
      <c r="A518" s="49" t="s">
        <v>289</v>
      </c>
      <c r="B518" s="50" t="s">
        <v>290</v>
      </c>
      <c r="C518" s="51">
        <v>10505</v>
      </c>
      <c r="D518" s="52">
        <v>10022</v>
      </c>
      <c r="E518" s="52">
        <v>10438</v>
      </c>
      <c r="F518" s="54">
        <f ca="1" t="shared" si="23"/>
        <v>0.993622084721561</v>
      </c>
      <c r="G518" s="54">
        <f ca="1" t="shared" si="24"/>
        <v>1.04150868090202</v>
      </c>
    </row>
    <row r="519" ht="15" spans="1:7">
      <c r="A519" s="49" t="s">
        <v>1272</v>
      </c>
      <c r="B519" s="50" t="s">
        <v>1273</v>
      </c>
      <c r="C519" s="51">
        <v>202</v>
      </c>
      <c r="D519" s="52">
        <v>172</v>
      </c>
      <c r="E519" s="52"/>
      <c r="F519" s="54">
        <f ca="1" t="shared" si="23"/>
        <v>0</v>
      </c>
      <c r="G519" s="54">
        <f ca="1" t="shared" si="24"/>
        <v>0</v>
      </c>
    </row>
    <row r="520" ht="15" spans="1:7">
      <c r="A520" s="49" t="s">
        <v>291</v>
      </c>
      <c r="B520" s="50" t="s">
        <v>292</v>
      </c>
      <c r="C520" s="51">
        <v>8000</v>
      </c>
      <c r="D520" s="52">
        <v>3739</v>
      </c>
      <c r="E520" s="52">
        <v>10000</v>
      </c>
      <c r="F520" s="54">
        <f ca="1" t="shared" si="23"/>
        <v>1.25</v>
      </c>
      <c r="G520" s="54">
        <f ca="1" t="shared" si="24"/>
        <v>2.67451190157796</v>
      </c>
    </row>
    <row r="521" ht="15" spans="1:7">
      <c r="A521" s="49" t="s">
        <v>293</v>
      </c>
      <c r="B521" s="50" t="s">
        <v>294</v>
      </c>
      <c r="C521" s="51">
        <v>1500</v>
      </c>
      <c r="D521" s="52">
        <v>1500</v>
      </c>
      <c r="E521" s="52">
        <v>1500</v>
      </c>
      <c r="F521" s="54">
        <f ca="1" t="shared" si="23"/>
        <v>1</v>
      </c>
      <c r="G521" s="54">
        <f ca="1" t="shared" si="24"/>
        <v>1</v>
      </c>
    </row>
    <row r="522" ht="15" spans="1:7">
      <c r="A522" s="49" t="s">
        <v>1274</v>
      </c>
      <c r="B522" s="50" t="s">
        <v>1275</v>
      </c>
      <c r="C522" s="51"/>
      <c r="D522" s="52"/>
      <c r="E522" s="52"/>
      <c r="F522" s="54">
        <f ca="1" t="shared" si="23"/>
        <v>0</v>
      </c>
      <c r="G522" s="54">
        <f ca="1" t="shared" si="24"/>
        <v>0</v>
      </c>
    </row>
    <row r="523" ht="15" spans="1:7">
      <c r="A523" s="49" t="s">
        <v>1276</v>
      </c>
      <c r="B523" s="50" t="s">
        <v>1277</v>
      </c>
      <c r="C523" s="51"/>
      <c r="D523" s="52"/>
      <c r="E523" s="52"/>
      <c r="F523" s="54">
        <f ca="1" t="shared" ref="F523:F586" si="25">IFERROR(OFFSET(F523,0,-1)/OFFSET(F523,0,-3),)</f>
        <v>0</v>
      </c>
      <c r="G523" s="54">
        <f ca="1" t="shared" ref="G523:G586" si="26">IFERROR(OFFSET(F523,0,-1)/OFFSET(F523,0,-2),)</f>
        <v>0</v>
      </c>
    </row>
    <row r="524" ht="15" spans="1:7">
      <c r="A524" s="49" t="s">
        <v>1278</v>
      </c>
      <c r="B524" s="50" t="s">
        <v>1279</v>
      </c>
      <c r="C524" s="51"/>
      <c r="D524" s="52"/>
      <c r="E524" s="52"/>
      <c r="F524" s="54">
        <f ca="1" t="shared" si="25"/>
        <v>0</v>
      </c>
      <c r="G524" s="54">
        <f ca="1" t="shared" si="26"/>
        <v>0</v>
      </c>
    </row>
    <row r="525" ht="15" spans="1:7">
      <c r="A525" s="49" t="s">
        <v>1280</v>
      </c>
      <c r="B525" s="50" t="s">
        <v>1281</v>
      </c>
      <c r="C525" s="51"/>
      <c r="D525" s="52"/>
      <c r="E525" s="52"/>
      <c r="F525" s="54">
        <f ca="1" t="shared" si="25"/>
        <v>0</v>
      </c>
      <c r="G525" s="54">
        <f ca="1" t="shared" si="26"/>
        <v>0</v>
      </c>
    </row>
    <row r="526" ht="15" spans="1:7">
      <c r="A526" s="49" t="s">
        <v>1282</v>
      </c>
      <c r="B526" s="50" t="s">
        <v>1283</v>
      </c>
      <c r="C526" s="51"/>
      <c r="D526" s="52"/>
      <c r="E526" s="52"/>
      <c r="F526" s="54">
        <f ca="1" t="shared" si="25"/>
        <v>0</v>
      </c>
      <c r="G526" s="54">
        <f ca="1" t="shared" si="26"/>
        <v>0</v>
      </c>
    </row>
    <row r="527" ht="15" spans="1:7">
      <c r="A527" s="49" t="s">
        <v>1284</v>
      </c>
      <c r="B527" s="50" t="s">
        <v>1285</v>
      </c>
      <c r="C527" s="51"/>
      <c r="D527" s="52"/>
      <c r="E527" s="52"/>
      <c r="F527" s="54">
        <f ca="1" t="shared" si="25"/>
        <v>0</v>
      </c>
      <c r="G527" s="54">
        <f ca="1" t="shared" si="26"/>
        <v>0</v>
      </c>
    </row>
    <row r="528" ht="15" spans="1:7">
      <c r="A528" s="49" t="s">
        <v>295</v>
      </c>
      <c r="B528" s="50" t="s">
        <v>296</v>
      </c>
      <c r="C528" s="51"/>
      <c r="D528" s="52"/>
      <c r="E528" s="52"/>
      <c r="F528" s="54">
        <f ca="1" t="shared" si="25"/>
        <v>0</v>
      </c>
      <c r="G528" s="54">
        <f ca="1" t="shared" si="26"/>
        <v>0</v>
      </c>
    </row>
    <row r="529" ht="15" spans="1:7">
      <c r="A529" s="49" t="s">
        <v>1286</v>
      </c>
      <c r="B529" s="50" t="s">
        <v>1287</v>
      </c>
      <c r="C529" s="51"/>
      <c r="D529" s="52"/>
      <c r="E529" s="52"/>
      <c r="F529" s="54">
        <f ca="1" t="shared" si="25"/>
        <v>0</v>
      </c>
      <c r="G529" s="54">
        <f ca="1" t="shared" si="26"/>
        <v>0</v>
      </c>
    </row>
    <row r="530" ht="15" spans="1:7">
      <c r="A530" s="49" t="s">
        <v>1288</v>
      </c>
      <c r="B530" s="50" t="s">
        <v>1289</v>
      </c>
      <c r="C530" s="51"/>
      <c r="D530" s="52"/>
      <c r="E530" s="52"/>
      <c r="F530" s="54">
        <f ca="1" t="shared" si="25"/>
        <v>0</v>
      </c>
      <c r="G530" s="54">
        <f ca="1" t="shared" si="26"/>
        <v>0</v>
      </c>
    </row>
    <row r="531" ht="15" spans="1:7">
      <c r="A531" s="49" t="s">
        <v>1290</v>
      </c>
      <c r="B531" s="50" t="s">
        <v>1291</v>
      </c>
      <c r="C531" s="51"/>
      <c r="D531" s="52"/>
      <c r="E531" s="52"/>
      <c r="F531" s="54">
        <f ca="1" t="shared" si="25"/>
        <v>0</v>
      </c>
      <c r="G531" s="54">
        <f ca="1" t="shared" si="26"/>
        <v>0</v>
      </c>
    </row>
    <row r="532" ht="15" spans="1:7">
      <c r="A532" s="49" t="s">
        <v>297</v>
      </c>
      <c r="B532" s="50" t="s">
        <v>298</v>
      </c>
      <c r="C532" s="51"/>
      <c r="D532" s="52"/>
      <c r="E532" s="52">
        <v>60</v>
      </c>
      <c r="F532" s="54">
        <f ca="1" t="shared" si="25"/>
        <v>0</v>
      </c>
      <c r="G532" s="54">
        <f ca="1" t="shared" si="26"/>
        <v>0</v>
      </c>
    </row>
    <row r="533" ht="15" spans="1:7">
      <c r="A533" s="49" t="s">
        <v>1292</v>
      </c>
      <c r="B533" s="50" t="s">
        <v>1293</v>
      </c>
      <c r="C533" s="51"/>
      <c r="D533" s="52"/>
      <c r="E533" s="52"/>
      <c r="F533" s="54">
        <f ca="1" t="shared" si="25"/>
        <v>0</v>
      </c>
      <c r="G533" s="54">
        <f ca="1" t="shared" si="26"/>
        <v>0</v>
      </c>
    </row>
    <row r="534" ht="15" spans="1:7">
      <c r="A534" s="49" t="s">
        <v>299</v>
      </c>
      <c r="B534" s="50" t="s">
        <v>300</v>
      </c>
      <c r="C534" s="51"/>
      <c r="D534" s="52">
        <v>1218</v>
      </c>
      <c r="E534" s="52">
        <v>110</v>
      </c>
      <c r="F534" s="54">
        <f ca="1" t="shared" si="25"/>
        <v>0</v>
      </c>
      <c r="G534" s="54">
        <f ca="1" t="shared" si="26"/>
        <v>0.090311986863711</v>
      </c>
    </row>
    <row r="535" ht="15" spans="1:7">
      <c r="A535" s="49" t="s">
        <v>1294</v>
      </c>
      <c r="B535" s="50" t="s">
        <v>1295</v>
      </c>
      <c r="C535" s="51">
        <v>100</v>
      </c>
      <c r="D535" s="86">
        <v>746</v>
      </c>
      <c r="E535" s="52"/>
      <c r="F535" s="54">
        <f ca="1" t="shared" si="25"/>
        <v>0</v>
      </c>
      <c r="G535" s="54">
        <f ca="1" t="shared" si="26"/>
        <v>0</v>
      </c>
    </row>
    <row r="536" ht="15" spans="1:7">
      <c r="A536" s="49" t="s">
        <v>301</v>
      </c>
      <c r="B536" s="50" t="s">
        <v>302</v>
      </c>
      <c r="C536" s="51">
        <v>184</v>
      </c>
      <c r="D536" s="52">
        <v>93</v>
      </c>
      <c r="E536" s="52">
        <v>57</v>
      </c>
      <c r="F536" s="54">
        <f ca="1" t="shared" si="25"/>
        <v>0.309782608695652</v>
      </c>
      <c r="G536" s="54">
        <f ca="1" t="shared" si="26"/>
        <v>0.612903225806452</v>
      </c>
    </row>
    <row r="537" ht="15" spans="1:7">
      <c r="A537" s="49" t="s">
        <v>1296</v>
      </c>
      <c r="B537" s="50" t="s">
        <v>1297</v>
      </c>
      <c r="C537" s="51"/>
      <c r="D537" s="52"/>
      <c r="E537" s="52"/>
      <c r="F537" s="54">
        <f ca="1" t="shared" si="25"/>
        <v>0</v>
      </c>
      <c r="G537" s="54">
        <f ca="1" t="shared" si="26"/>
        <v>0</v>
      </c>
    </row>
    <row r="538" ht="15" spans="1:7">
      <c r="A538" s="49" t="s">
        <v>303</v>
      </c>
      <c r="B538" s="50" t="s">
        <v>304</v>
      </c>
      <c r="C538" s="51">
        <v>1413</v>
      </c>
      <c r="D538" s="52">
        <v>1093</v>
      </c>
      <c r="E538" s="52">
        <v>427</v>
      </c>
      <c r="F538" s="54">
        <f ca="1" t="shared" si="25"/>
        <v>0.302193913658882</v>
      </c>
      <c r="G538" s="54">
        <f ca="1" t="shared" si="26"/>
        <v>0.390667886550778</v>
      </c>
    </row>
    <row r="539" ht="15" spans="1:7">
      <c r="A539" s="49" t="s">
        <v>305</v>
      </c>
      <c r="B539" s="50" t="s">
        <v>306</v>
      </c>
      <c r="C539" s="51">
        <v>247</v>
      </c>
      <c r="D539" s="52">
        <v>134</v>
      </c>
      <c r="E539" s="52">
        <v>161</v>
      </c>
      <c r="F539" s="54">
        <f ca="1" t="shared" si="25"/>
        <v>0.651821862348178</v>
      </c>
      <c r="G539" s="54">
        <f ca="1" t="shared" si="26"/>
        <v>1.20149253731343</v>
      </c>
    </row>
    <row r="540" ht="15" spans="1:7">
      <c r="A540" s="49" t="s">
        <v>307</v>
      </c>
      <c r="B540" s="50" t="s">
        <v>308</v>
      </c>
      <c r="C540" s="51">
        <v>15</v>
      </c>
      <c r="D540" s="52">
        <v>7</v>
      </c>
      <c r="E540" s="52">
        <v>15</v>
      </c>
      <c r="F540" s="54">
        <f ca="1" t="shared" si="25"/>
        <v>1</v>
      </c>
      <c r="G540" s="54">
        <f ca="1" t="shared" si="26"/>
        <v>2.14285714285714</v>
      </c>
    </row>
    <row r="541" ht="15" spans="1:7">
      <c r="A541" s="49" t="s">
        <v>1298</v>
      </c>
      <c r="B541" s="50" t="s">
        <v>1299</v>
      </c>
      <c r="C541" s="51"/>
      <c r="D541" s="52"/>
      <c r="E541" s="52"/>
      <c r="F541" s="54">
        <f ca="1" t="shared" si="25"/>
        <v>0</v>
      </c>
      <c r="G541" s="54">
        <f ca="1" t="shared" si="26"/>
        <v>0</v>
      </c>
    </row>
    <row r="542" ht="15" spans="1:7">
      <c r="A542" s="49" t="s">
        <v>309</v>
      </c>
      <c r="B542" s="50" t="s">
        <v>310</v>
      </c>
      <c r="C542" s="51">
        <v>2687</v>
      </c>
      <c r="D542" s="52">
        <v>2865</v>
      </c>
      <c r="E542" s="52">
        <v>494</v>
      </c>
      <c r="F542" s="54">
        <f ca="1" t="shared" si="25"/>
        <v>0.183848157796799</v>
      </c>
      <c r="G542" s="54">
        <f ca="1" t="shared" si="26"/>
        <v>0.172425828970332</v>
      </c>
    </row>
    <row r="543" ht="15" spans="1:7">
      <c r="A543" s="49" t="s">
        <v>311</v>
      </c>
      <c r="B543" s="50" t="s">
        <v>312</v>
      </c>
      <c r="C543" s="51">
        <v>163</v>
      </c>
      <c r="D543" s="52">
        <v>162</v>
      </c>
      <c r="E543" s="52">
        <v>164</v>
      </c>
      <c r="F543" s="54">
        <f ca="1" t="shared" si="25"/>
        <v>1.00613496932515</v>
      </c>
      <c r="G543" s="54">
        <f ca="1" t="shared" si="26"/>
        <v>1.01234567901235</v>
      </c>
    </row>
    <row r="544" ht="15" spans="1:7">
      <c r="A544" s="49" t="s">
        <v>313</v>
      </c>
      <c r="B544" s="50" t="s">
        <v>314</v>
      </c>
      <c r="C544" s="51">
        <v>3</v>
      </c>
      <c r="D544" s="52">
        <v>62</v>
      </c>
      <c r="E544" s="52">
        <v>74</v>
      </c>
      <c r="F544" s="54">
        <f ca="1" t="shared" si="25"/>
        <v>24.6666666666667</v>
      </c>
      <c r="G544" s="54">
        <f ca="1" t="shared" si="26"/>
        <v>1.19354838709677</v>
      </c>
    </row>
    <row r="545" ht="15" spans="1:7">
      <c r="A545" s="49" t="s">
        <v>315</v>
      </c>
      <c r="B545" s="50" t="s">
        <v>316</v>
      </c>
      <c r="C545" s="51">
        <v>1</v>
      </c>
      <c r="D545" s="52">
        <v>122</v>
      </c>
      <c r="E545" s="52">
        <v>19</v>
      </c>
      <c r="F545" s="54">
        <f ca="1" t="shared" si="25"/>
        <v>19</v>
      </c>
      <c r="G545" s="54">
        <f ca="1" t="shared" si="26"/>
        <v>0.155737704918033</v>
      </c>
    </row>
    <row r="546" ht="15" spans="1:7">
      <c r="A546" s="49" t="s">
        <v>317</v>
      </c>
      <c r="B546" s="50" t="s">
        <v>318</v>
      </c>
      <c r="C546" s="51"/>
      <c r="D546" s="52"/>
      <c r="E546" s="52">
        <v>4</v>
      </c>
      <c r="F546" s="54">
        <f ca="1" t="shared" si="25"/>
        <v>0</v>
      </c>
      <c r="G546" s="54">
        <f ca="1" t="shared" si="26"/>
        <v>0</v>
      </c>
    </row>
    <row r="547" ht="15" spans="1:7">
      <c r="A547" s="49" t="s">
        <v>319</v>
      </c>
      <c r="B547" s="50" t="s">
        <v>320</v>
      </c>
      <c r="C547" s="51">
        <v>83</v>
      </c>
      <c r="D547" s="52">
        <v>55</v>
      </c>
      <c r="E547" s="52">
        <v>77</v>
      </c>
      <c r="F547" s="54">
        <f ca="1" t="shared" si="25"/>
        <v>0.927710843373494</v>
      </c>
      <c r="G547" s="54">
        <f ca="1" t="shared" si="26"/>
        <v>1.4</v>
      </c>
    </row>
    <row r="548" ht="15" spans="1:7">
      <c r="A548" s="49" t="s">
        <v>767</v>
      </c>
      <c r="B548" s="50" t="s">
        <v>768</v>
      </c>
      <c r="C548" s="51">
        <v>76</v>
      </c>
      <c r="D548" s="52">
        <v>103</v>
      </c>
      <c r="E548" s="52">
        <v>69</v>
      </c>
      <c r="F548" s="54">
        <f ca="1" t="shared" si="25"/>
        <v>0.907894736842105</v>
      </c>
      <c r="G548" s="54">
        <f ca="1" t="shared" si="26"/>
        <v>0.669902912621359</v>
      </c>
    </row>
    <row r="549" ht="15" spans="1:7">
      <c r="A549" s="49" t="s">
        <v>321</v>
      </c>
      <c r="B549" s="50" t="s">
        <v>322</v>
      </c>
      <c r="C549" s="51">
        <v>171</v>
      </c>
      <c r="D549" s="52">
        <v>104</v>
      </c>
      <c r="E549" s="52">
        <v>172</v>
      </c>
      <c r="F549" s="54">
        <f ca="1" t="shared" si="25"/>
        <v>1.00584795321637</v>
      </c>
      <c r="G549" s="54">
        <f ca="1" t="shared" si="26"/>
        <v>1.65384615384615</v>
      </c>
    </row>
    <row r="550" ht="15" spans="1:7">
      <c r="A550" s="49" t="s">
        <v>323</v>
      </c>
      <c r="B550" s="50" t="s">
        <v>324</v>
      </c>
      <c r="C550" s="51">
        <v>1952</v>
      </c>
      <c r="D550" s="52">
        <v>1495</v>
      </c>
      <c r="E550" s="52">
        <v>2018</v>
      </c>
      <c r="F550" s="54">
        <f ca="1" t="shared" si="25"/>
        <v>1.03381147540984</v>
      </c>
      <c r="G550" s="54">
        <f ca="1" t="shared" si="26"/>
        <v>1.34983277591973</v>
      </c>
    </row>
    <row r="551" ht="15" spans="1:7">
      <c r="A551" s="49" t="s">
        <v>1300</v>
      </c>
      <c r="B551" s="50" t="s">
        <v>1301</v>
      </c>
      <c r="C551" s="51"/>
      <c r="D551" s="52"/>
      <c r="E551" s="52"/>
      <c r="F551" s="54">
        <f ca="1" t="shared" si="25"/>
        <v>0</v>
      </c>
      <c r="G551" s="54">
        <f ca="1" t="shared" si="26"/>
        <v>0</v>
      </c>
    </row>
    <row r="552" ht="15" spans="1:7">
      <c r="A552" s="49" t="s">
        <v>325</v>
      </c>
      <c r="B552" s="50" t="s">
        <v>326</v>
      </c>
      <c r="C552" s="51">
        <v>29</v>
      </c>
      <c r="D552" s="52">
        <v>24</v>
      </c>
      <c r="E552" s="52">
        <v>29</v>
      </c>
      <c r="F552" s="54">
        <f ca="1" t="shared" si="25"/>
        <v>1</v>
      </c>
      <c r="G552" s="54">
        <f ca="1" t="shared" si="26"/>
        <v>1.20833333333333</v>
      </c>
    </row>
    <row r="553" ht="15" spans="1:7">
      <c r="A553" s="49" t="s">
        <v>1302</v>
      </c>
      <c r="B553" s="50" t="s">
        <v>1303</v>
      </c>
      <c r="C553" s="51"/>
      <c r="D553" s="52"/>
      <c r="E553" s="52"/>
      <c r="F553" s="54">
        <f ca="1" t="shared" si="25"/>
        <v>0</v>
      </c>
      <c r="G553" s="54">
        <f ca="1" t="shared" si="26"/>
        <v>0</v>
      </c>
    </row>
    <row r="554" ht="15" spans="1:7">
      <c r="A554" s="49" t="s">
        <v>327</v>
      </c>
      <c r="B554" s="50" t="s">
        <v>328</v>
      </c>
      <c r="C554" s="51"/>
      <c r="D554" s="52"/>
      <c r="E554" s="52">
        <v>25</v>
      </c>
      <c r="F554" s="54">
        <f ca="1" t="shared" si="25"/>
        <v>0</v>
      </c>
      <c r="G554" s="54">
        <f ca="1" t="shared" si="26"/>
        <v>0</v>
      </c>
    </row>
    <row r="555" ht="15" spans="1:7">
      <c r="A555" s="49" t="s">
        <v>1304</v>
      </c>
      <c r="B555" s="50" t="s">
        <v>1305</v>
      </c>
      <c r="C555" s="51"/>
      <c r="D555" s="52"/>
      <c r="E555" s="52"/>
      <c r="F555" s="54">
        <f ca="1" t="shared" si="25"/>
        <v>0</v>
      </c>
      <c r="G555" s="54">
        <f ca="1" t="shared" si="26"/>
        <v>0</v>
      </c>
    </row>
    <row r="556" ht="15" spans="1:7">
      <c r="A556" s="49" t="s">
        <v>329</v>
      </c>
      <c r="B556" s="50" t="s">
        <v>104</v>
      </c>
      <c r="C556" s="51">
        <v>149</v>
      </c>
      <c r="D556" s="52">
        <v>109</v>
      </c>
      <c r="E556" s="52">
        <v>185</v>
      </c>
      <c r="F556" s="54">
        <f ca="1" t="shared" si="25"/>
        <v>1.24161073825503</v>
      </c>
      <c r="G556" s="54">
        <f ca="1" t="shared" si="26"/>
        <v>1.69724770642202</v>
      </c>
    </row>
    <row r="557" ht="15" spans="1:7">
      <c r="A557" s="49" t="s">
        <v>1306</v>
      </c>
      <c r="B557" s="50" t="s">
        <v>124</v>
      </c>
      <c r="C557" s="51"/>
      <c r="D557" s="52"/>
      <c r="E557" s="52"/>
      <c r="F557" s="54">
        <f ca="1" t="shared" si="25"/>
        <v>0</v>
      </c>
      <c r="G557" s="54">
        <f ca="1" t="shared" si="26"/>
        <v>0</v>
      </c>
    </row>
    <row r="558" ht="15" spans="1:7">
      <c r="A558" s="49" t="s">
        <v>1307</v>
      </c>
      <c r="B558" s="50" t="s">
        <v>106</v>
      </c>
      <c r="C558" s="51"/>
      <c r="D558" s="52"/>
      <c r="E558" s="52"/>
      <c r="F558" s="54">
        <f ca="1" t="shared" si="25"/>
        <v>0</v>
      </c>
      <c r="G558" s="54">
        <f ca="1" t="shared" si="26"/>
        <v>0</v>
      </c>
    </row>
    <row r="559" ht="15" spans="1:7">
      <c r="A559" s="49" t="s">
        <v>330</v>
      </c>
      <c r="B559" s="50" t="s">
        <v>331</v>
      </c>
      <c r="C559" s="51">
        <v>182</v>
      </c>
      <c r="D559" s="52">
        <v>79</v>
      </c>
      <c r="E559" s="52">
        <v>183</v>
      </c>
      <c r="F559" s="54">
        <f ca="1" t="shared" si="25"/>
        <v>1.00549450549451</v>
      </c>
      <c r="G559" s="54">
        <f ca="1" t="shared" si="26"/>
        <v>2.31645569620253</v>
      </c>
    </row>
    <row r="560" ht="15" spans="1:7">
      <c r="A560" s="49" t="s">
        <v>1308</v>
      </c>
      <c r="B560" s="50" t="s">
        <v>1309</v>
      </c>
      <c r="C560" s="51"/>
      <c r="D560" s="52">
        <v>1</v>
      </c>
      <c r="E560" s="52"/>
      <c r="F560" s="54">
        <f ca="1" t="shared" si="25"/>
        <v>0</v>
      </c>
      <c r="G560" s="54">
        <f ca="1" t="shared" si="26"/>
        <v>0</v>
      </c>
    </row>
    <row r="561" ht="15" spans="1:7">
      <c r="A561" s="49" t="s">
        <v>1310</v>
      </c>
      <c r="B561" s="50" t="s">
        <v>1311</v>
      </c>
      <c r="C561" s="51"/>
      <c r="D561" s="52"/>
      <c r="E561" s="52"/>
      <c r="F561" s="54">
        <f ca="1" t="shared" si="25"/>
        <v>0</v>
      </c>
      <c r="G561" s="54">
        <f ca="1" t="shared" si="26"/>
        <v>0</v>
      </c>
    </row>
    <row r="562" ht="15" spans="1:7">
      <c r="A562" s="49" t="s">
        <v>332</v>
      </c>
      <c r="B562" s="50" t="s">
        <v>333</v>
      </c>
      <c r="C562" s="51">
        <v>626</v>
      </c>
      <c r="D562" s="52">
        <v>527</v>
      </c>
      <c r="E562" s="52">
        <v>725</v>
      </c>
      <c r="F562" s="54">
        <f ca="1" t="shared" si="25"/>
        <v>1.15814696485623</v>
      </c>
      <c r="G562" s="54">
        <f ca="1" t="shared" si="26"/>
        <v>1.37571157495256</v>
      </c>
    </row>
    <row r="563" ht="15" spans="1:7">
      <c r="A563" s="49" t="s">
        <v>334</v>
      </c>
      <c r="B563" s="50" t="s">
        <v>335</v>
      </c>
      <c r="C563" s="51">
        <v>101</v>
      </c>
      <c r="D563" s="52">
        <v>61</v>
      </c>
      <c r="E563" s="52">
        <v>75</v>
      </c>
      <c r="F563" s="54">
        <f ca="1" t="shared" si="25"/>
        <v>0.742574257425743</v>
      </c>
      <c r="G563" s="54">
        <f ca="1" t="shared" si="26"/>
        <v>1.22950819672131</v>
      </c>
    </row>
    <row r="564" ht="15" spans="1:7">
      <c r="A564" s="49" t="s">
        <v>1312</v>
      </c>
      <c r="B564" s="50" t="s">
        <v>104</v>
      </c>
      <c r="C564" s="51"/>
      <c r="D564" s="52"/>
      <c r="E564" s="52"/>
      <c r="F564" s="54">
        <f ca="1" t="shared" si="25"/>
        <v>0</v>
      </c>
      <c r="G564" s="54">
        <f ca="1" t="shared" si="26"/>
        <v>0</v>
      </c>
    </row>
    <row r="565" ht="15" spans="1:7">
      <c r="A565" s="49" t="s">
        <v>1313</v>
      </c>
      <c r="B565" s="50" t="s">
        <v>124</v>
      </c>
      <c r="C565" s="51"/>
      <c r="D565" s="52"/>
      <c r="E565" s="52"/>
      <c r="F565" s="54">
        <f ca="1" t="shared" si="25"/>
        <v>0</v>
      </c>
      <c r="G565" s="54">
        <f ca="1" t="shared" si="26"/>
        <v>0</v>
      </c>
    </row>
    <row r="566" ht="15" spans="1:7">
      <c r="A566" s="49" t="s">
        <v>1314</v>
      </c>
      <c r="B566" s="50" t="s">
        <v>106</v>
      </c>
      <c r="C566" s="51"/>
      <c r="D566" s="52"/>
      <c r="E566" s="52"/>
      <c r="F566" s="54">
        <f ca="1" t="shared" si="25"/>
        <v>0</v>
      </c>
      <c r="G566" s="54">
        <f ca="1" t="shared" si="26"/>
        <v>0</v>
      </c>
    </row>
    <row r="567" ht="15" spans="1:7">
      <c r="A567" s="49" t="s">
        <v>1315</v>
      </c>
      <c r="B567" s="50" t="s">
        <v>108</v>
      </c>
      <c r="C567" s="51"/>
      <c r="D567" s="52"/>
      <c r="E567" s="52"/>
      <c r="F567" s="54">
        <f ca="1" t="shared" si="25"/>
        <v>0</v>
      </c>
      <c r="G567" s="54">
        <f ca="1" t="shared" si="26"/>
        <v>0</v>
      </c>
    </row>
    <row r="568" ht="15" spans="1:7">
      <c r="A568" s="49" t="s">
        <v>1316</v>
      </c>
      <c r="B568" s="50" t="s">
        <v>1317</v>
      </c>
      <c r="C568" s="51"/>
      <c r="D568" s="52"/>
      <c r="E568" s="52"/>
      <c r="F568" s="54">
        <f ca="1" t="shared" si="25"/>
        <v>0</v>
      </c>
      <c r="G568" s="54">
        <f ca="1" t="shared" si="26"/>
        <v>0</v>
      </c>
    </row>
    <row r="569" ht="15" spans="1:7">
      <c r="A569" s="49" t="s">
        <v>336</v>
      </c>
      <c r="B569" s="50" t="s">
        <v>337</v>
      </c>
      <c r="C569" s="51">
        <v>1175</v>
      </c>
      <c r="D569" s="52">
        <v>1123</v>
      </c>
      <c r="E569" s="52">
        <v>256</v>
      </c>
      <c r="F569" s="54">
        <f ca="1" t="shared" si="25"/>
        <v>0.217872340425532</v>
      </c>
      <c r="G569" s="54">
        <f ca="1" t="shared" si="26"/>
        <v>0.227960819234194</v>
      </c>
    </row>
    <row r="570" ht="15" spans="1:7">
      <c r="A570" s="49" t="s">
        <v>338</v>
      </c>
      <c r="B570" s="50" t="s">
        <v>339</v>
      </c>
      <c r="C570" s="51">
        <v>501</v>
      </c>
      <c r="D570" s="52">
        <v>712</v>
      </c>
      <c r="E570" s="52">
        <v>1269</v>
      </c>
      <c r="F570" s="54">
        <f ca="1" t="shared" si="25"/>
        <v>2.53293413173653</v>
      </c>
      <c r="G570" s="54">
        <f ca="1" t="shared" si="26"/>
        <v>1.78230337078652</v>
      </c>
    </row>
    <row r="571" ht="15" spans="1:7">
      <c r="A571" s="49" t="s">
        <v>340</v>
      </c>
      <c r="B571" s="50" t="s">
        <v>341</v>
      </c>
      <c r="C571" s="51">
        <v>99</v>
      </c>
      <c r="D571" s="52">
        <v>35</v>
      </c>
      <c r="E571" s="52">
        <v>69</v>
      </c>
      <c r="F571" s="54">
        <f ca="1" t="shared" si="25"/>
        <v>0.696969696969697</v>
      </c>
      <c r="G571" s="54">
        <f ca="1" t="shared" si="26"/>
        <v>1.97142857142857</v>
      </c>
    </row>
    <row r="572" ht="15" spans="1:7">
      <c r="A572" s="49" t="s">
        <v>342</v>
      </c>
      <c r="B572" s="50" t="s">
        <v>343</v>
      </c>
      <c r="C572" s="51"/>
      <c r="D572" s="52"/>
      <c r="E572" s="52">
        <v>1</v>
      </c>
      <c r="F572" s="54">
        <f ca="1" t="shared" si="25"/>
        <v>0</v>
      </c>
      <c r="G572" s="54">
        <f ca="1" t="shared" si="26"/>
        <v>0</v>
      </c>
    </row>
    <row r="573" ht="15" spans="1:7">
      <c r="A573" s="49" t="s">
        <v>1318</v>
      </c>
      <c r="B573" s="50" t="s">
        <v>1319</v>
      </c>
      <c r="C573" s="51"/>
      <c r="D573" s="52"/>
      <c r="E573" s="52"/>
      <c r="F573" s="54">
        <f ca="1" t="shared" si="25"/>
        <v>0</v>
      </c>
      <c r="G573" s="54">
        <f ca="1" t="shared" si="26"/>
        <v>0</v>
      </c>
    </row>
    <row r="574" ht="15" spans="1:7">
      <c r="A574" s="49" t="s">
        <v>344</v>
      </c>
      <c r="B574" s="50" t="s">
        <v>345</v>
      </c>
      <c r="C574" s="51">
        <v>512</v>
      </c>
      <c r="D574" s="52">
        <v>523</v>
      </c>
      <c r="E574" s="52">
        <v>592</v>
      </c>
      <c r="F574" s="54">
        <f ca="1" t="shared" si="25"/>
        <v>1.15625</v>
      </c>
      <c r="G574" s="54">
        <f ca="1" t="shared" si="26"/>
        <v>1.13193116634799</v>
      </c>
    </row>
    <row r="575" ht="15" spans="1:7">
      <c r="A575" s="49" t="s">
        <v>1320</v>
      </c>
      <c r="B575" s="50" t="s">
        <v>1321</v>
      </c>
      <c r="C575" s="51"/>
      <c r="D575" s="52"/>
      <c r="E575" s="52"/>
      <c r="F575" s="54">
        <f ca="1" t="shared" si="25"/>
        <v>0</v>
      </c>
      <c r="G575" s="54">
        <f ca="1" t="shared" si="26"/>
        <v>0</v>
      </c>
    </row>
    <row r="576" ht="15" spans="1:7">
      <c r="A576" s="49" t="s">
        <v>1322</v>
      </c>
      <c r="B576" s="50" t="s">
        <v>1323</v>
      </c>
      <c r="C576" s="51"/>
      <c r="D576" s="52"/>
      <c r="E576" s="52"/>
      <c r="F576" s="54">
        <f ca="1" t="shared" si="25"/>
        <v>0</v>
      </c>
      <c r="G576" s="54">
        <f ca="1" t="shared" si="26"/>
        <v>0</v>
      </c>
    </row>
    <row r="577" ht="15" spans="1:7">
      <c r="A577" s="49" t="s">
        <v>346</v>
      </c>
      <c r="B577" s="50" t="s">
        <v>347</v>
      </c>
      <c r="C577" s="51"/>
      <c r="D577" s="52">
        <v>137</v>
      </c>
      <c r="E577" s="52">
        <v>1</v>
      </c>
      <c r="F577" s="54">
        <f ca="1" t="shared" si="25"/>
        <v>0</v>
      </c>
      <c r="G577" s="54">
        <f ca="1" t="shared" si="26"/>
        <v>0.0072992700729927</v>
      </c>
    </row>
    <row r="578" ht="15" spans="1:7">
      <c r="A578" s="49" t="s">
        <v>348</v>
      </c>
      <c r="B578" s="50" t="s">
        <v>349</v>
      </c>
      <c r="C578" s="51">
        <v>27</v>
      </c>
      <c r="D578" s="52">
        <v>10</v>
      </c>
      <c r="E578" s="18"/>
      <c r="F578" s="54">
        <f ca="1" t="shared" si="25"/>
        <v>0</v>
      </c>
      <c r="G578" s="54">
        <f ca="1" t="shared" si="26"/>
        <v>0</v>
      </c>
    </row>
    <row r="579" ht="15" spans="1:7">
      <c r="A579" s="49" t="s">
        <v>1324</v>
      </c>
      <c r="B579" s="50" t="s">
        <v>1325</v>
      </c>
      <c r="C579" s="51"/>
      <c r="D579" s="52"/>
      <c r="E579" s="52"/>
      <c r="F579" s="54">
        <f ca="1" t="shared" si="25"/>
        <v>0</v>
      </c>
      <c r="G579" s="54">
        <f ca="1" t="shared" si="26"/>
        <v>0</v>
      </c>
    </row>
    <row r="580" ht="15" spans="1:7">
      <c r="A580" s="49" t="s">
        <v>350</v>
      </c>
      <c r="B580" s="50" t="s">
        <v>351</v>
      </c>
      <c r="C580" s="51"/>
      <c r="D580" s="52">
        <v>654</v>
      </c>
      <c r="E580" s="52"/>
      <c r="F580" s="54">
        <f ca="1" t="shared" si="25"/>
        <v>0</v>
      </c>
      <c r="G580" s="54">
        <f ca="1" t="shared" si="26"/>
        <v>0</v>
      </c>
    </row>
    <row r="581" ht="15" spans="1:7">
      <c r="A581" s="49" t="s">
        <v>1326</v>
      </c>
      <c r="B581" s="50" t="s">
        <v>1327</v>
      </c>
      <c r="C581" s="51"/>
      <c r="D581" s="52"/>
      <c r="E581" s="52"/>
      <c r="F581" s="54">
        <f ca="1" t="shared" si="25"/>
        <v>0</v>
      </c>
      <c r="G581" s="54">
        <f ca="1" t="shared" si="26"/>
        <v>0</v>
      </c>
    </row>
    <row r="582" ht="15" spans="1:7">
      <c r="A582" s="49" t="s">
        <v>1328</v>
      </c>
      <c r="B582" s="50" t="s">
        <v>1329</v>
      </c>
      <c r="C582" s="51"/>
      <c r="D582" s="52"/>
      <c r="E582" s="52"/>
      <c r="F582" s="54">
        <f ca="1" t="shared" si="25"/>
        <v>0</v>
      </c>
      <c r="G582" s="54">
        <f ca="1" t="shared" si="26"/>
        <v>0</v>
      </c>
    </row>
    <row r="583" ht="15" spans="1:7">
      <c r="A583" s="49" t="s">
        <v>1330</v>
      </c>
      <c r="B583" s="50" t="s">
        <v>1331</v>
      </c>
      <c r="C583" s="51"/>
      <c r="D583" s="52"/>
      <c r="E583" s="52"/>
      <c r="F583" s="54">
        <f ca="1" t="shared" si="25"/>
        <v>0</v>
      </c>
      <c r="G583" s="54">
        <f ca="1" t="shared" si="26"/>
        <v>0</v>
      </c>
    </row>
    <row r="584" ht="15" spans="1:7">
      <c r="A584" s="49" t="s">
        <v>1332</v>
      </c>
      <c r="B584" s="50" t="s">
        <v>1333</v>
      </c>
      <c r="C584" s="51"/>
      <c r="D584" s="52"/>
      <c r="E584" s="52"/>
      <c r="F584" s="54">
        <f ca="1" t="shared" si="25"/>
        <v>0</v>
      </c>
      <c r="G584" s="54">
        <f ca="1" t="shared" si="26"/>
        <v>0</v>
      </c>
    </row>
    <row r="585" ht="15" spans="1:7">
      <c r="A585" s="49" t="s">
        <v>352</v>
      </c>
      <c r="B585" s="50" t="s">
        <v>104</v>
      </c>
      <c r="C585" s="51">
        <v>205</v>
      </c>
      <c r="D585" s="52">
        <v>143</v>
      </c>
      <c r="E585" s="52">
        <v>2</v>
      </c>
      <c r="F585" s="54">
        <f ca="1" t="shared" si="25"/>
        <v>0.00975609756097561</v>
      </c>
      <c r="G585" s="54">
        <f ca="1" t="shared" si="26"/>
        <v>0.013986013986014</v>
      </c>
    </row>
    <row r="586" ht="15" spans="1:7">
      <c r="A586" s="49" t="s">
        <v>1334</v>
      </c>
      <c r="B586" s="50" t="s">
        <v>124</v>
      </c>
      <c r="C586" s="51"/>
      <c r="D586" s="52"/>
      <c r="E586" s="52"/>
      <c r="F586" s="54">
        <f ca="1" t="shared" si="25"/>
        <v>0</v>
      </c>
      <c r="G586" s="54">
        <f ca="1" t="shared" si="26"/>
        <v>0</v>
      </c>
    </row>
    <row r="587" ht="15" spans="1:7">
      <c r="A587" s="49" t="s">
        <v>1335</v>
      </c>
      <c r="B587" s="50" t="s">
        <v>106</v>
      </c>
      <c r="C587" s="51"/>
      <c r="D587" s="52"/>
      <c r="E587" s="52"/>
      <c r="F587" s="54">
        <f ca="1" t="shared" ref="F587:F650" si="27">IFERROR(OFFSET(F587,0,-1)/OFFSET(F587,0,-3),)</f>
        <v>0</v>
      </c>
      <c r="G587" s="54">
        <f ca="1" t="shared" ref="G587:G650" si="28">IFERROR(OFFSET(F587,0,-1)/OFFSET(F587,0,-2),)</f>
        <v>0</v>
      </c>
    </row>
    <row r="588" ht="15" spans="1:7">
      <c r="A588" s="49" t="s">
        <v>353</v>
      </c>
      <c r="B588" s="50" t="s">
        <v>354</v>
      </c>
      <c r="C588" s="51">
        <v>80</v>
      </c>
      <c r="D588" s="52">
        <v>35</v>
      </c>
      <c r="E588" s="52">
        <v>60</v>
      </c>
      <c r="F588" s="54">
        <f ca="1" t="shared" si="27"/>
        <v>0.75</v>
      </c>
      <c r="G588" s="54">
        <f ca="1" t="shared" si="28"/>
        <v>1.71428571428571</v>
      </c>
    </row>
    <row r="589" ht="15" spans="1:7">
      <c r="A589" s="49" t="s">
        <v>1336</v>
      </c>
      <c r="B589" s="50" t="s">
        <v>1337</v>
      </c>
      <c r="C589" s="51"/>
      <c r="D589" s="52"/>
      <c r="E589" s="52"/>
      <c r="F589" s="54">
        <f ca="1" t="shared" si="27"/>
        <v>0</v>
      </c>
      <c r="G589" s="54">
        <f ca="1" t="shared" si="28"/>
        <v>0</v>
      </c>
    </row>
    <row r="590" ht="15" spans="1:7">
      <c r="A590" s="49" t="s">
        <v>1338</v>
      </c>
      <c r="B590" s="50" t="s">
        <v>192</v>
      </c>
      <c r="C590" s="51"/>
      <c r="D590" s="52"/>
      <c r="E590" s="52"/>
      <c r="F590" s="54">
        <f ca="1" t="shared" si="27"/>
        <v>0</v>
      </c>
      <c r="G590" s="54">
        <f ca="1" t="shared" si="28"/>
        <v>0</v>
      </c>
    </row>
    <row r="591" ht="15" spans="1:7">
      <c r="A591" s="49" t="s">
        <v>1339</v>
      </c>
      <c r="B591" s="50" t="s">
        <v>108</v>
      </c>
      <c r="C591" s="51"/>
      <c r="D591" s="52"/>
      <c r="E591" s="52"/>
      <c r="F591" s="54">
        <f ca="1" t="shared" si="27"/>
        <v>0</v>
      </c>
      <c r="G591" s="54">
        <f ca="1" t="shared" si="28"/>
        <v>0</v>
      </c>
    </row>
    <row r="592" ht="15" spans="1:7">
      <c r="A592" s="49" t="s">
        <v>355</v>
      </c>
      <c r="B592" s="50" t="s">
        <v>356</v>
      </c>
      <c r="C592" s="51">
        <v>75</v>
      </c>
      <c r="D592" s="52">
        <v>20</v>
      </c>
      <c r="E592" s="52">
        <v>32</v>
      </c>
      <c r="F592" s="54">
        <f ca="1" t="shared" si="27"/>
        <v>0.426666666666667</v>
      </c>
      <c r="G592" s="54">
        <f ca="1" t="shared" si="28"/>
        <v>1.6</v>
      </c>
    </row>
    <row r="593" ht="15" spans="1:7">
      <c r="A593" s="49" t="s">
        <v>1340</v>
      </c>
      <c r="B593" s="50" t="s">
        <v>1341</v>
      </c>
      <c r="C593" s="51"/>
      <c r="D593" s="52"/>
      <c r="E593" s="52"/>
      <c r="F593" s="54">
        <f ca="1" t="shared" si="27"/>
        <v>0</v>
      </c>
      <c r="G593" s="54">
        <f ca="1" t="shared" si="28"/>
        <v>0</v>
      </c>
    </row>
    <row r="594" ht="15" spans="1:7">
      <c r="A594" s="49" t="s">
        <v>1342</v>
      </c>
      <c r="B594" s="50" t="s">
        <v>1343</v>
      </c>
      <c r="C594" s="51">
        <v>2045</v>
      </c>
      <c r="D594" s="52"/>
      <c r="E594" s="52"/>
      <c r="F594" s="54">
        <f ca="1" t="shared" si="27"/>
        <v>0</v>
      </c>
      <c r="G594" s="54">
        <f ca="1" t="shared" si="28"/>
        <v>0</v>
      </c>
    </row>
    <row r="595" ht="15" spans="1:7">
      <c r="A595" s="49" t="s">
        <v>357</v>
      </c>
      <c r="B595" s="50" t="s">
        <v>358</v>
      </c>
      <c r="C595" s="51">
        <v>389</v>
      </c>
      <c r="D595" s="52">
        <v>297</v>
      </c>
      <c r="E595" s="52">
        <v>4</v>
      </c>
      <c r="F595" s="54">
        <f ca="1" t="shared" si="27"/>
        <v>0.0102827763496144</v>
      </c>
      <c r="G595" s="54">
        <f ca="1" t="shared" si="28"/>
        <v>0.0134680134680135</v>
      </c>
    </row>
    <row r="596" ht="15" spans="1:7">
      <c r="A596" s="49" t="s">
        <v>1344</v>
      </c>
      <c r="B596" s="50" t="s">
        <v>104</v>
      </c>
      <c r="C596" s="51">
        <v>22</v>
      </c>
      <c r="D596" s="52">
        <v>61</v>
      </c>
      <c r="E596" s="52">
        <v>13</v>
      </c>
      <c r="F596" s="54">
        <f ca="1" t="shared" si="27"/>
        <v>0.590909090909091</v>
      </c>
      <c r="G596" s="54">
        <f ca="1" t="shared" si="28"/>
        <v>0.213114754098361</v>
      </c>
    </row>
    <row r="597" ht="15" spans="1:7">
      <c r="A597" s="49" t="s">
        <v>1345</v>
      </c>
      <c r="B597" s="50" t="s">
        <v>124</v>
      </c>
      <c r="C597" s="51"/>
      <c r="D597" s="52"/>
      <c r="E597" s="52"/>
      <c r="F597" s="54">
        <f ca="1" t="shared" si="27"/>
        <v>0</v>
      </c>
      <c r="G597" s="54">
        <f ca="1" t="shared" si="28"/>
        <v>0</v>
      </c>
    </row>
    <row r="598" ht="15" spans="1:7">
      <c r="A598" s="49" t="s">
        <v>1346</v>
      </c>
      <c r="B598" s="50" t="s">
        <v>106</v>
      </c>
      <c r="C598" s="51"/>
      <c r="D598" s="52"/>
      <c r="E598" s="52"/>
      <c r="F598" s="54">
        <f ca="1" t="shared" si="27"/>
        <v>0</v>
      </c>
      <c r="G598" s="54">
        <f ca="1" t="shared" si="28"/>
        <v>0</v>
      </c>
    </row>
    <row r="599" ht="15" spans="1:7">
      <c r="A599" s="49" t="s">
        <v>359</v>
      </c>
      <c r="B599" s="50" t="s">
        <v>360</v>
      </c>
      <c r="C599" s="51">
        <v>144</v>
      </c>
      <c r="D599" s="52">
        <v>132</v>
      </c>
      <c r="E599" s="52">
        <v>98</v>
      </c>
      <c r="F599" s="54">
        <f ca="1" t="shared" si="27"/>
        <v>0.680555555555556</v>
      </c>
      <c r="G599" s="54">
        <f ca="1" t="shared" si="28"/>
        <v>0.742424242424242</v>
      </c>
    </row>
    <row r="600" ht="15" spans="1:7">
      <c r="A600" s="49" t="s">
        <v>1347</v>
      </c>
      <c r="B600" s="50" t="s">
        <v>1348</v>
      </c>
      <c r="C600" s="51">
        <v>410</v>
      </c>
      <c r="D600" s="52"/>
      <c r="E600" s="52">
        <v>100</v>
      </c>
      <c r="F600" s="54">
        <f ca="1" t="shared" si="27"/>
        <v>0.24390243902439</v>
      </c>
      <c r="G600" s="54">
        <f ca="1" t="shared" si="28"/>
        <v>0</v>
      </c>
    </row>
    <row r="601" ht="15" spans="1:7">
      <c r="A601" s="49" t="s">
        <v>1349</v>
      </c>
      <c r="B601" s="50" t="s">
        <v>1350</v>
      </c>
      <c r="C601" s="51"/>
      <c r="D601" s="52"/>
      <c r="E601" s="52"/>
      <c r="F601" s="54">
        <f ca="1" t="shared" si="27"/>
        <v>0</v>
      </c>
      <c r="G601" s="54">
        <f ca="1" t="shared" si="28"/>
        <v>0</v>
      </c>
    </row>
    <row r="602" ht="15" spans="1:7">
      <c r="A602" s="49" t="s">
        <v>1351</v>
      </c>
      <c r="B602" s="50" t="s">
        <v>1352</v>
      </c>
      <c r="C602" s="51"/>
      <c r="D602" s="52"/>
      <c r="E602" s="52"/>
      <c r="F602" s="54">
        <f ca="1" t="shared" si="27"/>
        <v>0</v>
      </c>
      <c r="G602" s="54">
        <f ca="1" t="shared" si="28"/>
        <v>0</v>
      </c>
    </row>
    <row r="603" ht="15" spans="1:7">
      <c r="A603" s="49" t="s">
        <v>1353</v>
      </c>
      <c r="B603" s="50" t="s">
        <v>1354</v>
      </c>
      <c r="C603" s="51"/>
      <c r="D603" s="52"/>
      <c r="E603" s="52"/>
      <c r="F603" s="54">
        <f ca="1" t="shared" si="27"/>
        <v>0</v>
      </c>
      <c r="G603" s="54">
        <f ca="1" t="shared" si="28"/>
        <v>0</v>
      </c>
    </row>
    <row r="604" ht="15" spans="1:7">
      <c r="A604" s="49" t="s">
        <v>1355</v>
      </c>
      <c r="B604" s="50" t="s">
        <v>1356</v>
      </c>
      <c r="C604" s="51"/>
      <c r="D604" s="52"/>
      <c r="E604" s="52"/>
      <c r="F604" s="54">
        <f ca="1" t="shared" si="27"/>
        <v>0</v>
      </c>
      <c r="G604" s="54">
        <f ca="1" t="shared" si="28"/>
        <v>0</v>
      </c>
    </row>
    <row r="605" ht="15" spans="1:7">
      <c r="A605" s="49" t="s">
        <v>1357</v>
      </c>
      <c r="B605" s="50" t="s">
        <v>1358</v>
      </c>
      <c r="C605" s="51"/>
      <c r="D605" s="52"/>
      <c r="E605" s="52"/>
      <c r="F605" s="54">
        <f ca="1" t="shared" si="27"/>
        <v>0</v>
      </c>
      <c r="G605" s="54">
        <f ca="1" t="shared" si="28"/>
        <v>0</v>
      </c>
    </row>
    <row r="606" ht="15" spans="1:7">
      <c r="A606" s="49" t="s">
        <v>1359</v>
      </c>
      <c r="B606" s="50" t="s">
        <v>1360</v>
      </c>
      <c r="C606" s="51"/>
      <c r="D606" s="52"/>
      <c r="E606" s="52"/>
      <c r="F606" s="54">
        <f ca="1" t="shared" si="27"/>
        <v>0</v>
      </c>
      <c r="G606" s="54">
        <f ca="1" t="shared" si="28"/>
        <v>0</v>
      </c>
    </row>
    <row r="607" ht="15" spans="1:7">
      <c r="A607" s="49" t="s">
        <v>1361</v>
      </c>
      <c r="B607" s="50" t="s">
        <v>1362</v>
      </c>
      <c r="C607" s="51"/>
      <c r="D607" s="52"/>
      <c r="E607" s="52"/>
      <c r="F607" s="54">
        <f ca="1" t="shared" si="27"/>
        <v>0</v>
      </c>
      <c r="G607" s="54">
        <f ca="1" t="shared" si="28"/>
        <v>0</v>
      </c>
    </row>
    <row r="608" ht="15" spans="1:7">
      <c r="A608" s="49" t="s">
        <v>1363</v>
      </c>
      <c r="B608" s="50" t="s">
        <v>1364</v>
      </c>
      <c r="C608" s="51"/>
      <c r="D608" s="52"/>
      <c r="E608" s="52"/>
      <c r="F608" s="54">
        <f ca="1" t="shared" si="27"/>
        <v>0</v>
      </c>
      <c r="G608" s="54">
        <f ca="1" t="shared" si="28"/>
        <v>0</v>
      </c>
    </row>
    <row r="609" ht="15" spans="1:7">
      <c r="A609" s="49" t="s">
        <v>1365</v>
      </c>
      <c r="B609" s="50" t="s">
        <v>1366</v>
      </c>
      <c r="C609" s="51"/>
      <c r="D609" s="52"/>
      <c r="E609" s="52"/>
      <c r="F609" s="54">
        <f ca="1" t="shared" si="27"/>
        <v>0</v>
      </c>
      <c r="G609" s="54">
        <f ca="1" t="shared" si="28"/>
        <v>0</v>
      </c>
    </row>
    <row r="610" ht="15" spans="1:7">
      <c r="A610" s="49" t="s">
        <v>1367</v>
      </c>
      <c r="B610" s="50" t="s">
        <v>1368</v>
      </c>
      <c r="C610" s="51"/>
      <c r="D610" s="52"/>
      <c r="E610" s="52"/>
      <c r="F610" s="54">
        <f ca="1" t="shared" si="27"/>
        <v>0</v>
      </c>
      <c r="G610" s="54">
        <f ca="1" t="shared" si="28"/>
        <v>0</v>
      </c>
    </row>
    <row r="611" ht="15" spans="1:7">
      <c r="A611" s="49" t="s">
        <v>1369</v>
      </c>
      <c r="B611" s="50" t="s">
        <v>1370</v>
      </c>
      <c r="C611" s="51"/>
      <c r="D611" s="52"/>
      <c r="E611" s="52"/>
      <c r="F611" s="54">
        <f ca="1" t="shared" si="27"/>
        <v>0</v>
      </c>
      <c r="G611" s="54">
        <f ca="1" t="shared" si="28"/>
        <v>0</v>
      </c>
    </row>
    <row r="612" ht="15" spans="1:7">
      <c r="A612" s="49" t="s">
        <v>1371</v>
      </c>
      <c r="B612" s="50" t="s">
        <v>1372</v>
      </c>
      <c r="C612" s="51"/>
      <c r="D612" s="52"/>
      <c r="E612" s="52"/>
      <c r="F612" s="54">
        <f ca="1" t="shared" si="27"/>
        <v>0</v>
      </c>
      <c r="G612" s="54">
        <f ca="1" t="shared" si="28"/>
        <v>0</v>
      </c>
    </row>
    <row r="613" ht="15" spans="1:7">
      <c r="A613" s="49" t="s">
        <v>1373</v>
      </c>
      <c r="B613" s="50" t="s">
        <v>1374</v>
      </c>
      <c r="C613" s="51">
        <v>109</v>
      </c>
      <c r="D613" s="52"/>
      <c r="E613" s="52">
        <v>55</v>
      </c>
      <c r="F613" s="54">
        <f ca="1" t="shared" si="27"/>
        <v>0.504587155963303</v>
      </c>
      <c r="G613" s="54">
        <f ca="1" t="shared" si="28"/>
        <v>0</v>
      </c>
    </row>
    <row r="614" ht="15" spans="1:7">
      <c r="A614" s="49" t="s">
        <v>1375</v>
      </c>
      <c r="B614" s="50" t="s">
        <v>1376</v>
      </c>
      <c r="C614" s="51"/>
      <c r="D614" s="52"/>
      <c r="E614" s="52"/>
      <c r="F614" s="54">
        <f ca="1" t="shared" si="27"/>
        <v>0</v>
      </c>
      <c r="G614" s="54">
        <f ca="1" t="shared" si="28"/>
        <v>0</v>
      </c>
    </row>
    <row r="615" ht="15" spans="1:7">
      <c r="A615" s="49" t="s">
        <v>1377</v>
      </c>
      <c r="B615" s="87" t="s">
        <v>1378</v>
      </c>
      <c r="C615" s="51"/>
      <c r="D615" s="52"/>
      <c r="E615" s="52"/>
      <c r="F615" s="54">
        <f ca="1" t="shared" si="27"/>
        <v>0</v>
      </c>
      <c r="G615" s="54">
        <f ca="1" t="shared" si="28"/>
        <v>0</v>
      </c>
    </row>
    <row r="616" ht="15" spans="1:7">
      <c r="A616" s="49" t="s">
        <v>361</v>
      </c>
      <c r="B616" s="87" t="s">
        <v>362</v>
      </c>
      <c r="C616" s="51">
        <v>685</v>
      </c>
      <c r="D616" s="52">
        <v>177</v>
      </c>
      <c r="E616" s="52">
        <v>542</v>
      </c>
      <c r="F616" s="54">
        <f ca="1" t="shared" si="27"/>
        <v>0.791240875912409</v>
      </c>
      <c r="G616" s="54">
        <f ca="1" t="shared" si="28"/>
        <v>3.06214689265537</v>
      </c>
    </row>
    <row r="617" ht="15" spans="1:7">
      <c r="A617" s="49" t="s">
        <v>363</v>
      </c>
      <c r="B617" s="87" t="s">
        <v>364</v>
      </c>
      <c r="C617" s="51">
        <v>1119</v>
      </c>
      <c r="D617" s="52">
        <v>841</v>
      </c>
      <c r="E617" s="52">
        <v>1458</v>
      </c>
      <c r="F617" s="54">
        <f ca="1" t="shared" si="27"/>
        <v>1.3029490616622</v>
      </c>
      <c r="G617" s="54">
        <f ca="1" t="shared" si="28"/>
        <v>1.73365041617122</v>
      </c>
    </row>
    <row r="618" ht="15" spans="1:7">
      <c r="A618" s="49" t="s">
        <v>1379</v>
      </c>
      <c r="B618" s="87" t="s">
        <v>1380</v>
      </c>
      <c r="C618" s="51"/>
      <c r="D618" s="52"/>
      <c r="E618" s="52"/>
      <c r="F618" s="54">
        <f ca="1" t="shared" si="27"/>
        <v>0</v>
      </c>
      <c r="G618" s="54">
        <f ca="1" t="shared" si="28"/>
        <v>0</v>
      </c>
    </row>
    <row r="619" ht="15" spans="1:7">
      <c r="A619" s="49" t="s">
        <v>1381</v>
      </c>
      <c r="B619" s="87" t="s">
        <v>1382</v>
      </c>
      <c r="C619" s="51">
        <v>44</v>
      </c>
      <c r="D619" s="52">
        <v>24</v>
      </c>
      <c r="E619" s="52"/>
      <c r="F619" s="54">
        <f ca="1" t="shared" si="27"/>
        <v>0</v>
      </c>
      <c r="G619" s="54">
        <f ca="1" t="shared" si="28"/>
        <v>0</v>
      </c>
    </row>
    <row r="620" ht="15" spans="1:7">
      <c r="A620" s="49" t="s">
        <v>1383</v>
      </c>
      <c r="B620" s="87" t="s">
        <v>1384</v>
      </c>
      <c r="C620" s="51"/>
      <c r="D620" s="52"/>
      <c r="E620" s="52"/>
      <c r="F620" s="54">
        <f ca="1" t="shared" si="27"/>
        <v>0</v>
      </c>
      <c r="G620" s="54">
        <f ca="1" t="shared" si="28"/>
        <v>0</v>
      </c>
    </row>
    <row r="621" ht="15" spans="1:7">
      <c r="A621" s="49" t="s">
        <v>1385</v>
      </c>
      <c r="B621" s="87" t="s">
        <v>1386</v>
      </c>
      <c r="C621" s="51"/>
      <c r="D621" s="52"/>
      <c r="E621" s="52"/>
      <c r="F621" s="54">
        <f ca="1" t="shared" si="27"/>
        <v>0</v>
      </c>
      <c r="G621" s="54">
        <f ca="1" t="shared" si="28"/>
        <v>0</v>
      </c>
    </row>
    <row r="622" ht="15" spans="1:7">
      <c r="A622" s="49" t="s">
        <v>1387</v>
      </c>
      <c r="B622" s="87" t="s">
        <v>1388</v>
      </c>
      <c r="C622" s="51"/>
      <c r="D622" s="52"/>
      <c r="E622" s="52"/>
      <c r="F622" s="54">
        <f ca="1" t="shared" si="27"/>
        <v>0</v>
      </c>
      <c r="G622" s="54">
        <f ca="1" t="shared" si="28"/>
        <v>0</v>
      </c>
    </row>
    <row r="623" ht="15" spans="1:7">
      <c r="A623" s="49" t="s">
        <v>1389</v>
      </c>
      <c r="B623" s="87" t="s">
        <v>1390</v>
      </c>
      <c r="C623" s="51"/>
      <c r="D623" s="52"/>
      <c r="E623" s="52"/>
      <c r="F623" s="54">
        <f ca="1" t="shared" si="27"/>
        <v>0</v>
      </c>
      <c r="G623" s="54">
        <f ca="1" t="shared" si="28"/>
        <v>0</v>
      </c>
    </row>
    <row r="624" ht="15" spans="1:7">
      <c r="A624" s="49" t="s">
        <v>365</v>
      </c>
      <c r="B624" s="87" t="s">
        <v>366</v>
      </c>
      <c r="C624" s="51">
        <v>2045</v>
      </c>
      <c r="D624" s="52">
        <v>4584</v>
      </c>
      <c r="E624" s="52">
        <v>3250</v>
      </c>
      <c r="F624" s="54">
        <f ca="1" t="shared" si="27"/>
        <v>1.58924205378973</v>
      </c>
      <c r="G624" s="54">
        <f ca="1" t="shared" si="28"/>
        <v>0.708987783595113</v>
      </c>
    </row>
    <row r="625" ht="15" spans="1:7">
      <c r="A625" s="49" t="s">
        <v>367</v>
      </c>
      <c r="B625" s="87" t="s">
        <v>368</v>
      </c>
      <c r="C625" s="51">
        <v>914</v>
      </c>
      <c r="D625" s="52">
        <v>935</v>
      </c>
      <c r="E625" s="52">
        <v>493</v>
      </c>
      <c r="F625" s="54">
        <f ca="1" t="shared" si="27"/>
        <v>0.539387308533917</v>
      </c>
      <c r="G625" s="54">
        <f ca="1" t="shared" si="28"/>
        <v>0.527272727272727</v>
      </c>
    </row>
    <row r="626" ht="15" spans="1:7">
      <c r="A626" s="49" t="s">
        <v>1391</v>
      </c>
      <c r="B626" s="87" t="s">
        <v>1392</v>
      </c>
      <c r="C626" s="51"/>
      <c r="D626" s="52"/>
      <c r="E626" s="52">
        <v>14</v>
      </c>
      <c r="F626" s="54">
        <f ca="1" t="shared" si="27"/>
        <v>0</v>
      </c>
      <c r="G626" s="54">
        <f ca="1" t="shared" si="28"/>
        <v>0</v>
      </c>
    </row>
    <row r="627" ht="15" spans="1:7">
      <c r="A627" s="49" t="s">
        <v>369</v>
      </c>
      <c r="B627" s="87" t="s">
        <v>370</v>
      </c>
      <c r="C627" s="51">
        <v>65</v>
      </c>
      <c r="D627" s="52">
        <v>54</v>
      </c>
      <c r="E627" s="52">
        <v>328</v>
      </c>
      <c r="F627" s="54">
        <f ca="1" t="shared" si="27"/>
        <v>5.04615384615385</v>
      </c>
      <c r="G627" s="54">
        <f ca="1" t="shared" si="28"/>
        <v>6.07407407407407</v>
      </c>
    </row>
    <row r="628" ht="15" spans="1:7">
      <c r="A628" s="49" t="s">
        <v>371</v>
      </c>
      <c r="B628" s="87" t="s">
        <v>372</v>
      </c>
      <c r="C628" s="51">
        <v>1201</v>
      </c>
      <c r="D628" s="52">
        <v>1205</v>
      </c>
      <c r="E628" s="52"/>
      <c r="F628" s="54">
        <f ca="1" t="shared" si="27"/>
        <v>0</v>
      </c>
      <c r="G628" s="54">
        <f ca="1" t="shared" si="28"/>
        <v>0</v>
      </c>
    </row>
    <row r="629" ht="15" spans="1:7">
      <c r="A629" s="49" t="s">
        <v>373</v>
      </c>
      <c r="B629" s="87" t="s">
        <v>374</v>
      </c>
      <c r="C629" s="51">
        <v>1523</v>
      </c>
      <c r="D629" s="52">
        <v>2717</v>
      </c>
      <c r="E629" s="52">
        <v>2981</v>
      </c>
      <c r="F629" s="54">
        <f ca="1" t="shared" si="27"/>
        <v>1.95732107682206</v>
      </c>
      <c r="G629" s="54">
        <f ca="1" t="shared" si="28"/>
        <v>1.09716599190283</v>
      </c>
    </row>
    <row r="630" ht="15" spans="1:7">
      <c r="A630" s="49" t="s">
        <v>801</v>
      </c>
      <c r="B630" s="87" t="s">
        <v>802</v>
      </c>
      <c r="C630" s="51"/>
      <c r="D630" s="52">
        <v>77</v>
      </c>
      <c r="E630" s="52">
        <v>292</v>
      </c>
      <c r="F630" s="54">
        <f ca="1" t="shared" si="27"/>
        <v>0</v>
      </c>
      <c r="G630" s="54">
        <f ca="1" t="shared" si="28"/>
        <v>3.79220779220779</v>
      </c>
    </row>
    <row r="631" ht="15" spans="1:7">
      <c r="A631" s="49" t="s">
        <v>375</v>
      </c>
      <c r="B631" s="87" t="s">
        <v>376</v>
      </c>
      <c r="C631" s="51">
        <v>742</v>
      </c>
      <c r="D631" s="52">
        <v>776</v>
      </c>
      <c r="E631" s="52">
        <v>593</v>
      </c>
      <c r="F631" s="54">
        <f ca="1" t="shared" si="27"/>
        <v>0.799191374663073</v>
      </c>
      <c r="G631" s="54">
        <f ca="1" t="shared" si="28"/>
        <v>0.764175257731959</v>
      </c>
    </row>
    <row r="632" ht="15" spans="1:7">
      <c r="A632" s="49" t="s">
        <v>377</v>
      </c>
      <c r="B632" s="87" t="s">
        <v>378</v>
      </c>
      <c r="C632" s="51">
        <v>3051</v>
      </c>
      <c r="D632" s="52">
        <v>4062</v>
      </c>
      <c r="E632" s="52">
        <v>4170</v>
      </c>
      <c r="F632" s="54">
        <f ca="1" t="shared" si="27"/>
        <v>1.36676499508358</v>
      </c>
      <c r="G632" s="54">
        <f ca="1" t="shared" si="28"/>
        <v>1.02658788774003</v>
      </c>
    </row>
    <row r="633" ht="15" spans="1:7">
      <c r="A633" s="49" t="s">
        <v>1393</v>
      </c>
      <c r="B633" s="87" t="s">
        <v>1394</v>
      </c>
      <c r="C633" s="51">
        <v>3946</v>
      </c>
      <c r="D633" s="52">
        <v>5463</v>
      </c>
      <c r="E633" s="52"/>
      <c r="F633" s="54">
        <f ca="1" t="shared" si="27"/>
        <v>0</v>
      </c>
      <c r="G633" s="54">
        <f ca="1" t="shared" si="28"/>
        <v>0</v>
      </c>
    </row>
    <row r="634" ht="15" spans="1:7">
      <c r="A634" s="49" t="s">
        <v>379</v>
      </c>
      <c r="B634" s="87" t="s">
        <v>380</v>
      </c>
      <c r="C634" s="51">
        <v>393</v>
      </c>
      <c r="D634" s="52">
        <v>228</v>
      </c>
      <c r="E634" s="52">
        <v>135</v>
      </c>
      <c r="F634" s="54">
        <f ca="1" t="shared" si="27"/>
        <v>0.343511450381679</v>
      </c>
      <c r="G634" s="54">
        <f ca="1" t="shared" si="28"/>
        <v>0.592105263157895</v>
      </c>
    </row>
    <row r="635" ht="15" spans="1:7">
      <c r="A635" s="49" t="s">
        <v>1395</v>
      </c>
      <c r="B635" s="87" t="s">
        <v>1396</v>
      </c>
      <c r="C635" s="51"/>
      <c r="D635" s="52"/>
      <c r="E635" s="52"/>
      <c r="F635" s="54">
        <f ca="1" t="shared" si="27"/>
        <v>0</v>
      </c>
      <c r="G635" s="54">
        <f ca="1" t="shared" si="28"/>
        <v>0</v>
      </c>
    </row>
    <row r="636" ht="15" spans="1:7">
      <c r="A636" s="49" t="s">
        <v>381</v>
      </c>
      <c r="B636" s="87" t="s">
        <v>382</v>
      </c>
      <c r="C636" s="51">
        <v>3590</v>
      </c>
      <c r="D636" s="52">
        <v>5334</v>
      </c>
      <c r="E636" s="52">
        <v>5586</v>
      </c>
      <c r="F636" s="54">
        <f ca="1" t="shared" si="27"/>
        <v>1.55598885793872</v>
      </c>
      <c r="G636" s="54">
        <f ca="1" t="shared" si="28"/>
        <v>1.04724409448819</v>
      </c>
    </row>
    <row r="637" ht="15" spans="1:7">
      <c r="A637" s="49" t="s">
        <v>1397</v>
      </c>
      <c r="B637" s="87" t="s">
        <v>1398</v>
      </c>
      <c r="C637" s="51"/>
      <c r="D637" s="52"/>
      <c r="E637" s="52"/>
      <c r="F637" s="54">
        <f ca="1" t="shared" si="27"/>
        <v>0</v>
      </c>
      <c r="G637" s="54">
        <f ca="1" t="shared" si="28"/>
        <v>0</v>
      </c>
    </row>
    <row r="638" ht="15" spans="1:7">
      <c r="A638" s="49" t="s">
        <v>383</v>
      </c>
      <c r="B638" s="87" t="s">
        <v>384</v>
      </c>
      <c r="C638" s="51">
        <v>300</v>
      </c>
      <c r="D638" s="52">
        <v>778</v>
      </c>
      <c r="E638" s="52">
        <v>300</v>
      </c>
      <c r="F638" s="54">
        <f ca="1" t="shared" si="27"/>
        <v>1</v>
      </c>
      <c r="G638" s="54">
        <f ca="1" t="shared" si="28"/>
        <v>0.38560411311054</v>
      </c>
    </row>
    <row r="639" ht="15" spans="1:7">
      <c r="A639" s="49" t="s">
        <v>1399</v>
      </c>
      <c r="B639" s="87" t="s">
        <v>1400</v>
      </c>
      <c r="C639" s="51"/>
      <c r="D639" s="52"/>
      <c r="E639" s="52"/>
      <c r="F639" s="54">
        <f ca="1" t="shared" si="27"/>
        <v>0</v>
      </c>
      <c r="G639" s="54">
        <f ca="1" t="shared" si="28"/>
        <v>0</v>
      </c>
    </row>
    <row r="640" ht="15" spans="1:7">
      <c r="A640" s="49" t="s">
        <v>1401</v>
      </c>
      <c r="B640" s="87" t="s">
        <v>1402</v>
      </c>
      <c r="C640" s="51"/>
      <c r="D640" s="52"/>
      <c r="E640" s="52"/>
      <c r="F640" s="54">
        <f ca="1" t="shared" si="27"/>
        <v>0</v>
      </c>
      <c r="G640" s="54">
        <f ca="1" t="shared" si="28"/>
        <v>0</v>
      </c>
    </row>
    <row r="641" ht="15" spans="1:7">
      <c r="A641" s="49" t="s">
        <v>385</v>
      </c>
      <c r="B641" s="87" t="s">
        <v>386</v>
      </c>
      <c r="C641" s="51">
        <v>120</v>
      </c>
      <c r="D641" s="52">
        <v>164</v>
      </c>
      <c r="E641" s="52">
        <v>123</v>
      </c>
      <c r="F641" s="54">
        <f ca="1" t="shared" si="27"/>
        <v>1.025</v>
      </c>
      <c r="G641" s="54">
        <f ca="1" t="shared" si="28"/>
        <v>0.75</v>
      </c>
    </row>
    <row r="642" ht="15" spans="1:7">
      <c r="A642" s="49" t="s">
        <v>1403</v>
      </c>
      <c r="B642" s="87" t="s">
        <v>1404</v>
      </c>
      <c r="C642" s="51"/>
      <c r="D642" s="52"/>
      <c r="E642" s="52"/>
      <c r="F642" s="54">
        <f ca="1" t="shared" si="27"/>
        <v>0</v>
      </c>
      <c r="G642" s="54">
        <f ca="1" t="shared" si="28"/>
        <v>0</v>
      </c>
    </row>
    <row r="643" ht="15" spans="1:7">
      <c r="A643" s="49" t="s">
        <v>387</v>
      </c>
      <c r="B643" s="87" t="s">
        <v>104</v>
      </c>
      <c r="C643" s="51">
        <v>417</v>
      </c>
      <c r="D643" s="52">
        <v>320</v>
      </c>
      <c r="E643" s="52">
        <v>424</v>
      </c>
      <c r="F643" s="54">
        <f ca="1" t="shared" si="27"/>
        <v>1.01678657074341</v>
      </c>
      <c r="G643" s="54">
        <f ca="1" t="shared" si="28"/>
        <v>1.325</v>
      </c>
    </row>
    <row r="644" ht="15" spans="1:7">
      <c r="A644" s="49" t="s">
        <v>1405</v>
      </c>
      <c r="B644" s="87" t="s">
        <v>124</v>
      </c>
      <c r="C644" s="51"/>
      <c r="D644" s="52"/>
      <c r="E644" s="52"/>
      <c r="F644" s="54">
        <f ca="1" t="shared" si="27"/>
        <v>0</v>
      </c>
      <c r="G644" s="54">
        <f ca="1" t="shared" si="28"/>
        <v>0</v>
      </c>
    </row>
    <row r="645" ht="15" spans="1:7">
      <c r="A645" s="49" t="s">
        <v>1406</v>
      </c>
      <c r="B645" s="87" t="s">
        <v>106</v>
      </c>
      <c r="C645" s="51"/>
      <c r="D645" s="52"/>
      <c r="E645" s="52"/>
      <c r="F645" s="54">
        <f ca="1" t="shared" si="27"/>
        <v>0</v>
      </c>
      <c r="G645" s="54">
        <f ca="1" t="shared" si="28"/>
        <v>0</v>
      </c>
    </row>
    <row r="646" ht="15" spans="1:7">
      <c r="A646" s="553" t="s">
        <v>1407</v>
      </c>
      <c r="B646" s="87" t="s">
        <v>192</v>
      </c>
      <c r="C646" s="51"/>
      <c r="D646" s="52"/>
      <c r="E646" s="52"/>
      <c r="F646" s="54">
        <f ca="1" t="shared" si="27"/>
        <v>0</v>
      </c>
      <c r="G646" s="54">
        <f ca="1" t="shared" si="28"/>
        <v>0</v>
      </c>
    </row>
    <row r="647" ht="15" spans="1:7">
      <c r="A647" s="553" t="s">
        <v>388</v>
      </c>
      <c r="B647" s="87" t="s">
        <v>389</v>
      </c>
      <c r="C647" s="51"/>
      <c r="D647" s="52"/>
      <c r="E647" s="52">
        <v>3</v>
      </c>
      <c r="F647" s="54">
        <f ca="1" t="shared" si="27"/>
        <v>0</v>
      </c>
      <c r="G647" s="54">
        <f ca="1" t="shared" si="28"/>
        <v>0</v>
      </c>
    </row>
    <row r="648" ht="15" spans="1:7">
      <c r="A648" s="553" t="s">
        <v>1408</v>
      </c>
      <c r="B648" s="87" t="s">
        <v>1409</v>
      </c>
      <c r="C648" s="51"/>
      <c r="D648" s="52"/>
      <c r="E648" s="52"/>
      <c r="F648" s="54">
        <f ca="1" t="shared" si="27"/>
        <v>0</v>
      </c>
      <c r="G648" s="54">
        <f ca="1" t="shared" si="28"/>
        <v>0</v>
      </c>
    </row>
    <row r="649" ht="15" spans="1:7">
      <c r="A649" s="553" t="s">
        <v>1410</v>
      </c>
      <c r="B649" s="87" t="s">
        <v>108</v>
      </c>
      <c r="C649" s="51"/>
      <c r="D649" s="52"/>
      <c r="E649" s="52"/>
      <c r="F649" s="54">
        <f ca="1" t="shared" si="27"/>
        <v>0</v>
      </c>
      <c r="G649" s="54">
        <f ca="1" t="shared" si="28"/>
        <v>0</v>
      </c>
    </row>
    <row r="650" ht="15" spans="1:7">
      <c r="A650" s="553" t="s">
        <v>390</v>
      </c>
      <c r="B650" s="87" t="s">
        <v>391</v>
      </c>
      <c r="C650" s="51"/>
      <c r="D650" s="52">
        <v>6</v>
      </c>
      <c r="E650" s="52">
        <v>17</v>
      </c>
      <c r="F650" s="54">
        <f ca="1" t="shared" si="27"/>
        <v>0</v>
      </c>
      <c r="G650" s="54">
        <f ca="1" t="shared" si="28"/>
        <v>2.83333333333333</v>
      </c>
    </row>
    <row r="651" ht="15" spans="1:7">
      <c r="A651" s="553" t="s">
        <v>1411</v>
      </c>
      <c r="B651" s="87" t="s">
        <v>104</v>
      </c>
      <c r="C651" s="51"/>
      <c r="D651" s="52"/>
      <c r="E651" s="52"/>
      <c r="F651" s="54">
        <f ca="1" t="shared" ref="F651:F714" si="29">IFERROR(OFFSET(F651,0,-1)/OFFSET(F651,0,-3),)</f>
        <v>0</v>
      </c>
      <c r="G651" s="54">
        <f ca="1" t="shared" ref="G651:G714" si="30">IFERROR(OFFSET(F651,0,-1)/OFFSET(F651,0,-2),)</f>
        <v>0</v>
      </c>
    </row>
    <row r="652" ht="15" spans="1:7">
      <c r="A652" s="553" t="s">
        <v>1412</v>
      </c>
      <c r="B652" s="87" t="s">
        <v>124</v>
      </c>
      <c r="C652" s="51"/>
      <c r="D652" s="52"/>
      <c r="E652" s="52"/>
      <c r="F652" s="54">
        <f ca="1" t="shared" si="29"/>
        <v>0</v>
      </c>
      <c r="G652" s="54">
        <f ca="1" t="shared" si="30"/>
        <v>0</v>
      </c>
    </row>
    <row r="653" ht="15" spans="1:7">
      <c r="A653" s="553" t="s">
        <v>1413</v>
      </c>
      <c r="B653" s="87" t="s">
        <v>106</v>
      </c>
      <c r="C653" s="51"/>
      <c r="D653" s="52"/>
      <c r="E653" s="52"/>
      <c r="F653" s="54">
        <f ca="1" t="shared" si="29"/>
        <v>0</v>
      </c>
      <c r="G653" s="54">
        <f ca="1" t="shared" si="30"/>
        <v>0</v>
      </c>
    </row>
    <row r="654" ht="15" spans="1:7">
      <c r="A654" s="553" t="s">
        <v>1414</v>
      </c>
      <c r="B654" s="87" t="s">
        <v>1415</v>
      </c>
      <c r="C654" s="51"/>
      <c r="D654" s="52"/>
      <c r="E654" s="52"/>
      <c r="F654" s="54">
        <f ca="1" t="shared" si="29"/>
        <v>0</v>
      </c>
      <c r="G654" s="54">
        <f ca="1" t="shared" si="30"/>
        <v>0</v>
      </c>
    </row>
    <row r="655" ht="15" spans="1:7">
      <c r="A655" s="49" t="s">
        <v>1416</v>
      </c>
      <c r="B655" s="87" t="s">
        <v>108</v>
      </c>
      <c r="C655" s="51"/>
      <c r="D655" s="52"/>
      <c r="E655" s="52"/>
      <c r="F655" s="54">
        <f ca="1" t="shared" si="29"/>
        <v>0</v>
      </c>
      <c r="G655" s="54">
        <f ca="1" t="shared" si="30"/>
        <v>0</v>
      </c>
    </row>
    <row r="656" ht="15" spans="1:7">
      <c r="A656" s="49" t="s">
        <v>1417</v>
      </c>
      <c r="B656" s="87" t="s">
        <v>1418</v>
      </c>
      <c r="C656" s="51"/>
      <c r="D656" s="52"/>
      <c r="E656" s="52"/>
      <c r="F656" s="54">
        <f ca="1" t="shared" si="29"/>
        <v>0</v>
      </c>
      <c r="G656" s="54">
        <f ca="1" t="shared" si="30"/>
        <v>0</v>
      </c>
    </row>
    <row r="657" ht="15" spans="1:7">
      <c r="A657" s="49" t="s">
        <v>1419</v>
      </c>
      <c r="B657" s="87" t="s">
        <v>104</v>
      </c>
      <c r="C657" s="51"/>
      <c r="D657" s="52"/>
      <c r="E657" s="52"/>
      <c r="F657" s="54">
        <f ca="1" t="shared" si="29"/>
        <v>0</v>
      </c>
      <c r="G657" s="54">
        <f ca="1" t="shared" si="30"/>
        <v>0</v>
      </c>
    </row>
    <row r="658" ht="15" spans="1:7">
      <c r="A658" s="49" t="s">
        <v>1420</v>
      </c>
      <c r="B658" s="87" t="s">
        <v>124</v>
      </c>
      <c r="C658" s="51"/>
      <c r="D658" s="52"/>
      <c r="E658" s="52"/>
      <c r="F658" s="54">
        <f ca="1" t="shared" si="29"/>
        <v>0</v>
      </c>
      <c r="G658" s="54">
        <f ca="1" t="shared" si="30"/>
        <v>0</v>
      </c>
    </row>
    <row r="659" ht="15" spans="1:7">
      <c r="A659" s="49" t="s">
        <v>1421</v>
      </c>
      <c r="B659" s="87" t="s">
        <v>106</v>
      </c>
      <c r="C659" s="51"/>
      <c r="D659" s="52"/>
      <c r="E659" s="52"/>
      <c r="F659" s="54">
        <f ca="1" t="shared" si="29"/>
        <v>0</v>
      </c>
      <c r="G659" s="54">
        <f ca="1" t="shared" si="30"/>
        <v>0</v>
      </c>
    </row>
    <row r="660" ht="15" spans="1:7">
      <c r="A660" s="49" t="s">
        <v>1422</v>
      </c>
      <c r="B660" s="87" t="s">
        <v>1423</v>
      </c>
      <c r="C660" s="51"/>
      <c r="D660" s="52"/>
      <c r="E660" s="52"/>
      <c r="F660" s="54">
        <f ca="1" t="shared" si="29"/>
        <v>0</v>
      </c>
      <c r="G660" s="54">
        <f ca="1" t="shared" si="30"/>
        <v>0</v>
      </c>
    </row>
    <row r="661" ht="15" spans="1:7">
      <c r="A661" s="49" t="s">
        <v>392</v>
      </c>
      <c r="B661" s="87" t="s">
        <v>393</v>
      </c>
      <c r="C661" s="51"/>
      <c r="D661" s="52"/>
      <c r="E661" s="52"/>
      <c r="F661" s="54">
        <f ca="1" t="shared" si="29"/>
        <v>0</v>
      </c>
      <c r="G661" s="54">
        <f ca="1" t="shared" si="30"/>
        <v>0</v>
      </c>
    </row>
    <row r="662" ht="15" spans="1:7">
      <c r="A662" s="49" t="s">
        <v>1424</v>
      </c>
      <c r="B662" s="87" t="s">
        <v>1425</v>
      </c>
      <c r="C662" s="51"/>
      <c r="D662" s="52"/>
      <c r="E662" s="52"/>
      <c r="F662" s="54">
        <f ca="1" t="shared" si="29"/>
        <v>0</v>
      </c>
      <c r="G662" s="54">
        <f ca="1" t="shared" si="30"/>
        <v>0</v>
      </c>
    </row>
    <row r="663" ht="15" spans="1:7">
      <c r="A663" s="49" t="s">
        <v>1426</v>
      </c>
      <c r="B663" s="87" t="s">
        <v>1427</v>
      </c>
      <c r="C663" s="51"/>
      <c r="D663" s="52"/>
      <c r="E663" s="52"/>
      <c r="F663" s="54">
        <f ca="1" t="shared" si="29"/>
        <v>0</v>
      </c>
      <c r="G663" s="54">
        <f ca="1" t="shared" si="30"/>
        <v>0</v>
      </c>
    </row>
    <row r="664" ht="15" spans="1:7">
      <c r="A664" s="49" t="s">
        <v>394</v>
      </c>
      <c r="B664" s="87" t="s">
        <v>104</v>
      </c>
      <c r="C664" s="51">
        <v>2391</v>
      </c>
      <c r="D664" s="52">
        <v>384</v>
      </c>
      <c r="E664" s="52">
        <v>181</v>
      </c>
      <c r="F664" s="54">
        <f ca="1" t="shared" si="29"/>
        <v>0.0757005437055625</v>
      </c>
      <c r="G664" s="54">
        <f ca="1" t="shared" si="30"/>
        <v>0.471354166666667</v>
      </c>
    </row>
    <row r="665" ht="15" spans="1:7">
      <c r="A665" s="49" t="s">
        <v>1428</v>
      </c>
      <c r="B665" s="87" t="s">
        <v>124</v>
      </c>
      <c r="C665" s="51"/>
      <c r="D665" s="52"/>
      <c r="E665" s="52"/>
      <c r="F665" s="54">
        <f ca="1" t="shared" si="29"/>
        <v>0</v>
      </c>
      <c r="G665" s="54">
        <f ca="1" t="shared" si="30"/>
        <v>0</v>
      </c>
    </row>
    <row r="666" ht="15" spans="1:7">
      <c r="A666" s="49" t="s">
        <v>1429</v>
      </c>
      <c r="B666" s="87" t="s">
        <v>106</v>
      </c>
      <c r="C666" s="51"/>
      <c r="D666" s="52"/>
      <c r="E666" s="52"/>
      <c r="F666" s="54">
        <f ca="1" t="shared" si="29"/>
        <v>0</v>
      </c>
      <c r="G666" s="54">
        <f ca="1" t="shared" si="30"/>
        <v>0</v>
      </c>
    </row>
    <row r="667" ht="15" spans="1:7">
      <c r="A667" s="49" t="s">
        <v>1430</v>
      </c>
      <c r="B667" s="87" t="s">
        <v>1431</v>
      </c>
      <c r="C667" s="51"/>
      <c r="D667" s="52">
        <v>9</v>
      </c>
      <c r="E667" s="52"/>
      <c r="F667" s="54">
        <f ca="1" t="shared" si="29"/>
        <v>0</v>
      </c>
      <c r="G667" s="54">
        <f ca="1" t="shared" si="30"/>
        <v>0</v>
      </c>
    </row>
    <row r="668" ht="15" spans="1:7">
      <c r="A668" s="49" t="s">
        <v>1432</v>
      </c>
      <c r="B668" s="87" t="s">
        <v>1433</v>
      </c>
      <c r="C668" s="51"/>
      <c r="D668" s="52"/>
      <c r="E668" s="52"/>
      <c r="F668" s="54">
        <f ca="1" t="shared" si="29"/>
        <v>0</v>
      </c>
      <c r="G668" s="54">
        <f ca="1" t="shared" si="30"/>
        <v>0</v>
      </c>
    </row>
    <row r="669" ht="15" spans="1:7">
      <c r="A669" s="49" t="s">
        <v>1434</v>
      </c>
      <c r="B669" s="87" t="s">
        <v>1435</v>
      </c>
      <c r="C669" s="51"/>
      <c r="D669" s="52"/>
      <c r="E669" s="52"/>
      <c r="F669" s="54">
        <f ca="1" t="shared" si="29"/>
        <v>0</v>
      </c>
      <c r="G669" s="54">
        <f ca="1" t="shared" si="30"/>
        <v>0</v>
      </c>
    </row>
    <row r="670" ht="15" spans="1:7">
      <c r="A670" s="49" t="s">
        <v>1436</v>
      </c>
      <c r="B670" s="87" t="s">
        <v>1437</v>
      </c>
      <c r="C670" s="51"/>
      <c r="D670" s="52"/>
      <c r="E670" s="52"/>
      <c r="F670" s="54">
        <f ca="1" t="shared" si="29"/>
        <v>0</v>
      </c>
      <c r="G670" s="54">
        <f ca="1" t="shared" si="30"/>
        <v>0</v>
      </c>
    </row>
    <row r="671" ht="15" spans="1:7">
      <c r="A671" s="49" t="s">
        <v>1438</v>
      </c>
      <c r="B671" s="87" t="s">
        <v>1439</v>
      </c>
      <c r="C671" s="51"/>
      <c r="D671" s="52"/>
      <c r="E671" s="52"/>
      <c r="F671" s="54">
        <f ca="1" t="shared" si="29"/>
        <v>0</v>
      </c>
      <c r="G671" s="54">
        <f ca="1" t="shared" si="30"/>
        <v>0</v>
      </c>
    </row>
    <row r="672" ht="15" spans="1:7">
      <c r="A672" s="49" t="s">
        <v>1440</v>
      </c>
      <c r="B672" s="87" t="s">
        <v>1441</v>
      </c>
      <c r="C672" s="51"/>
      <c r="D672" s="52">
        <v>13</v>
      </c>
      <c r="E672" s="52"/>
      <c r="F672" s="54">
        <f ca="1" t="shared" si="29"/>
        <v>0</v>
      </c>
      <c r="G672" s="54">
        <f ca="1" t="shared" si="30"/>
        <v>0</v>
      </c>
    </row>
    <row r="673" ht="15" spans="1:7">
      <c r="A673" s="49" t="s">
        <v>1442</v>
      </c>
      <c r="B673" s="87" t="s">
        <v>1443</v>
      </c>
      <c r="C673" s="51"/>
      <c r="D673" s="52"/>
      <c r="E673" s="52"/>
      <c r="F673" s="54">
        <f ca="1" t="shared" si="29"/>
        <v>0</v>
      </c>
      <c r="G673" s="54">
        <f ca="1" t="shared" si="30"/>
        <v>0</v>
      </c>
    </row>
    <row r="674" ht="15" spans="1:7">
      <c r="A674" s="49" t="s">
        <v>1444</v>
      </c>
      <c r="B674" s="87" t="s">
        <v>1445</v>
      </c>
      <c r="C674" s="51"/>
      <c r="D674" s="52"/>
      <c r="E674" s="52"/>
      <c r="F674" s="54">
        <f ca="1" t="shared" si="29"/>
        <v>0</v>
      </c>
      <c r="G674" s="54">
        <f ca="1" t="shared" si="30"/>
        <v>0</v>
      </c>
    </row>
    <row r="675" ht="15" spans="1:7">
      <c r="A675" s="49" t="s">
        <v>1446</v>
      </c>
      <c r="B675" s="87" t="s">
        <v>1447</v>
      </c>
      <c r="C675" s="51">
        <v>20</v>
      </c>
      <c r="D675" s="52"/>
      <c r="E675" s="52"/>
      <c r="F675" s="54">
        <f ca="1" t="shared" si="29"/>
        <v>0</v>
      </c>
      <c r="G675" s="54">
        <f ca="1" t="shared" si="30"/>
        <v>0</v>
      </c>
    </row>
    <row r="676" ht="15" spans="1:7">
      <c r="A676" s="49" t="s">
        <v>395</v>
      </c>
      <c r="B676" s="87" t="s">
        <v>396</v>
      </c>
      <c r="C676" s="51">
        <v>6335</v>
      </c>
      <c r="D676" s="52">
        <v>5128</v>
      </c>
      <c r="E676" s="52">
        <v>22929</v>
      </c>
      <c r="F676" s="54">
        <f ca="1" t="shared" si="29"/>
        <v>3.61941594317285</v>
      </c>
      <c r="G676" s="54">
        <f ca="1" t="shared" si="30"/>
        <v>4.47133385335413</v>
      </c>
    </row>
    <row r="677" ht="15" spans="1:7">
      <c r="A677" s="49" t="s">
        <v>397</v>
      </c>
      <c r="B677" s="87" t="s">
        <v>398</v>
      </c>
      <c r="C677" s="51">
        <v>100</v>
      </c>
      <c r="D677" s="52">
        <v>30</v>
      </c>
      <c r="E677" s="52"/>
      <c r="F677" s="54">
        <f ca="1" t="shared" si="29"/>
        <v>0</v>
      </c>
      <c r="G677" s="54">
        <f ca="1" t="shared" si="30"/>
        <v>0</v>
      </c>
    </row>
    <row r="678" ht="15" spans="1:7">
      <c r="A678" s="49" t="s">
        <v>1448</v>
      </c>
      <c r="B678" s="87" t="s">
        <v>1449</v>
      </c>
      <c r="C678" s="51"/>
      <c r="D678" s="52"/>
      <c r="E678" s="52"/>
      <c r="F678" s="54">
        <f ca="1" t="shared" si="29"/>
        <v>0</v>
      </c>
      <c r="G678" s="54">
        <f ca="1" t="shared" si="30"/>
        <v>0</v>
      </c>
    </row>
    <row r="679" ht="15" spans="1:7">
      <c r="A679" s="49" t="s">
        <v>1450</v>
      </c>
      <c r="B679" s="87" t="s">
        <v>1451</v>
      </c>
      <c r="C679" s="51"/>
      <c r="D679" s="52"/>
      <c r="E679" s="52"/>
      <c r="F679" s="54">
        <f ca="1" t="shared" si="29"/>
        <v>0</v>
      </c>
      <c r="G679" s="54">
        <f ca="1" t="shared" si="30"/>
        <v>0</v>
      </c>
    </row>
    <row r="680" ht="15" spans="1:7">
      <c r="A680" s="49" t="s">
        <v>399</v>
      </c>
      <c r="B680" s="87" t="s">
        <v>400</v>
      </c>
      <c r="C680" s="51">
        <v>89</v>
      </c>
      <c r="D680" s="52"/>
      <c r="E680" s="52">
        <v>515</v>
      </c>
      <c r="F680" s="54">
        <f ca="1" t="shared" si="29"/>
        <v>5.78651685393258</v>
      </c>
      <c r="G680" s="54">
        <f ca="1" t="shared" si="30"/>
        <v>0</v>
      </c>
    </row>
    <row r="681" ht="15" spans="1:7">
      <c r="A681" s="49" t="s">
        <v>1452</v>
      </c>
      <c r="B681" s="87" t="s">
        <v>1453</v>
      </c>
      <c r="C681" s="51"/>
      <c r="D681" s="52"/>
      <c r="E681" s="52"/>
      <c r="F681" s="54">
        <f ca="1" t="shared" si="29"/>
        <v>0</v>
      </c>
      <c r="G681" s="54">
        <f ca="1" t="shared" si="30"/>
        <v>0</v>
      </c>
    </row>
    <row r="682" ht="15" spans="1:7">
      <c r="A682" s="49" t="s">
        <v>1454</v>
      </c>
      <c r="B682" s="87" t="s">
        <v>1455</v>
      </c>
      <c r="C682" s="51"/>
      <c r="D682" s="52"/>
      <c r="E682" s="52"/>
      <c r="F682" s="54">
        <f ca="1" t="shared" si="29"/>
        <v>0</v>
      </c>
      <c r="G682" s="54">
        <f ca="1" t="shared" si="30"/>
        <v>0</v>
      </c>
    </row>
    <row r="683" ht="15" spans="1:7">
      <c r="A683" s="49" t="s">
        <v>1456</v>
      </c>
      <c r="B683" s="87" t="s">
        <v>1457</v>
      </c>
      <c r="C683" s="51"/>
      <c r="D683" s="52">
        <v>70</v>
      </c>
      <c r="E683" s="52"/>
      <c r="F683" s="54">
        <f ca="1" t="shared" si="29"/>
        <v>0</v>
      </c>
      <c r="G683" s="54">
        <f ca="1" t="shared" si="30"/>
        <v>0</v>
      </c>
    </row>
    <row r="684" ht="15" spans="1:7">
      <c r="A684" s="49" t="s">
        <v>401</v>
      </c>
      <c r="B684" s="87" t="s">
        <v>402</v>
      </c>
      <c r="C684" s="51"/>
      <c r="D684" s="52"/>
      <c r="E684" s="52"/>
      <c r="F684" s="54">
        <f ca="1" t="shared" si="29"/>
        <v>0</v>
      </c>
      <c r="G684" s="54">
        <f ca="1" t="shared" si="30"/>
        <v>0</v>
      </c>
    </row>
    <row r="685" ht="15" spans="1:7">
      <c r="A685" s="49" t="s">
        <v>1458</v>
      </c>
      <c r="B685" s="87" t="s">
        <v>1459</v>
      </c>
      <c r="C685" s="51"/>
      <c r="D685" s="52"/>
      <c r="E685" s="52"/>
      <c r="F685" s="54">
        <f ca="1" t="shared" si="29"/>
        <v>0</v>
      </c>
      <c r="G685" s="54">
        <f ca="1" t="shared" si="30"/>
        <v>0</v>
      </c>
    </row>
    <row r="686" ht="15" spans="1:7">
      <c r="A686" s="49" t="s">
        <v>403</v>
      </c>
      <c r="B686" s="87" t="s">
        <v>404</v>
      </c>
      <c r="C686" s="51"/>
      <c r="D686" s="52"/>
      <c r="E686" s="52">
        <v>17</v>
      </c>
      <c r="F686" s="54">
        <f ca="1" t="shared" si="29"/>
        <v>0</v>
      </c>
      <c r="G686" s="54">
        <f ca="1" t="shared" si="30"/>
        <v>0</v>
      </c>
    </row>
    <row r="687" ht="15" spans="1:7">
      <c r="A687" s="49" t="s">
        <v>1460</v>
      </c>
      <c r="B687" s="87" t="s">
        <v>1461</v>
      </c>
      <c r="C687" s="51"/>
      <c r="D687" s="52"/>
      <c r="E687" s="52"/>
      <c r="F687" s="54">
        <f ca="1" t="shared" si="29"/>
        <v>0</v>
      </c>
      <c r="G687" s="54">
        <f ca="1" t="shared" si="30"/>
        <v>0</v>
      </c>
    </row>
    <row r="688" ht="15" spans="1:7">
      <c r="A688" s="49" t="s">
        <v>1462</v>
      </c>
      <c r="B688" s="87" t="s">
        <v>1463</v>
      </c>
      <c r="C688" s="51"/>
      <c r="D688" s="52"/>
      <c r="E688" s="52"/>
      <c r="F688" s="54">
        <f ca="1" t="shared" si="29"/>
        <v>0</v>
      </c>
      <c r="G688" s="54">
        <f ca="1" t="shared" si="30"/>
        <v>0</v>
      </c>
    </row>
    <row r="689" ht="15" spans="1:7">
      <c r="A689" s="49" t="s">
        <v>1464</v>
      </c>
      <c r="B689" s="87" t="s">
        <v>1465</v>
      </c>
      <c r="C689" s="51"/>
      <c r="D689" s="52">
        <v>500</v>
      </c>
      <c r="E689" s="52"/>
      <c r="F689" s="54">
        <f ca="1" t="shared" si="29"/>
        <v>0</v>
      </c>
      <c r="G689" s="54">
        <f ca="1" t="shared" si="30"/>
        <v>0</v>
      </c>
    </row>
    <row r="690" ht="15" spans="1:7">
      <c r="A690" s="49" t="s">
        <v>1466</v>
      </c>
      <c r="B690" s="87" t="s">
        <v>1467</v>
      </c>
      <c r="C690" s="51"/>
      <c r="D690" s="52"/>
      <c r="E690" s="52"/>
      <c r="F690" s="54">
        <f ca="1" t="shared" si="29"/>
        <v>0</v>
      </c>
      <c r="G690" s="54">
        <f ca="1" t="shared" si="30"/>
        <v>0</v>
      </c>
    </row>
    <row r="691" ht="15" spans="1:7">
      <c r="A691" s="49" t="s">
        <v>1468</v>
      </c>
      <c r="B691" s="87" t="s">
        <v>1469</v>
      </c>
      <c r="C691" s="51"/>
      <c r="D691" s="52"/>
      <c r="E691" s="52"/>
      <c r="F691" s="54">
        <f ca="1" t="shared" si="29"/>
        <v>0</v>
      </c>
      <c r="G691" s="54">
        <f ca="1" t="shared" si="30"/>
        <v>0</v>
      </c>
    </row>
    <row r="692" ht="15" spans="1:7">
      <c r="A692" s="49" t="s">
        <v>1470</v>
      </c>
      <c r="B692" s="87" t="s">
        <v>1471</v>
      </c>
      <c r="C692" s="51"/>
      <c r="D692" s="52"/>
      <c r="E692" s="52"/>
      <c r="F692" s="54">
        <f ca="1" t="shared" si="29"/>
        <v>0</v>
      </c>
      <c r="G692" s="54">
        <f ca="1" t="shared" si="30"/>
        <v>0</v>
      </c>
    </row>
    <row r="693" ht="15" spans="1:7">
      <c r="A693" s="49" t="s">
        <v>1472</v>
      </c>
      <c r="B693" s="87" t="s">
        <v>1473</v>
      </c>
      <c r="C693" s="51"/>
      <c r="D693" s="52"/>
      <c r="E693" s="52"/>
      <c r="F693" s="54">
        <f ca="1" t="shared" si="29"/>
        <v>0</v>
      </c>
      <c r="G693" s="54">
        <f ca="1" t="shared" si="30"/>
        <v>0</v>
      </c>
    </row>
    <row r="694" ht="15" spans="1:7">
      <c r="A694" s="49" t="s">
        <v>1474</v>
      </c>
      <c r="B694" s="87" t="s">
        <v>1475</v>
      </c>
      <c r="C694" s="51"/>
      <c r="D694" s="52"/>
      <c r="E694" s="52"/>
      <c r="F694" s="54">
        <f ca="1" t="shared" si="29"/>
        <v>0</v>
      </c>
      <c r="G694" s="54">
        <f ca="1" t="shared" si="30"/>
        <v>0</v>
      </c>
    </row>
    <row r="695" ht="15" spans="1:7">
      <c r="A695" s="49" t="s">
        <v>1476</v>
      </c>
      <c r="B695" s="87" t="s">
        <v>1477</v>
      </c>
      <c r="C695" s="51"/>
      <c r="D695" s="52"/>
      <c r="E695" s="52"/>
      <c r="F695" s="54">
        <f ca="1" t="shared" si="29"/>
        <v>0</v>
      </c>
      <c r="G695" s="54">
        <f ca="1" t="shared" si="30"/>
        <v>0</v>
      </c>
    </row>
    <row r="696" ht="15" spans="1:7">
      <c r="A696" s="49" t="s">
        <v>1478</v>
      </c>
      <c r="B696" s="87" t="s">
        <v>1479</v>
      </c>
      <c r="C696" s="51"/>
      <c r="D696" s="52"/>
      <c r="E696" s="52"/>
      <c r="F696" s="54">
        <f ca="1" t="shared" si="29"/>
        <v>0</v>
      </c>
      <c r="G696" s="54">
        <f ca="1" t="shared" si="30"/>
        <v>0</v>
      </c>
    </row>
    <row r="697" ht="15" spans="1:7">
      <c r="A697" s="49" t="s">
        <v>1480</v>
      </c>
      <c r="B697" s="87" t="s">
        <v>1481</v>
      </c>
      <c r="C697" s="51"/>
      <c r="D697" s="52"/>
      <c r="E697" s="52"/>
      <c r="F697" s="54">
        <f ca="1" t="shared" si="29"/>
        <v>0</v>
      </c>
      <c r="G697" s="54">
        <f ca="1" t="shared" si="30"/>
        <v>0</v>
      </c>
    </row>
    <row r="698" ht="15" spans="1:7">
      <c r="A698" s="49" t="s">
        <v>1482</v>
      </c>
      <c r="B698" s="87" t="s">
        <v>1483</v>
      </c>
      <c r="C698" s="51"/>
      <c r="D698" s="52"/>
      <c r="E698" s="52"/>
      <c r="F698" s="54">
        <f ca="1" t="shared" si="29"/>
        <v>0</v>
      </c>
      <c r="G698" s="54">
        <f ca="1" t="shared" si="30"/>
        <v>0</v>
      </c>
    </row>
    <row r="699" ht="15" spans="1:7">
      <c r="A699" s="49" t="s">
        <v>1484</v>
      </c>
      <c r="B699" s="87" t="s">
        <v>1485</v>
      </c>
      <c r="C699" s="51"/>
      <c r="D699" s="52"/>
      <c r="E699" s="52"/>
      <c r="F699" s="54">
        <f ca="1" t="shared" si="29"/>
        <v>0</v>
      </c>
      <c r="G699" s="54">
        <f ca="1" t="shared" si="30"/>
        <v>0</v>
      </c>
    </row>
    <row r="700" ht="15" spans="1:7">
      <c r="A700" s="49" t="s">
        <v>1486</v>
      </c>
      <c r="B700" s="87" t="s">
        <v>1487</v>
      </c>
      <c r="C700" s="51"/>
      <c r="D700" s="52"/>
      <c r="E700" s="52"/>
      <c r="F700" s="54">
        <f ca="1" t="shared" si="29"/>
        <v>0</v>
      </c>
      <c r="G700" s="54">
        <f ca="1" t="shared" si="30"/>
        <v>0</v>
      </c>
    </row>
    <row r="701" ht="15" spans="1:7">
      <c r="A701" s="49" t="s">
        <v>405</v>
      </c>
      <c r="B701" s="87" t="s">
        <v>406</v>
      </c>
      <c r="C701" s="51"/>
      <c r="D701" s="52">
        <v>4058</v>
      </c>
      <c r="E701" s="52">
        <v>1269</v>
      </c>
      <c r="F701" s="54">
        <f ca="1" t="shared" si="29"/>
        <v>0</v>
      </c>
      <c r="G701" s="54">
        <f ca="1" t="shared" si="30"/>
        <v>0.312715623459832</v>
      </c>
    </row>
    <row r="702" ht="15" spans="1:7">
      <c r="A702" s="49" t="s">
        <v>1488</v>
      </c>
      <c r="B702" s="87" t="s">
        <v>1489</v>
      </c>
      <c r="C702" s="51"/>
      <c r="D702" s="52"/>
      <c r="E702" s="52"/>
      <c r="F702" s="54">
        <f ca="1" t="shared" si="29"/>
        <v>0</v>
      </c>
      <c r="G702" s="54">
        <f ca="1" t="shared" si="30"/>
        <v>0</v>
      </c>
    </row>
    <row r="703" ht="15" spans="1:7">
      <c r="A703" s="49" t="s">
        <v>1490</v>
      </c>
      <c r="B703" s="87" t="s">
        <v>1491</v>
      </c>
      <c r="C703" s="51"/>
      <c r="D703" s="52"/>
      <c r="E703" s="52"/>
      <c r="F703" s="54">
        <f ca="1" t="shared" si="29"/>
        <v>0</v>
      </c>
      <c r="G703" s="54">
        <f ca="1" t="shared" si="30"/>
        <v>0</v>
      </c>
    </row>
    <row r="704" ht="15" spans="1:7">
      <c r="A704" s="49" t="s">
        <v>1492</v>
      </c>
      <c r="B704" s="87" t="s">
        <v>1493</v>
      </c>
      <c r="C704" s="51"/>
      <c r="D704" s="52">
        <v>1748</v>
      </c>
      <c r="E704" s="52"/>
      <c r="F704" s="54">
        <f ca="1" t="shared" si="29"/>
        <v>0</v>
      </c>
      <c r="G704" s="54">
        <f ca="1" t="shared" si="30"/>
        <v>0</v>
      </c>
    </row>
    <row r="705" ht="15" spans="1:7">
      <c r="A705" s="49" t="s">
        <v>1494</v>
      </c>
      <c r="B705" s="87" t="s">
        <v>1495</v>
      </c>
      <c r="C705" s="51"/>
      <c r="D705" s="52"/>
      <c r="E705" s="52"/>
      <c r="F705" s="54">
        <f ca="1" t="shared" si="29"/>
        <v>0</v>
      </c>
      <c r="G705" s="54">
        <f ca="1" t="shared" si="30"/>
        <v>0</v>
      </c>
    </row>
    <row r="706" ht="15" spans="1:7">
      <c r="A706" s="49" t="s">
        <v>1496</v>
      </c>
      <c r="B706" s="87" t="s">
        <v>1497</v>
      </c>
      <c r="C706" s="51"/>
      <c r="D706" s="52"/>
      <c r="E706" s="52"/>
      <c r="F706" s="54">
        <f ca="1" t="shared" si="29"/>
        <v>0</v>
      </c>
      <c r="G706" s="54">
        <f ca="1" t="shared" si="30"/>
        <v>0</v>
      </c>
    </row>
    <row r="707" ht="15" spans="1:7">
      <c r="A707" s="49" t="s">
        <v>1498</v>
      </c>
      <c r="B707" s="87" t="s">
        <v>1499</v>
      </c>
      <c r="C707" s="51"/>
      <c r="D707" s="52"/>
      <c r="E707" s="52"/>
      <c r="F707" s="54">
        <f ca="1" t="shared" si="29"/>
        <v>0</v>
      </c>
      <c r="G707" s="54">
        <f ca="1" t="shared" si="30"/>
        <v>0</v>
      </c>
    </row>
    <row r="708" ht="15" spans="1:7">
      <c r="A708" s="49" t="s">
        <v>1500</v>
      </c>
      <c r="B708" s="87" t="s">
        <v>1501</v>
      </c>
      <c r="C708" s="51"/>
      <c r="D708" s="52"/>
      <c r="E708" s="52"/>
      <c r="F708" s="54">
        <f ca="1" t="shared" si="29"/>
        <v>0</v>
      </c>
      <c r="G708" s="54">
        <f ca="1" t="shared" si="30"/>
        <v>0</v>
      </c>
    </row>
    <row r="709" ht="15" spans="1:7">
      <c r="A709" s="49" t="s">
        <v>1502</v>
      </c>
      <c r="B709" s="87" t="s">
        <v>1503</v>
      </c>
      <c r="C709" s="51"/>
      <c r="D709" s="52"/>
      <c r="E709" s="52"/>
      <c r="F709" s="54">
        <f ca="1" t="shared" si="29"/>
        <v>0</v>
      </c>
      <c r="G709" s="54">
        <f ca="1" t="shared" si="30"/>
        <v>0</v>
      </c>
    </row>
    <row r="710" ht="15" spans="1:7">
      <c r="A710" s="49" t="s">
        <v>1504</v>
      </c>
      <c r="B710" s="87" t="s">
        <v>104</v>
      </c>
      <c r="C710" s="51"/>
      <c r="D710" s="52"/>
      <c r="E710" s="52"/>
      <c r="F710" s="54">
        <f ca="1" t="shared" si="29"/>
        <v>0</v>
      </c>
      <c r="G710" s="54">
        <f ca="1" t="shared" si="30"/>
        <v>0</v>
      </c>
    </row>
    <row r="711" ht="15" spans="1:7">
      <c r="A711" s="49" t="s">
        <v>1505</v>
      </c>
      <c r="B711" s="87" t="s">
        <v>124</v>
      </c>
      <c r="C711" s="51"/>
      <c r="D711" s="52"/>
      <c r="E711" s="52"/>
      <c r="F711" s="54">
        <f ca="1" t="shared" si="29"/>
        <v>0</v>
      </c>
      <c r="G711" s="54">
        <f ca="1" t="shared" si="30"/>
        <v>0</v>
      </c>
    </row>
    <row r="712" ht="15" spans="1:7">
      <c r="A712" s="49" t="s">
        <v>1506</v>
      </c>
      <c r="B712" s="87" t="s">
        <v>106</v>
      </c>
      <c r="C712" s="51"/>
      <c r="D712" s="52"/>
      <c r="E712" s="52"/>
      <c r="F712" s="54">
        <f ca="1" t="shared" si="29"/>
        <v>0</v>
      </c>
      <c r="G712" s="54">
        <f ca="1" t="shared" si="30"/>
        <v>0</v>
      </c>
    </row>
    <row r="713" ht="15" spans="1:7">
      <c r="A713" s="49" t="s">
        <v>1507</v>
      </c>
      <c r="B713" s="87" t="s">
        <v>1508</v>
      </c>
      <c r="C713" s="51"/>
      <c r="D713" s="52"/>
      <c r="E713" s="52"/>
      <c r="F713" s="54">
        <f ca="1" t="shared" si="29"/>
        <v>0</v>
      </c>
      <c r="G713" s="54">
        <f ca="1" t="shared" si="30"/>
        <v>0</v>
      </c>
    </row>
    <row r="714" ht="15" spans="1:7">
      <c r="A714" s="49" t="s">
        <v>1509</v>
      </c>
      <c r="B714" s="87" t="s">
        <v>1510</v>
      </c>
      <c r="C714" s="51"/>
      <c r="D714" s="52"/>
      <c r="E714" s="52"/>
      <c r="F714" s="54">
        <f ca="1" t="shared" si="29"/>
        <v>0</v>
      </c>
      <c r="G714" s="54">
        <f ca="1" t="shared" si="30"/>
        <v>0</v>
      </c>
    </row>
    <row r="715" ht="15" spans="1:7">
      <c r="A715" s="49" t="s">
        <v>1511</v>
      </c>
      <c r="B715" s="87" t="s">
        <v>1512</v>
      </c>
      <c r="C715" s="51"/>
      <c r="D715" s="52"/>
      <c r="E715" s="52"/>
      <c r="F715" s="54">
        <f ca="1" t="shared" ref="F715:F778" si="31">IFERROR(OFFSET(F715,0,-1)/OFFSET(F715,0,-3),)</f>
        <v>0</v>
      </c>
      <c r="G715" s="54">
        <f ca="1" t="shared" ref="G715:G778" si="32">IFERROR(OFFSET(F715,0,-1)/OFFSET(F715,0,-2),)</f>
        <v>0</v>
      </c>
    </row>
    <row r="716" ht="15" spans="1:7">
      <c r="A716" s="49" t="s">
        <v>1513</v>
      </c>
      <c r="B716" s="87" t="s">
        <v>192</v>
      </c>
      <c r="C716" s="51"/>
      <c r="D716" s="52"/>
      <c r="E716" s="52"/>
      <c r="F716" s="54">
        <f ca="1" t="shared" si="31"/>
        <v>0</v>
      </c>
      <c r="G716" s="54">
        <f ca="1" t="shared" si="32"/>
        <v>0</v>
      </c>
    </row>
    <row r="717" ht="15" spans="1:7">
      <c r="A717" s="49" t="s">
        <v>1514</v>
      </c>
      <c r="B717" s="87" t="s">
        <v>1515</v>
      </c>
      <c r="C717" s="51"/>
      <c r="D717" s="52"/>
      <c r="E717" s="52"/>
      <c r="F717" s="54">
        <f ca="1" t="shared" si="31"/>
        <v>0</v>
      </c>
      <c r="G717" s="54">
        <f ca="1" t="shared" si="32"/>
        <v>0</v>
      </c>
    </row>
    <row r="718" ht="15" spans="1:7">
      <c r="A718" s="49" t="s">
        <v>1516</v>
      </c>
      <c r="B718" s="87" t="s">
        <v>108</v>
      </c>
      <c r="C718" s="51"/>
      <c r="D718" s="52"/>
      <c r="E718" s="52"/>
      <c r="F718" s="54">
        <f ca="1" t="shared" si="31"/>
        <v>0</v>
      </c>
      <c r="G718" s="54">
        <f ca="1" t="shared" si="32"/>
        <v>0</v>
      </c>
    </row>
    <row r="719" ht="15" spans="1:7">
      <c r="A719" s="49" t="s">
        <v>1517</v>
      </c>
      <c r="B719" s="87" t="s">
        <v>1518</v>
      </c>
      <c r="C719" s="51"/>
      <c r="D719" s="52"/>
      <c r="E719" s="52"/>
      <c r="F719" s="54">
        <f ca="1" t="shared" si="31"/>
        <v>0</v>
      </c>
      <c r="G719" s="54">
        <f ca="1" t="shared" si="32"/>
        <v>0</v>
      </c>
    </row>
    <row r="720" ht="15" spans="1:7">
      <c r="A720" s="49" t="s">
        <v>1519</v>
      </c>
      <c r="B720" s="87" t="s">
        <v>1520</v>
      </c>
      <c r="C720" s="51"/>
      <c r="D720" s="52">
        <v>500</v>
      </c>
      <c r="E720" s="52">
        <v>4500</v>
      </c>
      <c r="F720" s="54">
        <f ca="1" t="shared" si="31"/>
        <v>0</v>
      </c>
      <c r="G720" s="54">
        <f ca="1" t="shared" si="32"/>
        <v>9</v>
      </c>
    </row>
    <row r="721" ht="15" spans="1:7">
      <c r="A721" s="49" t="s">
        <v>407</v>
      </c>
      <c r="B721" s="87" t="s">
        <v>104</v>
      </c>
      <c r="C721" s="51">
        <v>2634</v>
      </c>
      <c r="D721" s="52">
        <v>1848</v>
      </c>
      <c r="E721" s="52">
        <v>1197</v>
      </c>
      <c r="F721" s="54">
        <f ca="1" t="shared" si="31"/>
        <v>0.454441913439636</v>
      </c>
      <c r="G721" s="54">
        <f ca="1" t="shared" si="32"/>
        <v>0.647727272727273</v>
      </c>
    </row>
    <row r="722" ht="15" spans="1:7">
      <c r="A722" s="49" t="s">
        <v>1521</v>
      </c>
      <c r="B722" s="87" t="s">
        <v>124</v>
      </c>
      <c r="C722" s="51"/>
      <c r="D722" s="52"/>
      <c r="E722" s="52"/>
      <c r="F722" s="54">
        <f ca="1" t="shared" si="31"/>
        <v>0</v>
      </c>
      <c r="G722" s="54">
        <f ca="1" t="shared" si="32"/>
        <v>0</v>
      </c>
    </row>
    <row r="723" ht="15" spans="1:7">
      <c r="A723" s="49" t="s">
        <v>1522</v>
      </c>
      <c r="B723" s="87" t="s">
        <v>106</v>
      </c>
      <c r="C723" s="51"/>
      <c r="D723" s="52"/>
      <c r="E723" s="52"/>
      <c r="F723" s="54">
        <f ca="1" t="shared" si="31"/>
        <v>0</v>
      </c>
      <c r="G723" s="54">
        <f ca="1" t="shared" si="32"/>
        <v>0</v>
      </c>
    </row>
    <row r="724" ht="15" spans="1:7">
      <c r="A724" s="49" t="s">
        <v>408</v>
      </c>
      <c r="B724" s="87" t="s">
        <v>409</v>
      </c>
      <c r="C724" s="51"/>
      <c r="D724" s="52"/>
      <c r="E724" s="52">
        <v>1836</v>
      </c>
      <c r="F724" s="54">
        <f ca="1" t="shared" si="31"/>
        <v>0</v>
      </c>
      <c r="G724" s="54">
        <f ca="1" t="shared" si="32"/>
        <v>0</v>
      </c>
    </row>
    <row r="725" ht="15" spans="1:7">
      <c r="A725" s="49" t="s">
        <v>1523</v>
      </c>
      <c r="B725" s="87" t="s">
        <v>1524</v>
      </c>
      <c r="C725" s="51"/>
      <c r="D725" s="52"/>
      <c r="E725" s="52"/>
      <c r="F725" s="54">
        <f ca="1" t="shared" si="31"/>
        <v>0</v>
      </c>
      <c r="G725" s="54">
        <f ca="1" t="shared" si="32"/>
        <v>0</v>
      </c>
    </row>
    <row r="726" ht="15" spans="1:7">
      <c r="A726" s="49" t="s">
        <v>1525</v>
      </c>
      <c r="B726" s="87" t="s">
        <v>1526</v>
      </c>
      <c r="C726" s="51"/>
      <c r="D726" s="52"/>
      <c r="E726" s="52"/>
      <c r="F726" s="54">
        <f ca="1" t="shared" si="31"/>
        <v>0</v>
      </c>
      <c r="G726" s="54">
        <f ca="1" t="shared" si="32"/>
        <v>0</v>
      </c>
    </row>
    <row r="727" ht="15" spans="1:7">
      <c r="A727" s="49" t="s">
        <v>1527</v>
      </c>
      <c r="B727" s="87" t="s">
        <v>1528</v>
      </c>
      <c r="C727" s="51"/>
      <c r="D727" s="52"/>
      <c r="E727" s="52"/>
      <c r="F727" s="54">
        <f ca="1" t="shared" si="31"/>
        <v>0</v>
      </c>
      <c r="G727" s="54">
        <f ca="1" t="shared" si="32"/>
        <v>0</v>
      </c>
    </row>
    <row r="728" ht="15" spans="1:7">
      <c r="A728" s="49" t="s">
        <v>1529</v>
      </c>
      <c r="B728" s="87" t="s">
        <v>1530</v>
      </c>
      <c r="C728" s="51"/>
      <c r="D728" s="52"/>
      <c r="E728" s="52"/>
      <c r="F728" s="54">
        <f ca="1" t="shared" si="31"/>
        <v>0</v>
      </c>
      <c r="G728" s="54">
        <f ca="1" t="shared" si="32"/>
        <v>0</v>
      </c>
    </row>
    <row r="729" ht="15" spans="1:7">
      <c r="A729" s="49" t="s">
        <v>1531</v>
      </c>
      <c r="B729" s="87" t="s">
        <v>1532</v>
      </c>
      <c r="C729" s="51"/>
      <c r="D729" s="52"/>
      <c r="E729" s="52"/>
      <c r="F729" s="54">
        <f ca="1" t="shared" si="31"/>
        <v>0</v>
      </c>
      <c r="G729" s="54">
        <f ca="1" t="shared" si="32"/>
        <v>0</v>
      </c>
    </row>
    <row r="730" ht="15" spans="1:7">
      <c r="A730" s="49" t="s">
        <v>1533</v>
      </c>
      <c r="B730" s="87" t="s">
        <v>1534</v>
      </c>
      <c r="C730" s="51"/>
      <c r="D730" s="52">
        <v>12</v>
      </c>
      <c r="E730" s="52"/>
      <c r="F730" s="54">
        <f ca="1" t="shared" si="31"/>
        <v>0</v>
      </c>
      <c r="G730" s="54">
        <f ca="1" t="shared" si="32"/>
        <v>0</v>
      </c>
    </row>
    <row r="731" ht="15" spans="1:7">
      <c r="A731" s="49" t="s">
        <v>1535</v>
      </c>
      <c r="B731" s="87" t="s">
        <v>1536</v>
      </c>
      <c r="C731" s="51"/>
      <c r="D731" s="52"/>
      <c r="E731" s="52"/>
      <c r="F731" s="54">
        <f ca="1" t="shared" si="31"/>
        <v>0</v>
      </c>
      <c r="G731" s="54">
        <f ca="1" t="shared" si="32"/>
        <v>0</v>
      </c>
    </row>
    <row r="732" ht="15" spans="1:7">
      <c r="A732" s="49" t="s">
        <v>1537</v>
      </c>
      <c r="B732" s="87" t="s">
        <v>1538</v>
      </c>
      <c r="C732" s="51">
        <v>557</v>
      </c>
      <c r="D732" s="52">
        <v>526</v>
      </c>
      <c r="E732" s="52"/>
      <c r="F732" s="54">
        <f ca="1" t="shared" si="31"/>
        <v>0</v>
      </c>
      <c r="G732" s="54">
        <f ca="1" t="shared" si="32"/>
        <v>0</v>
      </c>
    </row>
    <row r="733" ht="15" spans="1:7">
      <c r="A733" s="49" t="s">
        <v>410</v>
      </c>
      <c r="B733" s="87" t="s">
        <v>411</v>
      </c>
      <c r="C733" s="51">
        <v>6463</v>
      </c>
      <c r="D733" s="52">
        <v>6601</v>
      </c>
      <c r="E733" s="52">
        <v>2080</v>
      </c>
      <c r="F733" s="54">
        <f ca="1" t="shared" si="31"/>
        <v>0.321831966578988</v>
      </c>
      <c r="G733" s="54">
        <f ca="1" t="shared" si="32"/>
        <v>0.315103772155734</v>
      </c>
    </row>
    <row r="734" ht="15" spans="1:7">
      <c r="A734" s="49" t="s">
        <v>412</v>
      </c>
      <c r="B734" s="87" t="s">
        <v>413</v>
      </c>
      <c r="C734" s="51">
        <v>6589</v>
      </c>
      <c r="D734" s="52">
        <v>4625</v>
      </c>
      <c r="E734" s="52">
        <v>2757</v>
      </c>
      <c r="F734" s="54">
        <f ca="1" t="shared" si="31"/>
        <v>0.418424647139171</v>
      </c>
      <c r="G734" s="54">
        <f ca="1" t="shared" si="32"/>
        <v>0.596108108108108</v>
      </c>
    </row>
    <row r="735" ht="15" spans="1:7">
      <c r="A735" s="49" t="s">
        <v>1539</v>
      </c>
      <c r="B735" s="87" t="s">
        <v>1540</v>
      </c>
      <c r="C735" s="51"/>
      <c r="D735" s="52"/>
      <c r="E735" s="52"/>
      <c r="F735" s="54">
        <f ca="1" t="shared" si="31"/>
        <v>0</v>
      </c>
      <c r="G735" s="54">
        <f ca="1" t="shared" si="32"/>
        <v>0</v>
      </c>
    </row>
    <row r="736" ht="15" spans="1:7">
      <c r="A736" s="49" t="s">
        <v>414</v>
      </c>
      <c r="B736" s="87" t="s">
        <v>415</v>
      </c>
      <c r="C736" s="51"/>
      <c r="D736" s="52">
        <v>10</v>
      </c>
      <c r="E736" s="52"/>
      <c r="F736" s="54">
        <f ca="1" t="shared" si="31"/>
        <v>0</v>
      </c>
      <c r="G736" s="54">
        <f ca="1" t="shared" si="32"/>
        <v>0</v>
      </c>
    </row>
    <row r="737" ht="15" spans="1:7">
      <c r="A737" s="49" t="s">
        <v>1541</v>
      </c>
      <c r="B737" s="87" t="s">
        <v>1542</v>
      </c>
      <c r="C737" s="51"/>
      <c r="D737" s="52"/>
      <c r="E737" s="52"/>
      <c r="F737" s="54">
        <f ca="1" t="shared" si="31"/>
        <v>0</v>
      </c>
      <c r="G737" s="54">
        <f ca="1" t="shared" si="32"/>
        <v>0</v>
      </c>
    </row>
    <row r="738" ht="15" spans="1:7">
      <c r="A738" s="49" t="s">
        <v>416</v>
      </c>
      <c r="B738" s="87" t="s">
        <v>417</v>
      </c>
      <c r="C738" s="51">
        <v>2718</v>
      </c>
      <c r="D738" s="52">
        <v>595</v>
      </c>
      <c r="E738" s="52">
        <v>1013</v>
      </c>
      <c r="F738" s="54">
        <f ca="1" t="shared" si="31"/>
        <v>0.372700515084621</v>
      </c>
      <c r="G738" s="54">
        <f ca="1" t="shared" si="32"/>
        <v>1.70252100840336</v>
      </c>
    </row>
    <row r="739" ht="15" spans="1:7">
      <c r="A739" s="49" t="s">
        <v>418</v>
      </c>
      <c r="B739" s="87" t="s">
        <v>419</v>
      </c>
      <c r="C739" s="51">
        <v>5</v>
      </c>
      <c r="D739" s="52">
        <v>372</v>
      </c>
      <c r="E739" s="52">
        <v>83</v>
      </c>
      <c r="F739" s="54">
        <f ca="1" t="shared" si="31"/>
        <v>16.6</v>
      </c>
      <c r="G739" s="54">
        <f ca="1" t="shared" si="32"/>
        <v>0.223118279569892</v>
      </c>
    </row>
    <row r="740" ht="15" spans="1:7">
      <c r="A740" s="49" t="s">
        <v>420</v>
      </c>
      <c r="B740" s="87" t="s">
        <v>421</v>
      </c>
      <c r="C740" s="51">
        <v>38</v>
      </c>
      <c r="D740" s="52">
        <v>71</v>
      </c>
      <c r="E740" s="52">
        <v>23</v>
      </c>
      <c r="F740" s="54">
        <f ca="1" t="shared" si="31"/>
        <v>0.605263157894737</v>
      </c>
      <c r="G740" s="54">
        <f ca="1" t="shared" si="32"/>
        <v>0.323943661971831</v>
      </c>
    </row>
    <row r="741" ht="15" spans="1:7">
      <c r="A741" s="49" t="s">
        <v>1543</v>
      </c>
      <c r="B741" s="87" t="s">
        <v>1544</v>
      </c>
      <c r="C741" s="51"/>
      <c r="D741" s="52"/>
      <c r="E741" s="52"/>
      <c r="F741" s="54">
        <f ca="1" t="shared" si="31"/>
        <v>0</v>
      </c>
      <c r="G741" s="54">
        <f ca="1" t="shared" si="32"/>
        <v>0</v>
      </c>
    </row>
    <row r="742" ht="15" spans="1:7">
      <c r="A742" s="49" t="s">
        <v>1545</v>
      </c>
      <c r="B742" s="87" t="s">
        <v>1546</v>
      </c>
      <c r="C742" s="51"/>
      <c r="D742" s="52">
        <v>14</v>
      </c>
      <c r="E742" s="52"/>
      <c r="F742" s="54">
        <f ca="1" t="shared" si="31"/>
        <v>0</v>
      </c>
      <c r="G742" s="54">
        <f ca="1" t="shared" si="32"/>
        <v>0</v>
      </c>
    </row>
    <row r="743" ht="15" spans="1:7">
      <c r="A743" s="49" t="s">
        <v>1547</v>
      </c>
      <c r="B743" s="87" t="s">
        <v>1548</v>
      </c>
      <c r="C743" s="51"/>
      <c r="D743" s="52"/>
      <c r="E743" s="52"/>
      <c r="F743" s="54">
        <f ca="1" t="shared" si="31"/>
        <v>0</v>
      </c>
      <c r="G743" s="54">
        <f ca="1" t="shared" si="32"/>
        <v>0</v>
      </c>
    </row>
    <row r="744" ht="15" spans="1:7">
      <c r="A744" s="49" t="s">
        <v>1549</v>
      </c>
      <c r="B744" s="87" t="s">
        <v>1550</v>
      </c>
      <c r="C744" s="51"/>
      <c r="D744" s="52"/>
      <c r="E744" s="52"/>
      <c r="F744" s="54">
        <f ca="1" t="shared" si="31"/>
        <v>0</v>
      </c>
      <c r="G744" s="54">
        <f ca="1" t="shared" si="32"/>
        <v>0</v>
      </c>
    </row>
    <row r="745" ht="15" spans="1:7">
      <c r="A745" s="49" t="s">
        <v>422</v>
      </c>
      <c r="B745" s="87" t="s">
        <v>423</v>
      </c>
      <c r="C745" s="51"/>
      <c r="D745" s="52">
        <v>150</v>
      </c>
      <c r="E745" s="52">
        <v>71</v>
      </c>
      <c r="F745" s="54">
        <f ca="1" t="shared" si="31"/>
        <v>0</v>
      </c>
      <c r="G745" s="54">
        <f ca="1" t="shared" si="32"/>
        <v>0.473333333333333</v>
      </c>
    </row>
    <row r="746" ht="15" spans="1:7">
      <c r="A746" s="49" t="s">
        <v>1551</v>
      </c>
      <c r="B746" s="87" t="s">
        <v>1552</v>
      </c>
      <c r="C746" s="51"/>
      <c r="D746" s="52">
        <v>3180</v>
      </c>
      <c r="E746" s="52"/>
      <c r="F746" s="54">
        <f ca="1" t="shared" si="31"/>
        <v>0</v>
      </c>
      <c r="G746" s="54">
        <f ca="1" t="shared" si="32"/>
        <v>0</v>
      </c>
    </row>
    <row r="747" ht="15" spans="1:7">
      <c r="A747" s="49" t="s">
        <v>1553</v>
      </c>
      <c r="B747" s="87" t="s">
        <v>1554</v>
      </c>
      <c r="C747" s="51"/>
      <c r="D747" s="52"/>
      <c r="E747" s="52"/>
      <c r="F747" s="54">
        <f ca="1" t="shared" si="31"/>
        <v>0</v>
      </c>
      <c r="G747" s="54">
        <f ca="1" t="shared" si="32"/>
        <v>0</v>
      </c>
    </row>
    <row r="748" ht="15" spans="1:7">
      <c r="A748" s="49" t="s">
        <v>424</v>
      </c>
      <c r="B748" s="87" t="s">
        <v>425</v>
      </c>
      <c r="C748" s="51"/>
      <c r="D748" s="52">
        <v>545</v>
      </c>
      <c r="E748" s="52">
        <v>391</v>
      </c>
      <c r="F748" s="54">
        <f ca="1" t="shared" si="31"/>
        <v>0</v>
      </c>
      <c r="G748" s="54">
        <f ca="1" t="shared" si="32"/>
        <v>0.71743119266055</v>
      </c>
    </row>
    <row r="749" ht="15" spans="1:7">
      <c r="A749" s="49" t="s">
        <v>426</v>
      </c>
      <c r="B749" s="87" t="s">
        <v>427</v>
      </c>
      <c r="C749" s="51"/>
      <c r="D749" s="52"/>
      <c r="E749" s="52">
        <v>150</v>
      </c>
      <c r="F749" s="54">
        <f ca="1" t="shared" si="31"/>
        <v>0</v>
      </c>
      <c r="G749" s="54">
        <f ca="1" t="shared" si="32"/>
        <v>0</v>
      </c>
    </row>
    <row r="750" ht="15" spans="1:7">
      <c r="A750" s="49" t="s">
        <v>1555</v>
      </c>
      <c r="B750" s="87" t="s">
        <v>1556</v>
      </c>
      <c r="C750" s="51"/>
      <c r="D750" s="52"/>
      <c r="E750" s="52"/>
      <c r="F750" s="54">
        <f ca="1" t="shared" si="31"/>
        <v>0</v>
      </c>
      <c r="G750" s="54">
        <f ca="1" t="shared" si="32"/>
        <v>0</v>
      </c>
    </row>
    <row r="751" ht="15" spans="1:7">
      <c r="A751" s="49" t="s">
        <v>1557</v>
      </c>
      <c r="B751" s="87" t="s">
        <v>1558</v>
      </c>
      <c r="C751" s="51">
        <v>8</v>
      </c>
      <c r="D751" s="52">
        <v>1</v>
      </c>
      <c r="E751" s="52">
        <v>20</v>
      </c>
      <c r="F751" s="54">
        <f ca="1" t="shared" si="31"/>
        <v>2.5</v>
      </c>
      <c r="G751" s="54">
        <f ca="1" t="shared" si="32"/>
        <v>20</v>
      </c>
    </row>
    <row r="752" ht="15" spans="1:7">
      <c r="A752" s="49" t="s">
        <v>428</v>
      </c>
      <c r="B752" s="87" t="s">
        <v>429</v>
      </c>
      <c r="C752" s="51"/>
      <c r="D752" s="52">
        <v>236</v>
      </c>
      <c r="E752" s="52"/>
      <c r="F752" s="54">
        <f ca="1" t="shared" si="31"/>
        <v>0</v>
      </c>
      <c r="G752" s="54">
        <f ca="1" t="shared" si="32"/>
        <v>0</v>
      </c>
    </row>
    <row r="753" ht="15" spans="1:7">
      <c r="A753" s="49" t="s">
        <v>1559</v>
      </c>
      <c r="B753" s="87" t="s">
        <v>1560</v>
      </c>
      <c r="C753" s="51"/>
      <c r="D753" s="52"/>
      <c r="E753" s="52"/>
      <c r="F753" s="54">
        <f ca="1" t="shared" si="31"/>
        <v>0</v>
      </c>
      <c r="G753" s="54">
        <f ca="1" t="shared" si="32"/>
        <v>0</v>
      </c>
    </row>
    <row r="754" ht="15" spans="1:7">
      <c r="A754" s="49" t="s">
        <v>430</v>
      </c>
      <c r="B754" s="87" t="s">
        <v>431</v>
      </c>
      <c r="C754" s="51"/>
      <c r="D754" s="52">
        <v>10</v>
      </c>
      <c r="E754" s="52">
        <v>224</v>
      </c>
      <c r="F754" s="54">
        <f ca="1" t="shared" si="31"/>
        <v>0</v>
      </c>
      <c r="G754" s="54">
        <f ca="1" t="shared" si="32"/>
        <v>22.4</v>
      </c>
    </row>
    <row r="755" ht="15" spans="1:7">
      <c r="A755" s="49" t="s">
        <v>1561</v>
      </c>
      <c r="B755" s="87" t="s">
        <v>1562</v>
      </c>
      <c r="C755" s="51"/>
      <c r="D755" s="52"/>
      <c r="E755" s="52"/>
      <c r="F755" s="54">
        <f ca="1" t="shared" si="31"/>
        <v>0</v>
      </c>
      <c r="G755" s="54">
        <f ca="1" t="shared" si="32"/>
        <v>0</v>
      </c>
    </row>
    <row r="756" ht="15" spans="1:7">
      <c r="A756" s="49" t="s">
        <v>432</v>
      </c>
      <c r="B756" s="87" t="s">
        <v>433</v>
      </c>
      <c r="C756" s="51">
        <v>2630</v>
      </c>
      <c r="D756" s="52">
        <v>3246</v>
      </c>
      <c r="E756" s="52">
        <v>1407</v>
      </c>
      <c r="F756" s="54">
        <f ca="1" t="shared" si="31"/>
        <v>0.534980988593156</v>
      </c>
      <c r="G756" s="54">
        <f ca="1" t="shared" si="32"/>
        <v>0.433456561922366</v>
      </c>
    </row>
    <row r="757" ht="15" spans="1:7">
      <c r="A757" s="49" t="s">
        <v>434</v>
      </c>
      <c r="B757" s="87" t="s">
        <v>435</v>
      </c>
      <c r="C757" s="51">
        <v>4100</v>
      </c>
      <c r="D757" s="52">
        <v>713</v>
      </c>
      <c r="E757" s="52">
        <v>128</v>
      </c>
      <c r="F757" s="54">
        <f ca="1" t="shared" si="31"/>
        <v>0.031219512195122</v>
      </c>
      <c r="G757" s="54">
        <f ca="1" t="shared" si="32"/>
        <v>0.179523141654979</v>
      </c>
    </row>
    <row r="758" ht="15" spans="1:7">
      <c r="A758" s="49" t="s">
        <v>1563</v>
      </c>
      <c r="B758" s="87" t="s">
        <v>104</v>
      </c>
      <c r="C758" s="51">
        <v>487</v>
      </c>
      <c r="D758" s="52">
        <v>382</v>
      </c>
      <c r="E758" s="52"/>
      <c r="F758" s="54">
        <f ca="1" t="shared" si="31"/>
        <v>0</v>
      </c>
      <c r="G758" s="54">
        <f ca="1" t="shared" si="32"/>
        <v>0</v>
      </c>
    </row>
    <row r="759" ht="15" spans="1:7">
      <c r="A759" s="49" t="s">
        <v>1564</v>
      </c>
      <c r="B759" s="87" t="s">
        <v>124</v>
      </c>
      <c r="C759" s="51"/>
      <c r="D759" s="52"/>
      <c r="E759" s="52"/>
      <c r="F759" s="54">
        <f ca="1" t="shared" si="31"/>
        <v>0</v>
      </c>
      <c r="G759" s="54">
        <f ca="1" t="shared" si="32"/>
        <v>0</v>
      </c>
    </row>
    <row r="760" ht="15" spans="1:7">
      <c r="A760" s="49" t="s">
        <v>1565</v>
      </c>
      <c r="B760" s="87" t="s">
        <v>106</v>
      </c>
      <c r="C760" s="51"/>
      <c r="D760" s="52"/>
      <c r="E760" s="52"/>
      <c r="F760" s="54">
        <f ca="1" t="shared" si="31"/>
        <v>0</v>
      </c>
      <c r="G760" s="54">
        <f ca="1" t="shared" si="32"/>
        <v>0</v>
      </c>
    </row>
    <row r="761" ht="15" spans="1:7">
      <c r="A761" s="49" t="s">
        <v>1566</v>
      </c>
      <c r="B761" s="87" t="s">
        <v>1567</v>
      </c>
      <c r="C761" s="51"/>
      <c r="D761" s="52"/>
      <c r="E761" s="52"/>
      <c r="F761" s="54">
        <f ca="1" t="shared" si="31"/>
        <v>0</v>
      </c>
      <c r="G761" s="54">
        <f ca="1" t="shared" si="32"/>
        <v>0</v>
      </c>
    </row>
    <row r="762" ht="15" spans="1:7">
      <c r="A762" s="49" t="s">
        <v>436</v>
      </c>
      <c r="B762" s="87" t="s">
        <v>437</v>
      </c>
      <c r="C762" s="51"/>
      <c r="D762" s="52"/>
      <c r="E762" s="52">
        <v>144</v>
      </c>
      <c r="F762" s="54">
        <f ca="1" t="shared" si="31"/>
        <v>0</v>
      </c>
      <c r="G762" s="54">
        <f ca="1" t="shared" si="32"/>
        <v>0</v>
      </c>
    </row>
    <row r="763" ht="15" spans="1:7">
      <c r="A763" s="49" t="s">
        <v>1568</v>
      </c>
      <c r="B763" s="87" t="s">
        <v>1569</v>
      </c>
      <c r="C763" s="51"/>
      <c r="D763" s="52"/>
      <c r="E763" s="52"/>
      <c r="F763" s="54">
        <f ca="1" t="shared" si="31"/>
        <v>0</v>
      </c>
      <c r="G763" s="54">
        <f ca="1" t="shared" si="32"/>
        <v>0</v>
      </c>
    </row>
    <row r="764" ht="15" spans="1:7">
      <c r="A764" s="49" t="s">
        <v>1570</v>
      </c>
      <c r="B764" s="87" t="s">
        <v>1571</v>
      </c>
      <c r="C764" s="51"/>
      <c r="D764" s="52"/>
      <c r="E764" s="52"/>
      <c r="F764" s="54">
        <f ca="1" t="shared" si="31"/>
        <v>0</v>
      </c>
      <c r="G764" s="54">
        <f ca="1" t="shared" si="32"/>
        <v>0</v>
      </c>
    </row>
    <row r="765" ht="15" spans="1:7">
      <c r="A765" s="49" t="s">
        <v>1572</v>
      </c>
      <c r="B765" s="87" t="s">
        <v>1573</v>
      </c>
      <c r="C765" s="51"/>
      <c r="D765" s="52">
        <v>3</v>
      </c>
      <c r="E765" s="52"/>
      <c r="F765" s="54">
        <f ca="1" t="shared" si="31"/>
        <v>0</v>
      </c>
      <c r="G765" s="54">
        <f ca="1" t="shared" si="32"/>
        <v>0</v>
      </c>
    </row>
    <row r="766" ht="15" spans="1:7">
      <c r="A766" s="49" t="s">
        <v>1574</v>
      </c>
      <c r="B766" s="87" t="s">
        <v>1575</v>
      </c>
      <c r="C766" s="51"/>
      <c r="D766" s="52"/>
      <c r="E766" s="52"/>
      <c r="F766" s="54">
        <f ca="1" t="shared" si="31"/>
        <v>0</v>
      </c>
      <c r="G766" s="54">
        <f ca="1" t="shared" si="32"/>
        <v>0</v>
      </c>
    </row>
    <row r="767" ht="15" spans="1:7">
      <c r="A767" s="49" t="s">
        <v>438</v>
      </c>
      <c r="B767" s="87" t="s">
        <v>439</v>
      </c>
      <c r="C767" s="51">
        <v>37</v>
      </c>
      <c r="D767" s="52">
        <v>33</v>
      </c>
      <c r="E767" s="52">
        <v>192</v>
      </c>
      <c r="F767" s="54">
        <f ca="1" t="shared" si="31"/>
        <v>5.18918918918919</v>
      </c>
      <c r="G767" s="54">
        <f ca="1" t="shared" si="32"/>
        <v>5.81818181818182</v>
      </c>
    </row>
    <row r="768" ht="15" spans="1:7">
      <c r="A768" s="49" t="s">
        <v>1576</v>
      </c>
      <c r="B768" s="87" t="s">
        <v>1577</v>
      </c>
      <c r="C768" s="51"/>
      <c r="D768" s="52"/>
      <c r="E768" s="52"/>
      <c r="F768" s="54">
        <f ca="1" t="shared" si="31"/>
        <v>0</v>
      </c>
      <c r="G768" s="54">
        <f ca="1" t="shared" si="32"/>
        <v>0</v>
      </c>
    </row>
    <row r="769" ht="15" spans="1:7">
      <c r="A769" s="49" t="s">
        <v>1578</v>
      </c>
      <c r="B769" s="87" t="s">
        <v>1579</v>
      </c>
      <c r="C769" s="51"/>
      <c r="D769" s="52"/>
      <c r="E769" s="52"/>
      <c r="F769" s="54">
        <f ca="1" t="shared" si="31"/>
        <v>0</v>
      </c>
      <c r="G769" s="54">
        <f ca="1" t="shared" si="32"/>
        <v>0</v>
      </c>
    </row>
    <row r="770" ht="15" spans="1:7">
      <c r="A770" s="49" t="s">
        <v>1580</v>
      </c>
      <c r="B770" s="87" t="s">
        <v>1581</v>
      </c>
      <c r="C770" s="51"/>
      <c r="D770" s="52"/>
      <c r="E770" s="52"/>
      <c r="F770" s="54">
        <f ca="1" t="shared" si="31"/>
        <v>0</v>
      </c>
      <c r="G770" s="54">
        <f ca="1" t="shared" si="32"/>
        <v>0</v>
      </c>
    </row>
    <row r="771" ht="15" spans="1:7">
      <c r="A771" s="49" t="s">
        <v>440</v>
      </c>
      <c r="B771" s="87" t="s">
        <v>441</v>
      </c>
      <c r="C771" s="51"/>
      <c r="D771" s="52"/>
      <c r="E771" s="52"/>
      <c r="F771" s="54">
        <f ca="1" t="shared" si="31"/>
        <v>0</v>
      </c>
      <c r="G771" s="54">
        <f ca="1" t="shared" si="32"/>
        <v>0</v>
      </c>
    </row>
    <row r="772" ht="15" spans="1:7">
      <c r="A772" s="49" t="s">
        <v>1582</v>
      </c>
      <c r="B772" s="87" t="s">
        <v>1583</v>
      </c>
      <c r="C772" s="51"/>
      <c r="D772" s="52"/>
      <c r="E772" s="52"/>
      <c r="F772" s="54">
        <f ca="1" t="shared" si="31"/>
        <v>0</v>
      </c>
      <c r="G772" s="54">
        <f ca="1" t="shared" si="32"/>
        <v>0</v>
      </c>
    </row>
    <row r="773" ht="15" spans="1:7">
      <c r="A773" s="49" t="s">
        <v>1584</v>
      </c>
      <c r="B773" s="87" t="s">
        <v>1585</v>
      </c>
      <c r="C773" s="51"/>
      <c r="D773" s="52"/>
      <c r="E773" s="52"/>
      <c r="F773" s="54">
        <f ca="1" t="shared" si="31"/>
        <v>0</v>
      </c>
      <c r="G773" s="54">
        <f ca="1" t="shared" si="32"/>
        <v>0</v>
      </c>
    </row>
    <row r="774" ht="15" spans="1:7">
      <c r="A774" s="49" t="s">
        <v>1586</v>
      </c>
      <c r="B774" s="87" t="s">
        <v>1587</v>
      </c>
      <c r="C774" s="51"/>
      <c r="D774" s="52"/>
      <c r="E774" s="52"/>
      <c r="F774" s="54">
        <f ca="1" t="shared" si="31"/>
        <v>0</v>
      </c>
      <c r="G774" s="54">
        <f ca="1" t="shared" si="32"/>
        <v>0</v>
      </c>
    </row>
    <row r="775" ht="15" spans="1:7">
      <c r="A775" s="49" t="s">
        <v>1588</v>
      </c>
      <c r="B775" s="87" t="s">
        <v>1589</v>
      </c>
      <c r="C775" s="51"/>
      <c r="D775" s="52"/>
      <c r="E775" s="52">
        <v>85</v>
      </c>
      <c r="F775" s="54">
        <f ca="1" t="shared" si="31"/>
        <v>0</v>
      </c>
      <c r="G775" s="54">
        <f ca="1" t="shared" si="32"/>
        <v>0</v>
      </c>
    </row>
    <row r="776" ht="15" spans="1:7">
      <c r="A776" s="49" t="s">
        <v>1590</v>
      </c>
      <c r="B776" s="87" t="s">
        <v>1591</v>
      </c>
      <c r="C776" s="51"/>
      <c r="D776" s="52"/>
      <c r="E776" s="52"/>
      <c r="F776" s="54">
        <f ca="1" t="shared" si="31"/>
        <v>0</v>
      </c>
      <c r="G776" s="54">
        <f ca="1" t="shared" si="32"/>
        <v>0</v>
      </c>
    </row>
    <row r="777" ht="15" spans="1:7">
      <c r="A777" s="49" t="s">
        <v>1592</v>
      </c>
      <c r="B777" s="87" t="s">
        <v>1548</v>
      </c>
      <c r="C777" s="51"/>
      <c r="D777" s="52"/>
      <c r="E777" s="52"/>
      <c r="F777" s="54">
        <f ca="1" t="shared" si="31"/>
        <v>0</v>
      </c>
      <c r="G777" s="54">
        <f ca="1" t="shared" si="32"/>
        <v>0</v>
      </c>
    </row>
    <row r="778" ht="15" spans="1:7">
      <c r="A778" s="49" t="s">
        <v>1593</v>
      </c>
      <c r="B778" s="87" t="s">
        <v>1594</v>
      </c>
      <c r="C778" s="51"/>
      <c r="D778" s="52"/>
      <c r="E778" s="52"/>
      <c r="F778" s="54">
        <f ca="1" t="shared" si="31"/>
        <v>0</v>
      </c>
      <c r="G778" s="54">
        <f ca="1" t="shared" si="32"/>
        <v>0</v>
      </c>
    </row>
    <row r="779" ht="15" spans="1:7">
      <c r="A779" s="49" t="s">
        <v>1595</v>
      </c>
      <c r="B779" s="87" t="s">
        <v>1596</v>
      </c>
      <c r="C779" s="51">
        <v>1798</v>
      </c>
      <c r="D779" s="52">
        <v>579</v>
      </c>
      <c r="E779" s="52">
        <v>15</v>
      </c>
      <c r="F779" s="54">
        <f ca="1" t="shared" ref="F779:F842" si="33">IFERROR(OFFSET(F779,0,-1)/OFFSET(F779,0,-3),)</f>
        <v>0.00834260289210234</v>
      </c>
      <c r="G779" s="54">
        <f ca="1" t="shared" ref="G779:G842" si="34">IFERROR(OFFSET(F779,0,-1)/OFFSET(F779,0,-2),)</f>
        <v>0.0259067357512953</v>
      </c>
    </row>
    <row r="780" ht="15" spans="1:7">
      <c r="A780" s="49" t="s">
        <v>442</v>
      </c>
      <c r="B780" s="87" t="s">
        <v>104</v>
      </c>
      <c r="C780" s="51">
        <v>1894</v>
      </c>
      <c r="D780" s="52">
        <v>1343</v>
      </c>
      <c r="E780" s="52">
        <v>1718</v>
      </c>
      <c r="F780" s="54">
        <f ca="1" t="shared" si="33"/>
        <v>0.907074973600845</v>
      </c>
      <c r="G780" s="54">
        <f ca="1" t="shared" si="34"/>
        <v>1.27922561429635</v>
      </c>
    </row>
    <row r="781" ht="15" spans="1:7">
      <c r="A781" s="49" t="s">
        <v>1597</v>
      </c>
      <c r="B781" s="87" t="s">
        <v>124</v>
      </c>
      <c r="C781" s="51"/>
      <c r="D781" s="52"/>
      <c r="E781" s="52"/>
      <c r="F781" s="54">
        <f ca="1" t="shared" si="33"/>
        <v>0</v>
      </c>
      <c r="G781" s="54">
        <f ca="1" t="shared" si="34"/>
        <v>0</v>
      </c>
    </row>
    <row r="782" ht="15" spans="1:7">
      <c r="A782" s="49" t="s">
        <v>443</v>
      </c>
      <c r="B782" s="87" t="s">
        <v>106</v>
      </c>
      <c r="C782" s="51">
        <v>20</v>
      </c>
      <c r="D782" s="52">
        <v>19</v>
      </c>
      <c r="E782" s="52">
        <v>21</v>
      </c>
      <c r="F782" s="54">
        <f ca="1" t="shared" si="33"/>
        <v>1.05</v>
      </c>
      <c r="G782" s="54">
        <f ca="1" t="shared" si="34"/>
        <v>1.10526315789474</v>
      </c>
    </row>
    <row r="783" ht="15" spans="1:7">
      <c r="A783" s="49" t="s">
        <v>1598</v>
      </c>
      <c r="B783" s="87" t="s">
        <v>1599</v>
      </c>
      <c r="C783" s="51">
        <v>4</v>
      </c>
      <c r="D783" s="52">
        <v>1</v>
      </c>
      <c r="E783" s="52">
        <v>1</v>
      </c>
      <c r="F783" s="54">
        <f ca="1" t="shared" si="33"/>
        <v>0.25</v>
      </c>
      <c r="G783" s="54">
        <f ca="1" t="shared" si="34"/>
        <v>1</v>
      </c>
    </row>
    <row r="784" ht="15" spans="1:7">
      <c r="A784" s="49" t="s">
        <v>444</v>
      </c>
      <c r="B784" s="87" t="s">
        <v>445</v>
      </c>
      <c r="C784" s="51"/>
      <c r="D784" s="52">
        <v>3594</v>
      </c>
      <c r="E784" s="52">
        <v>1636</v>
      </c>
      <c r="F784" s="54">
        <f ca="1" t="shared" si="33"/>
        <v>0</v>
      </c>
      <c r="G784" s="54">
        <f ca="1" t="shared" si="34"/>
        <v>0.455203116304953</v>
      </c>
    </row>
    <row r="785" ht="15" spans="1:7">
      <c r="A785" s="49" t="s">
        <v>446</v>
      </c>
      <c r="B785" s="87" t="s">
        <v>447</v>
      </c>
      <c r="C785" s="51">
        <v>63</v>
      </c>
      <c r="D785" s="52">
        <v>55</v>
      </c>
      <c r="E785" s="52">
        <v>157</v>
      </c>
      <c r="F785" s="54">
        <f ca="1" t="shared" si="33"/>
        <v>2.49206349206349</v>
      </c>
      <c r="G785" s="54">
        <f ca="1" t="shared" si="34"/>
        <v>2.85454545454545</v>
      </c>
    </row>
    <row r="786" ht="15" spans="1:7">
      <c r="A786" s="49" t="s">
        <v>1600</v>
      </c>
      <c r="B786" s="87" t="s">
        <v>1601</v>
      </c>
      <c r="C786" s="51"/>
      <c r="D786" s="52"/>
      <c r="E786" s="52"/>
      <c r="F786" s="54">
        <f ca="1" t="shared" si="33"/>
        <v>0</v>
      </c>
      <c r="G786" s="54">
        <f ca="1" t="shared" si="34"/>
        <v>0</v>
      </c>
    </row>
    <row r="787" ht="15" spans="1:7">
      <c r="A787" s="49" t="s">
        <v>1602</v>
      </c>
      <c r="B787" s="87" t="s">
        <v>1603</v>
      </c>
      <c r="C787" s="51"/>
      <c r="D787" s="52">
        <v>2</v>
      </c>
      <c r="E787" s="52"/>
      <c r="F787" s="54">
        <f ca="1" t="shared" si="33"/>
        <v>0</v>
      </c>
      <c r="G787" s="54">
        <f ca="1" t="shared" si="34"/>
        <v>0</v>
      </c>
    </row>
    <row r="788" ht="15" spans="1:7">
      <c r="A788" s="49" t="s">
        <v>1604</v>
      </c>
      <c r="B788" s="87" t="s">
        <v>1605</v>
      </c>
      <c r="C788" s="51"/>
      <c r="D788" s="52"/>
      <c r="E788" s="52"/>
      <c r="F788" s="54">
        <f ca="1" t="shared" si="33"/>
        <v>0</v>
      </c>
      <c r="G788" s="54">
        <f ca="1" t="shared" si="34"/>
        <v>0</v>
      </c>
    </row>
    <row r="789" ht="15" spans="1:7">
      <c r="A789" s="49" t="s">
        <v>448</v>
      </c>
      <c r="B789" s="87" t="s">
        <v>449</v>
      </c>
      <c r="C789" s="51">
        <v>2</v>
      </c>
      <c r="D789" s="52">
        <v>199</v>
      </c>
      <c r="E789" s="52">
        <v>137</v>
      </c>
      <c r="F789" s="54">
        <f ca="1" t="shared" si="33"/>
        <v>68.5</v>
      </c>
      <c r="G789" s="54">
        <f ca="1" t="shared" si="34"/>
        <v>0.688442211055276</v>
      </c>
    </row>
    <row r="790" ht="15" spans="1:7">
      <c r="A790" s="49" t="s">
        <v>1606</v>
      </c>
      <c r="B790" s="87" t="s">
        <v>1607</v>
      </c>
      <c r="C790" s="51"/>
      <c r="D790" s="52">
        <v>1</v>
      </c>
      <c r="E790" s="52"/>
      <c r="F790" s="54">
        <f ca="1" t="shared" si="33"/>
        <v>0</v>
      </c>
      <c r="G790" s="54">
        <f ca="1" t="shared" si="34"/>
        <v>0</v>
      </c>
    </row>
    <row r="791" ht="15" spans="1:7">
      <c r="A791" s="49" t="s">
        <v>1608</v>
      </c>
      <c r="B791" s="87" t="s">
        <v>1609</v>
      </c>
      <c r="C791" s="51"/>
      <c r="D791" s="52"/>
      <c r="E791" s="52"/>
      <c r="F791" s="54">
        <f ca="1" t="shared" si="33"/>
        <v>0</v>
      </c>
      <c r="G791" s="54">
        <f ca="1" t="shared" si="34"/>
        <v>0</v>
      </c>
    </row>
    <row r="792" ht="15" spans="1:7">
      <c r="A792" s="49" t="s">
        <v>1610</v>
      </c>
      <c r="B792" s="87" t="s">
        <v>1611</v>
      </c>
      <c r="C792" s="51"/>
      <c r="D792" s="52"/>
      <c r="E792" s="52"/>
      <c r="F792" s="54">
        <f ca="1" t="shared" si="33"/>
        <v>0</v>
      </c>
      <c r="G792" s="54">
        <f ca="1" t="shared" si="34"/>
        <v>0</v>
      </c>
    </row>
    <row r="793" ht="15" spans="1:7">
      <c r="A793" s="49" t="s">
        <v>450</v>
      </c>
      <c r="B793" s="87" t="s">
        <v>451</v>
      </c>
      <c r="C793" s="51">
        <v>2</v>
      </c>
      <c r="D793" s="52">
        <v>6</v>
      </c>
      <c r="E793" s="52">
        <v>31</v>
      </c>
      <c r="F793" s="54">
        <f ca="1" t="shared" si="33"/>
        <v>15.5</v>
      </c>
      <c r="G793" s="54">
        <f ca="1" t="shared" si="34"/>
        <v>5.16666666666667</v>
      </c>
    </row>
    <row r="794" ht="15" spans="1:7">
      <c r="A794" s="49" t="s">
        <v>1612</v>
      </c>
      <c r="B794" s="87" t="s">
        <v>1613</v>
      </c>
      <c r="C794" s="51"/>
      <c r="D794" s="52">
        <v>7</v>
      </c>
      <c r="E794" s="52">
        <v>30</v>
      </c>
      <c r="F794" s="54">
        <f ca="1" t="shared" si="33"/>
        <v>0</v>
      </c>
      <c r="G794" s="54">
        <f ca="1" t="shared" si="34"/>
        <v>4.28571428571429</v>
      </c>
    </row>
    <row r="795" ht="15" spans="1:7">
      <c r="A795" s="49" t="s">
        <v>452</v>
      </c>
      <c r="B795" s="87" t="s">
        <v>453</v>
      </c>
      <c r="C795" s="51"/>
      <c r="D795" s="52">
        <v>2046</v>
      </c>
      <c r="E795" s="52">
        <v>81</v>
      </c>
      <c r="F795" s="54">
        <f ca="1" t="shared" si="33"/>
        <v>0</v>
      </c>
      <c r="G795" s="54">
        <f ca="1" t="shared" si="34"/>
        <v>0.0395894428152493</v>
      </c>
    </row>
    <row r="796" ht="15" spans="1:7">
      <c r="A796" s="49" t="s">
        <v>1614</v>
      </c>
      <c r="B796" s="87" t="s">
        <v>1615</v>
      </c>
      <c r="C796" s="51"/>
      <c r="D796" s="52"/>
      <c r="E796" s="52"/>
      <c r="F796" s="54">
        <f ca="1" t="shared" si="33"/>
        <v>0</v>
      </c>
      <c r="G796" s="54">
        <f ca="1" t="shared" si="34"/>
        <v>0</v>
      </c>
    </row>
    <row r="797" ht="15" spans="1:7">
      <c r="A797" s="49" t="s">
        <v>1616</v>
      </c>
      <c r="B797" s="87" t="s">
        <v>1617</v>
      </c>
      <c r="C797" s="51"/>
      <c r="D797" s="52"/>
      <c r="E797" s="52"/>
      <c r="F797" s="54">
        <f ca="1" t="shared" si="33"/>
        <v>0</v>
      </c>
      <c r="G797" s="54">
        <f ca="1" t="shared" si="34"/>
        <v>0</v>
      </c>
    </row>
    <row r="798" ht="15" spans="1:7">
      <c r="A798" s="49" t="s">
        <v>1618</v>
      </c>
      <c r="B798" s="87" t="s">
        <v>1619</v>
      </c>
      <c r="C798" s="51"/>
      <c r="D798" s="52">
        <v>466</v>
      </c>
      <c r="E798" s="52"/>
      <c r="F798" s="54">
        <f ca="1" t="shared" si="33"/>
        <v>0</v>
      </c>
      <c r="G798" s="54">
        <f ca="1" t="shared" si="34"/>
        <v>0</v>
      </c>
    </row>
    <row r="799" ht="15" spans="1:7">
      <c r="A799" s="49" t="s">
        <v>1620</v>
      </c>
      <c r="B799" s="87" t="s">
        <v>1621</v>
      </c>
      <c r="C799" s="51"/>
      <c r="D799" s="52">
        <v>31</v>
      </c>
      <c r="E799" s="52"/>
      <c r="F799" s="54">
        <f ca="1" t="shared" si="33"/>
        <v>0</v>
      </c>
      <c r="G799" s="54">
        <f ca="1" t="shared" si="34"/>
        <v>0</v>
      </c>
    </row>
    <row r="800" ht="15" spans="1:7">
      <c r="A800" s="49" t="s">
        <v>1622</v>
      </c>
      <c r="B800" s="87" t="s">
        <v>1623</v>
      </c>
      <c r="C800" s="51"/>
      <c r="D800" s="52"/>
      <c r="E800" s="52"/>
      <c r="F800" s="54">
        <f ca="1" t="shared" si="33"/>
        <v>0</v>
      </c>
      <c r="G800" s="54">
        <f ca="1" t="shared" si="34"/>
        <v>0</v>
      </c>
    </row>
    <row r="801" ht="15" spans="1:7">
      <c r="A801" s="49" t="s">
        <v>1624</v>
      </c>
      <c r="B801" s="87" t="s">
        <v>1583</v>
      </c>
      <c r="C801" s="51"/>
      <c r="D801" s="52"/>
      <c r="E801" s="52"/>
      <c r="F801" s="54">
        <f ca="1" t="shared" si="33"/>
        <v>0</v>
      </c>
      <c r="G801" s="54">
        <f ca="1" t="shared" si="34"/>
        <v>0</v>
      </c>
    </row>
    <row r="802" ht="15" spans="1:7">
      <c r="A802" s="49" t="s">
        <v>1625</v>
      </c>
      <c r="B802" s="87" t="s">
        <v>1626</v>
      </c>
      <c r="C802" s="51"/>
      <c r="D802" s="52"/>
      <c r="E802" s="52"/>
      <c r="F802" s="54">
        <f ca="1" t="shared" si="33"/>
        <v>0</v>
      </c>
      <c r="G802" s="54">
        <f ca="1" t="shared" si="34"/>
        <v>0</v>
      </c>
    </row>
    <row r="803" ht="15" spans="1:7">
      <c r="A803" s="49" t="s">
        <v>454</v>
      </c>
      <c r="B803" s="87" t="s">
        <v>455</v>
      </c>
      <c r="C803" s="51"/>
      <c r="D803" s="52">
        <v>74</v>
      </c>
      <c r="E803" s="52">
        <v>210</v>
      </c>
      <c r="F803" s="54">
        <f ca="1" t="shared" si="33"/>
        <v>0</v>
      </c>
      <c r="G803" s="54">
        <f ca="1" t="shared" si="34"/>
        <v>2.83783783783784</v>
      </c>
    </row>
    <row r="804" ht="15" spans="1:7">
      <c r="A804" s="49" t="s">
        <v>456</v>
      </c>
      <c r="B804" s="87" t="s">
        <v>457</v>
      </c>
      <c r="C804" s="51"/>
      <c r="D804" s="52"/>
      <c r="E804" s="52">
        <v>1210</v>
      </c>
      <c r="F804" s="54">
        <f ca="1" t="shared" si="33"/>
        <v>0</v>
      </c>
      <c r="G804" s="54">
        <f ca="1" t="shared" si="34"/>
        <v>0</v>
      </c>
    </row>
    <row r="805" ht="15" spans="1:7">
      <c r="A805" s="49" t="s">
        <v>1627</v>
      </c>
      <c r="B805" s="87" t="s">
        <v>1628</v>
      </c>
      <c r="C805" s="51"/>
      <c r="D805" s="52"/>
      <c r="E805" s="52"/>
      <c r="F805" s="54">
        <f ca="1" t="shared" si="33"/>
        <v>0</v>
      </c>
      <c r="G805" s="54">
        <f ca="1" t="shared" si="34"/>
        <v>0</v>
      </c>
    </row>
    <row r="806" ht="15" spans="1:7">
      <c r="A806" s="49" t="s">
        <v>458</v>
      </c>
      <c r="B806" s="87" t="s">
        <v>459</v>
      </c>
      <c r="C806" s="51">
        <v>90</v>
      </c>
      <c r="D806" s="52">
        <v>132</v>
      </c>
      <c r="E806" s="52">
        <v>388</v>
      </c>
      <c r="F806" s="54">
        <f ca="1" t="shared" si="33"/>
        <v>4.31111111111111</v>
      </c>
      <c r="G806" s="54">
        <f ca="1" t="shared" si="34"/>
        <v>2.93939393939394</v>
      </c>
    </row>
    <row r="807" ht="15" spans="1:7">
      <c r="A807" s="49" t="s">
        <v>1629</v>
      </c>
      <c r="B807" s="87" t="s">
        <v>1630</v>
      </c>
      <c r="C807" s="51"/>
      <c r="D807" s="52"/>
      <c r="E807" s="52">
        <v>288</v>
      </c>
      <c r="F807" s="54">
        <f ca="1" t="shared" si="33"/>
        <v>0</v>
      </c>
      <c r="G807" s="54">
        <f ca="1" t="shared" si="34"/>
        <v>0</v>
      </c>
    </row>
    <row r="808" ht="15" spans="1:7">
      <c r="A808" s="49" t="s">
        <v>1631</v>
      </c>
      <c r="B808" s="87" t="s">
        <v>1632</v>
      </c>
      <c r="C808" s="51"/>
      <c r="D808" s="52"/>
      <c r="E808" s="52"/>
      <c r="F808" s="54">
        <f ca="1" t="shared" si="33"/>
        <v>0</v>
      </c>
      <c r="G808" s="54">
        <f ca="1" t="shared" si="34"/>
        <v>0</v>
      </c>
    </row>
    <row r="809" ht="15" spans="1:7">
      <c r="A809" s="49" t="s">
        <v>1633</v>
      </c>
      <c r="B809" s="87" t="s">
        <v>1634</v>
      </c>
      <c r="C809" s="51"/>
      <c r="D809" s="52"/>
      <c r="E809" s="52"/>
      <c r="F809" s="54">
        <f ca="1" t="shared" si="33"/>
        <v>0</v>
      </c>
      <c r="G809" s="54">
        <f ca="1" t="shared" si="34"/>
        <v>0</v>
      </c>
    </row>
    <row r="810" ht="15" spans="1:7">
      <c r="A810" s="49" t="s">
        <v>1635</v>
      </c>
      <c r="B810" s="87" t="s">
        <v>1636</v>
      </c>
      <c r="C810" s="51"/>
      <c r="D810" s="52">
        <v>2</v>
      </c>
      <c r="E810" s="52"/>
      <c r="F810" s="54">
        <f ca="1" t="shared" si="33"/>
        <v>0</v>
      </c>
      <c r="G810" s="54">
        <f ca="1" t="shared" si="34"/>
        <v>0</v>
      </c>
    </row>
    <row r="811" ht="15" spans="1:7">
      <c r="A811" s="49" t="s">
        <v>1637</v>
      </c>
      <c r="B811" s="87" t="s">
        <v>1638</v>
      </c>
      <c r="C811" s="51"/>
      <c r="D811" s="52"/>
      <c r="E811" s="52"/>
      <c r="F811" s="54">
        <f ca="1" t="shared" si="33"/>
        <v>0</v>
      </c>
      <c r="G811" s="54">
        <f ca="1" t="shared" si="34"/>
        <v>0</v>
      </c>
    </row>
    <row r="812" ht="15" spans="1:7">
      <c r="A812" s="49" t="s">
        <v>460</v>
      </c>
      <c r="B812" s="87" t="s">
        <v>461</v>
      </c>
      <c r="C812" s="51">
        <v>4767</v>
      </c>
      <c r="D812" s="52">
        <v>337</v>
      </c>
      <c r="E812" s="52">
        <v>5027</v>
      </c>
      <c r="F812" s="54">
        <f ca="1" t="shared" si="33"/>
        <v>1.05454164044472</v>
      </c>
      <c r="G812" s="54">
        <f ca="1" t="shared" si="34"/>
        <v>14.9169139465875</v>
      </c>
    </row>
    <row r="813" ht="15" spans="1:7">
      <c r="A813" s="49" t="s">
        <v>462</v>
      </c>
      <c r="B813" s="87" t="s">
        <v>463</v>
      </c>
      <c r="C813" s="51">
        <v>450</v>
      </c>
      <c r="D813" s="52">
        <v>1118</v>
      </c>
      <c r="E813" s="52">
        <v>801</v>
      </c>
      <c r="F813" s="54">
        <f ca="1" t="shared" si="33"/>
        <v>1.78</v>
      </c>
      <c r="G813" s="54">
        <f ca="1" t="shared" si="34"/>
        <v>0.716457960644007</v>
      </c>
    </row>
    <row r="814" ht="15" spans="1:7">
      <c r="A814" s="49" t="s">
        <v>464</v>
      </c>
      <c r="B814" s="87" t="s">
        <v>465</v>
      </c>
      <c r="C814" s="51">
        <v>8663</v>
      </c>
      <c r="D814" s="52">
        <v>5297</v>
      </c>
      <c r="E814" s="52">
        <v>5211</v>
      </c>
      <c r="F814" s="54">
        <f ca="1" t="shared" si="33"/>
        <v>0.601523721574512</v>
      </c>
      <c r="G814" s="54">
        <f ca="1" t="shared" si="34"/>
        <v>0.983764394940532</v>
      </c>
    </row>
    <row r="815" ht="15" spans="1:7">
      <c r="A815" s="49" t="s">
        <v>1639</v>
      </c>
      <c r="B815" s="87" t="s">
        <v>1640</v>
      </c>
      <c r="C815" s="51">
        <v>196</v>
      </c>
      <c r="D815" s="52">
        <v>28</v>
      </c>
      <c r="E815" s="52"/>
      <c r="F815" s="54">
        <f ca="1" t="shared" si="33"/>
        <v>0</v>
      </c>
      <c r="G815" s="54">
        <f ca="1" t="shared" si="34"/>
        <v>0</v>
      </c>
    </row>
    <row r="816" ht="15" spans="1:7">
      <c r="A816" s="49" t="s">
        <v>1641</v>
      </c>
      <c r="B816" s="87" t="s">
        <v>1642</v>
      </c>
      <c r="C816" s="51"/>
      <c r="D816" s="52"/>
      <c r="E816" s="52"/>
      <c r="F816" s="54">
        <f ca="1" t="shared" si="33"/>
        <v>0</v>
      </c>
      <c r="G816" s="54">
        <f ca="1" t="shared" si="34"/>
        <v>0</v>
      </c>
    </row>
    <row r="817" ht="15" spans="1:7">
      <c r="A817" s="49" t="s">
        <v>1643</v>
      </c>
      <c r="B817" s="87" t="s">
        <v>1644</v>
      </c>
      <c r="C817" s="51"/>
      <c r="D817" s="52"/>
      <c r="E817" s="52"/>
      <c r="F817" s="54">
        <f ca="1" t="shared" si="33"/>
        <v>0</v>
      </c>
      <c r="G817" s="54">
        <f ca="1" t="shared" si="34"/>
        <v>0</v>
      </c>
    </row>
    <row r="818" ht="15" spans="1:7">
      <c r="A818" s="49" t="s">
        <v>1645</v>
      </c>
      <c r="B818" s="87" t="s">
        <v>1646</v>
      </c>
      <c r="C818" s="51"/>
      <c r="D818" s="52"/>
      <c r="E818" s="52"/>
      <c r="F818" s="54">
        <f ca="1" t="shared" si="33"/>
        <v>0</v>
      </c>
      <c r="G818" s="54">
        <f ca="1" t="shared" si="34"/>
        <v>0</v>
      </c>
    </row>
    <row r="819" ht="15" spans="1:7">
      <c r="A819" s="49" t="s">
        <v>466</v>
      </c>
      <c r="B819" s="87" t="s">
        <v>467</v>
      </c>
      <c r="C819" s="51">
        <v>2</v>
      </c>
      <c r="D819" s="52"/>
      <c r="E819" s="52">
        <v>114</v>
      </c>
      <c r="F819" s="54">
        <f ca="1" t="shared" si="33"/>
        <v>57</v>
      </c>
      <c r="G819" s="54">
        <f ca="1" t="shared" si="34"/>
        <v>0</v>
      </c>
    </row>
    <row r="820" ht="15" spans="1:7">
      <c r="A820" s="49" t="s">
        <v>1647</v>
      </c>
      <c r="B820" s="87" t="s">
        <v>1648</v>
      </c>
      <c r="C820" s="51"/>
      <c r="D820" s="52">
        <v>3</v>
      </c>
      <c r="E820" s="52"/>
      <c r="F820" s="54">
        <f ca="1" t="shared" si="33"/>
        <v>0</v>
      </c>
      <c r="G820" s="54">
        <f ca="1" t="shared" si="34"/>
        <v>0</v>
      </c>
    </row>
    <row r="821" ht="15" spans="1:7">
      <c r="A821" s="49" t="s">
        <v>1649</v>
      </c>
      <c r="B821" s="87" t="s">
        <v>1650</v>
      </c>
      <c r="C821" s="51"/>
      <c r="D821" s="52"/>
      <c r="E821" s="52"/>
      <c r="F821" s="54">
        <f ca="1" t="shared" si="33"/>
        <v>0</v>
      </c>
      <c r="G821" s="54">
        <f ca="1" t="shared" si="34"/>
        <v>0</v>
      </c>
    </row>
    <row r="822" ht="15" spans="1:7">
      <c r="A822" s="49" t="s">
        <v>1651</v>
      </c>
      <c r="B822" s="87" t="s">
        <v>1652</v>
      </c>
      <c r="C822" s="51"/>
      <c r="D822" s="52"/>
      <c r="E822" s="52"/>
      <c r="F822" s="54">
        <f ca="1" t="shared" si="33"/>
        <v>0</v>
      </c>
      <c r="G822" s="54">
        <f ca="1" t="shared" si="34"/>
        <v>0</v>
      </c>
    </row>
    <row r="823" ht="15" spans="1:7">
      <c r="A823" s="49" t="s">
        <v>1653</v>
      </c>
      <c r="B823" s="87" t="s">
        <v>1654</v>
      </c>
      <c r="C823" s="51"/>
      <c r="D823" s="52"/>
      <c r="E823" s="52"/>
      <c r="F823" s="54">
        <f ca="1" t="shared" si="33"/>
        <v>0</v>
      </c>
      <c r="G823" s="54">
        <f ca="1" t="shared" si="34"/>
        <v>0</v>
      </c>
    </row>
    <row r="824" ht="15" spans="1:7">
      <c r="A824" s="49" t="s">
        <v>1655</v>
      </c>
      <c r="B824" s="87" t="s">
        <v>1656</v>
      </c>
      <c r="C824" s="51"/>
      <c r="D824" s="52"/>
      <c r="E824" s="52"/>
      <c r="F824" s="54">
        <f ca="1" t="shared" si="33"/>
        <v>0</v>
      </c>
      <c r="G824" s="54">
        <f ca="1" t="shared" si="34"/>
        <v>0</v>
      </c>
    </row>
    <row r="825" ht="15" spans="1:7">
      <c r="A825" s="49" t="s">
        <v>1657</v>
      </c>
      <c r="B825" s="87" t="s">
        <v>1658</v>
      </c>
      <c r="C825" s="51"/>
      <c r="D825" s="52"/>
      <c r="E825" s="52"/>
      <c r="F825" s="54">
        <f ca="1" t="shared" si="33"/>
        <v>0</v>
      </c>
      <c r="G825" s="54">
        <f ca="1" t="shared" si="34"/>
        <v>0</v>
      </c>
    </row>
    <row r="826" ht="15" spans="1:7">
      <c r="A826" s="49" t="s">
        <v>468</v>
      </c>
      <c r="B826" s="87" t="s">
        <v>469</v>
      </c>
      <c r="C826" s="51">
        <v>55</v>
      </c>
      <c r="D826" s="52">
        <v>55</v>
      </c>
      <c r="E826" s="52">
        <v>309</v>
      </c>
      <c r="F826" s="54">
        <f ca="1" t="shared" si="33"/>
        <v>5.61818181818182</v>
      </c>
      <c r="G826" s="54">
        <f ca="1" t="shared" si="34"/>
        <v>5.61818181818182</v>
      </c>
    </row>
    <row r="827" ht="15" spans="1:7">
      <c r="A827" s="49" t="s">
        <v>470</v>
      </c>
      <c r="B827" s="87" t="s">
        <v>104</v>
      </c>
      <c r="C827" s="51">
        <v>3567</v>
      </c>
      <c r="D827" s="52">
        <v>2638</v>
      </c>
      <c r="E827" s="52">
        <v>2072</v>
      </c>
      <c r="F827" s="54">
        <f ca="1" t="shared" si="33"/>
        <v>0.580880291561536</v>
      </c>
      <c r="G827" s="54">
        <f ca="1" t="shared" si="34"/>
        <v>0.785443517816528</v>
      </c>
    </row>
    <row r="828" ht="15" spans="1:7">
      <c r="A828" s="49" t="s">
        <v>1659</v>
      </c>
      <c r="B828" s="87" t="s">
        <v>124</v>
      </c>
      <c r="C828" s="51"/>
      <c r="D828" s="52"/>
      <c r="E828" s="52"/>
      <c r="F828" s="54">
        <f ca="1" t="shared" si="33"/>
        <v>0</v>
      </c>
      <c r="G828" s="54">
        <f ca="1" t="shared" si="34"/>
        <v>0</v>
      </c>
    </row>
    <row r="829" ht="15" spans="1:7">
      <c r="A829" s="49" t="s">
        <v>1660</v>
      </c>
      <c r="B829" s="87" t="s">
        <v>106</v>
      </c>
      <c r="C829" s="51"/>
      <c r="D829" s="52"/>
      <c r="E829" s="52"/>
      <c r="F829" s="54">
        <f ca="1" t="shared" si="33"/>
        <v>0</v>
      </c>
      <c r="G829" s="54">
        <f ca="1" t="shared" si="34"/>
        <v>0</v>
      </c>
    </row>
    <row r="830" ht="15" spans="1:7">
      <c r="A830" s="49" t="s">
        <v>471</v>
      </c>
      <c r="B830" s="87" t="s">
        <v>472</v>
      </c>
      <c r="C830" s="51">
        <v>3569</v>
      </c>
      <c r="D830" s="52">
        <v>1710</v>
      </c>
      <c r="E830" s="52">
        <v>6988</v>
      </c>
      <c r="F830" s="54">
        <f ca="1" t="shared" si="33"/>
        <v>1.95797142056598</v>
      </c>
      <c r="G830" s="54">
        <f ca="1" t="shared" si="34"/>
        <v>4.08654970760234</v>
      </c>
    </row>
    <row r="831" ht="15" spans="1:7">
      <c r="A831" s="49" t="s">
        <v>473</v>
      </c>
      <c r="B831" s="87" t="s">
        <v>474</v>
      </c>
      <c r="C831" s="51">
        <v>2227</v>
      </c>
      <c r="D831" s="52">
        <v>1782</v>
      </c>
      <c r="E831" s="52">
        <v>2597</v>
      </c>
      <c r="F831" s="54">
        <f ca="1" t="shared" si="33"/>
        <v>1.16614279299506</v>
      </c>
      <c r="G831" s="54">
        <f ca="1" t="shared" si="34"/>
        <v>1.45735129068462</v>
      </c>
    </row>
    <row r="832" ht="15" spans="1:7">
      <c r="A832" s="49" t="s">
        <v>1661</v>
      </c>
      <c r="B832" s="87" t="s">
        <v>1662</v>
      </c>
      <c r="C832" s="51"/>
      <c r="D832" s="52"/>
      <c r="E832" s="52"/>
      <c r="F832" s="54">
        <f ca="1" t="shared" si="33"/>
        <v>0</v>
      </c>
      <c r="G832" s="54">
        <f ca="1" t="shared" si="34"/>
        <v>0</v>
      </c>
    </row>
    <row r="833" ht="15" spans="1:7">
      <c r="A833" s="49" t="s">
        <v>1663</v>
      </c>
      <c r="B833" s="87" t="s">
        <v>1664</v>
      </c>
      <c r="C833" s="51"/>
      <c r="D833" s="52"/>
      <c r="E833" s="52"/>
      <c r="F833" s="54">
        <f ca="1" t="shared" si="33"/>
        <v>0</v>
      </c>
      <c r="G833" s="54">
        <f ca="1" t="shared" si="34"/>
        <v>0</v>
      </c>
    </row>
    <row r="834" ht="15" spans="1:7">
      <c r="A834" s="49" t="s">
        <v>475</v>
      </c>
      <c r="B834" s="87" t="s">
        <v>476</v>
      </c>
      <c r="C834" s="51">
        <v>339</v>
      </c>
      <c r="D834" s="52">
        <v>165</v>
      </c>
      <c r="E834" s="52">
        <v>604</v>
      </c>
      <c r="F834" s="54">
        <f ca="1" t="shared" si="33"/>
        <v>1.78171091445428</v>
      </c>
      <c r="G834" s="54">
        <f ca="1" t="shared" si="34"/>
        <v>3.66060606060606</v>
      </c>
    </row>
    <row r="835" ht="15" spans="1:7">
      <c r="A835" s="49" t="s">
        <v>1665</v>
      </c>
      <c r="B835" s="87" t="s">
        <v>1666</v>
      </c>
      <c r="C835" s="51"/>
      <c r="D835" s="52"/>
      <c r="E835" s="52"/>
      <c r="F835" s="54">
        <f ca="1" t="shared" si="33"/>
        <v>0</v>
      </c>
      <c r="G835" s="54">
        <f ca="1" t="shared" si="34"/>
        <v>0</v>
      </c>
    </row>
    <row r="836" ht="15" spans="1:7">
      <c r="A836" s="49" t="s">
        <v>1667</v>
      </c>
      <c r="B836" s="87" t="s">
        <v>1668</v>
      </c>
      <c r="C836" s="51"/>
      <c r="D836" s="52"/>
      <c r="E836" s="52"/>
      <c r="F836" s="54">
        <f ca="1" t="shared" si="33"/>
        <v>0</v>
      </c>
      <c r="G836" s="54">
        <f ca="1" t="shared" si="34"/>
        <v>0</v>
      </c>
    </row>
    <row r="837" ht="15" spans="1:7">
      <c r="A837" s="49" t="s">
        <v>1669</v>
      </c>
      <c r="B837" s="87" t="s">
        <v>1670</v>
      </c>
      <c r="C837" s="51"/>
      <c r="D837" s="52"/>
      <c r="E837" s="52"/>
      <c r="F837" s="54">
        <f ca="1" t="shared" si="33"/>
        <v>0</v>
      </c>
      <c r="G837" s="54">
        <f ca="1" t="shared" si="34"/>
        <v>0</v>
      </c>
    </row>
    <row r="838" ht="15" spans="1:7">
      <c r="A838" s="49" t="s">
        <v>1671</v>
      </c>
      <c r="B838" s="87" t="s">
        <v>1672</v>
      </c>
      <c r="C838" s="51"/>
      <c r="D838" s="52"/>
      <c r="E838" s="52"/>
      <c r="F838" s="54">
        <f ca="1" t="shared" si="33"/>
        <v>0</v>
      </c>
      <c r="G838" s="54">
        <f ca="1" t="shared" si="34"/>
        <v>0</v>
      </c>
    </row>
    <row r="839" ht="15" spans="1:7">
      <c r="A839" s="49" t="s">
        <v>1673</v>
      </c>
      <c r="B839" s="87" t="s">
        <v>1674</v>
      </c>
      <c r="C839" s="51"/>
      <c r="D839" s="52"/>
      <c r="E839" s="52"/>
      <c r="F839" s="54">
        <f ca="1" t="shared" si="33"/>
        <v>0</v>
      </c>
      <c r="G839" s="54">
        <f ca="1" t="shared" si="34"/>
        <v>0</v>
      </c>
    </row>
    <row r="840" ht="15" spans="1:7">
      <c r="A840" s="49" t="s">
        <v>1675</v>
      </c>
      <c r="B840" s="87" t="s">
        <v>1676</v>
      </c>
      <c r="C840" s="51"/>
      <c r="D840" s="52"/>
      <c r="E840" s="52"/>
      <c r="F840" s="54">
        <f ca="1" t="shared" si="33"/>
        <v>0</v>
      </c>
      <c r="G840" s="54">
        <f ca="1" t="shared" si="34"/>
        <v>0</v>
      </c>
    </row>
    <row r="841" ht="15" spans="1:7">
      <c r="A841" s="49" t="s">
        <v>1677</v>
      </c>
      <c r="B841" s="87" t="s">
        <v>1678</v>
      </c>
      <c r="C841" s="51"/>
      <c r="D841" s="52"/>
      <c r="E841" s="52"/>
      <c r="F841" s="54">
        <f ca="1" t="shared" si="33"/>
        <v>0</v>
      </c>
      <c r="G841" s="54">
        <f ca="1" t="shared" si="34"/>
        <v>0</v>
      </c>
    </row>
    <row r="842" ht="15" spans="1:7">
      <c r="A842" s="49" t="s">
        <v>1679</v>
      </c>
      <c r="B842" s="87" t="s">
        <v>1680</v>
      </c>
      <c r="C842" s="51"/>
      <c r="D842" s="52"/>
      <c r="E842" s="52"/>
      <c r="F842" s="54">
        <f ca="1" t="shared" si="33"/>
        <v>0</v>
      </c>
      <c r="G842" s="54">
        <f ca="1" t="shared" si="34"/>
        <v>0</v>
      </c>
    </row>
    <row r="843" ht="15" spans="1:7">
      <c r="A843" s="49" t="s">
        <v>1681</v>
      </c>
      <c r="B843" s="87" t="s">
        <v>1682</v>
      </c>
      <c r="C843" s="51"/>
      <c r="D843" s="52"/>
      <c r="E843" s="52"/>
      <c r="F843" s="54">
        <f ca="1" t="shared" ref="F843:F906" si="35">IFERROR(OFFSET(F843,0,-1)/OFFSET(F843,0,-3),)</f>
        <v>0</v>
      </c>
      <c r="G843" s="54">
        <f ca="1" t="shared" ref="G843:G906" si="36">IFERROR(OFFSET(F843,0,-1)/OFFSET(F843,0,-2),)</f>
        <v>0</v>
      </c>
    </row>
    <row r="844" ht="15" spans="1:7">
      <c r="A844" s="49" t="s">
        <v>1683</v>
      </c>
      <c r="B844" s="87" t="s">
        <v>1684</v>
      </c>
      <c r="C844" s="51"/>
      <c r="D844" s="52"/>
      <c r="E844" s="52"/>
      <c r="F844" s="54">
        <f ca="1" t="shared" si="35"/>
        <v>0</v>
      </c>
      <c r="G844" s="54">
        <f ca="1" t="shared" si="36"/>
        <v>0</v>
      </c>
    </row>
    <row r="845" ht="15" spans="1:7">
      <c r="A845" s="49" t="s">
        <v>1685</v>
      </c>
      <c r="B845" s="87" t="s">
        <v>1686</v>
      </c>
      <c r="C845" s="51"/>
      <c r="D845" s="52"/>
      <c r="E845" s="52"/>
      <c r="F845" s="54">
        <f ca="1" t="shared" si="35"/>
        <v>0</v>
      </c>
      <c r="G845" s="54">
        <f ca="1" t="shared" si="36"/>
        <v>0</v>
      </c>
    </row>
    <row r="846" ht="15" spans="1:7">
      <c r="A846" s="49" t="s">
        <v>477</v>
      </c>
      <c r="B846" s="87" t="s">
        <v>478</v>
      </c>
      <c r="C846" s="51">
        <v>1390</v>
      </c>
      <c r="D846" s="52">
        <v>19</v>
      </c>
      <c r="E846" s="52">
        <v>8</v>
      </c>
      <c r="F846" s="54">
        <f ca="1" t="shared" si="35"/>
        <v>0.00575539568345324</v>
      </c>
      <c r="G846" s="54">
        <f ca="1" t="shared" si="36"/>
        <v>0.421052631578947</v>
      </c>
    </row>
    <row r="847" ht="15" spans="1:7">
      <c r="A847" s="49" t="s">
        <v>1687</v>
      </c>
      <c r="B847" s="87" t="s">
        <v>104</v>
      </c>
      <c r="C847" s="51"/>
      <c r="D847" s="52"/>
      <c r="E847" s="52"/>
      <c r="F847" s="54">
        <f ca="1" t="shared" si="35"/>
        <v>0</v>
      </c>
      <c r="G847" s="54">
        <f ca="1" t="shared" si="36"/>
        <v>0</v>
      </c>
    </row>
    <row r="848" ht="15" spans="1:7">
      <c r="A848" s="49" t="s">
        <v>1688</v>
      </c>
      <c r="B848" s="87" t="s">
        <v>124</v>
      </c>
      <c r="C848" s="51"/>
      <c r="D848" s="52"/>
      <c r="E848" s="52"/>
      <c r="F848" s="54">
        <f ca="1" t="shared" si="35"/>
        <v>0</v>
      </c>
      <c r="G848" s="54">
        <f ca="1" t="shared" si="36"/>
        <v>0</v>
      </c>
    </row>
    <row r="849" ht="15" spans="1:7">
      <c r="A849" s="49" t="s">
        <v>1689</v>
      </c>
      <c r="B849" s="87" t="s">
        <v>106</v>
      </c>
      <c r="C849" s="51"/>
      <c r="D849" s="52"/>
      <c r="E849" s="52"/>
      <c r="F849" s="54">
        <f ca="1" t="shared" si="35"/>
        <v>0</v>
      </c>
      <c r="G849" s="54">
        <f ca="1" t="shared" si="36"/>
        <v>0</v>
      </c>
    </row>
    <row r="850" ht="15" spans="1:7">
      <c r="A850" s="49" t="s">
        <v>1690</v>
      </c>
      <c r="B850" s="87" t="s">
        <v>1691</v>
      </c>
      <c r="C850" s="51"/>
      <c r="D850" s="52"/>
      <c r="E850" s="52"/>
      <c r="F850" s="54">
        <f ca="1" t="shared" si="35"/>
        <v>0</v>
      </c>
      <c r="G850" s="54">
        <f ca="1" t="shared" si="36"/>
        <v>0</v>
      </c>
    </row>
    <row r="851" ht="15" spans="1:7">
      <c r="A851" s="49" t="s">
        <v>1692</v>
      </c>
      <c r="B851" s="87" t="s">
        <v>1693</v>
      </c>
      <c r="C851" s="51"/>
      <c r="D851" s="52"/>
      <c r="E851" s="52"/>
      <c r="F851" s="54">
        <f ca="1" t="shared" si="35"/>
        <v>0</v>
      </c>
      <c r="G851" s="54">
        <f ca="1" t="shared" si="36"/>
        <v>0</v>
      </c>
    </row>
    <row r="852" ht="15" spans="1:7">
      <c r="A852" s="49" t="s">
        <v>1694</v>
      </c>
      <c r="B852" s="87" t="s">
        <v>1695</v>
      </c>
      <c r="C852" s="51"/>
      <c r="D852" s="52"/>
      <c r="E852" s="52"/>
      <c r="F852" s="54">
        <f ca="1" t="shared" si="35"/>
        <v>0</v>
      </c>
      <c r="G852" s="54">
        <f ca="1" t="shared" si="36"/>
        <v>0</v>
      </c>
    </row>
    <row r="853" ht="15" spans="1:7">
      <c r="A853" s="49" t="s">
        <v>1696</v>
      </c>
      <c r="B853" s="87" t="s">
        <v>1697</v>
      </c>
      <c r="C853" s="51"/>
      <c r="D853" s="52"/>
      <c r="E853" s="52"/>
      <c r="F853" s="54">
        <f ca="1" t="shared" si="35"/>
        <v>0</v>
      </c>
      <c r="G853" s="54">
        <f ca="1" t="shared" si="36"/>
        <v>0</v>
      </c>
    </row>
    <row r="854" ht="15" spans="1:7">
      <c r="A854" s="49" t="s">
        <v>1698</v>
      </c>
      <c r="B854" s="87" t="s">
        <v>1699</v>
      </c>
      <c r="C854" s="51"/>
      <c r="D854" s="52"/>
      <c r="E854" s="52"/>
      <c r="F854" s="54">
        <f ca="1" t="shared" si="35"/>
        <v>0</v>
      </c>
      <c r="G854" s="54">
        <f ca="1" t="shared" si="36"/>
        <v>0</v>
      </c>
    </row>
    <row r="855" ht="15" spans="1:7">
      <c r="A855" s="49" t="s">
        <v>1700</v>
      </c>
      <c r="B855" s="87" t="s">
        <v>1701</v>
      </c>
      <c r="C855" s="51"/>
      <c r="D855" s="52"/>
      <c r="E855" s="52"/>
      <c r="F855" s="54">
        <f ca="1" t="shared" si="35"/>
        <v>0</v>
      </c>
      <c r="G855" s="54">
        <f ca="1" t="shared" si="36"/>
        <v>0</v>
      </c>
    </row>
    <row r="856" ht="15" spans="1:7">
      <c r="A856" s="49" t="s">
        <v>1702</v>
      </c>
      <c r="B856" s="87" t="s">
        <v>104</v>
      </c>
      <c r="C856" s="51"/>
      <c r="D856" s="52"/>
      <c r="E856" s="52"/>
      <c r="F856" s="54">
        <f ca="1" t="shared" si="35"/>
        <v>0</v>
      </c>
      <c r="G856" s="54">
        <f ca="1" t="shared" si="36"/>
        <v>0</v>
      </c>
    </row>
    <row r="857" ht="15" spans="1:7">
      <c r="A857" s="49" t="s">
        <v>1703</v>
      </c>
      <c r="B857" s="87" t="s">
        <v>124</v>
      </c>
      <c r="C857" s="51"/>
      <c r="D857" s="52"/>
      <c r="E857" s="52"/>
      <c r="F857" s="54">
        <f ca="1" t="shared" si="35"/>
        <v>0</v>
      </c>
      <c r="G857" s="54">
        <f ca="1" t="shared" si="36"/>
        <v>0</v>
      </c>
    </row>
    <row r="858" ht="15" spans="1:7">
      <c r="A858" s="49" t="s">
        <v>1704</v>
      </c>
      <c r="B858" s="87" t="s">
        <v>106</v>
      </c>
      <c r="C858" s="51"/>
      <c r="D858" s="52"/>
      <c r="E858" s="52"/>
      <c r="F858" s="54">
        <f ca="1" t="shared" si="35"/>
        <v>0</v>
      </c>
      <c r="G858" s="54">
        <f ca="1" t="shared" si="36"/>
        <v>0</v>
      </c>
    </row>
    <row r="859" ht="15" spans="1:7">
      <c r="A859" s="49" t="s">
        <v>1705</v>
      </c>
      <c r="B859" s="87" t="s">
        <v>1706</v>
      </c>
      <c r="C859" s="51"/>
      <c r="D859" s="52"/>
      <c r="E859" s="52"/>
      <c r="F859" s="54">
        <f ca="1" t="shared" si="35"/>
        <v>0</v>
      </c>
      <c r="G859" s="54">
        <f ca="1" t="shared" si="36"/>
        <v>0</v>
      </c>
    </row>
    <row r="860" ht="15" spans="1:7">
      <c r="A860" s="49" t="s">
        <v>1707</v>
      </c>
      <c r="B860" s="87" t="s">
        <v>1708</v>
      </c>
      <c r="C860" s="51"/>
      <c r="D860" s="52"/>
      <c r="E860" s="52"/>
      <c r="F860" s="54">
        <f ca="1" t="shared" si="35"/>
        <v>0</v>
      </c>
      <c r="G860" s="54">
        <f ca="1" t="shared" si="36"/>
        <v>0</v>
      </c>
    </row>
    <row r="861" ht="15" spans="1:7">
      <c r="A861" s="49" t="s">
        <v>1709</v>
      </c>
      <c r="B861" s="87" t="s">
        <v>1710</v>
      </c>
      <c r="C861" s="51"/>
      <c r="D861" s="52"/>
      <c r="E861" s="52"/>
      <c r="F861" s="54">
        <f ca="1" t="shared" si="35"/>
        <v>0</v>
      </c>
      <c r="G861" s="54">
        <f ca="1" t="shared" si="36"/>
        <v>0</v>
      </c>
    </row>
    <row r="862" ht="15" spans="1:7">
      <c r="A862" s="49" t="s">
        <v>1711</v>
      </c>
      <c r="B862" s="87" t="s">
        <v>1712</v>
      </c>
      <c r="C862" s="51"/>
      <c r="D862" s="52"/>
      <c r="E862" s="52"/>
      <c r="F862" s="54">
        <f ca="1" t="shared" si="35"/>
        <v>0</v>
      </c>
      <c r="G862" s="54">
        <f ca="1" t="shared" si="36"/>
        <v>0</v>
      </c>
    </row>
    <row r="863" ht="15" spans="1:7">
      <c r="A863" s="49" t="s">
        <v>1713</v>
      </c>
      <c r="B863" s="87" t="s">
        <v>1714</v>
      </c>
      <c r="C863" s="51"/>
      <c r="D863" s="52"/>
      <c r="E863" s="52"/>
      <c r="F863" s="54">
        <f ca="1" t="shared" si="35"/>
        <v>0</v>
      </c>
      <c r="G863" s="54">
        <f ca="1" t="shared" si="36"/>
        <v>0</v>
      </c>
    </row>
    <row r="864" ht="15" spans="1:7">
      <c r="A864" s="49" t="s">
        <v>1715</v>
      </c>
      <c r="B864" s="87" t="s">
        <v>1716</v>
      </c>
      <c r="C864" s="51"/>
      <c r="D864" s="52"/>
      <c r="E864" s="52"/>
      <c r="F864" s="54">
        <f ca="1" t="shared" si="35"/>
        <v>0</v>
      </c>
      <c r="G864" s="54">
        <f ca="1" t="shared" si="36"/>
        <v>0</v>
      </c>
    </row>
    <row r="865" ht="15" spans="1:7">
      <c r="A865" s="49" t="s">
        <v>1717</v>
      </c>
      <c r="B865" s="87" t="s">
        <v>104</v>
      </c>
      <c r="C865" s="51"/>
      <c r="D865" s="52"/>
      <c r="E865" s="52"/>
      <c r="F865" s="54">
        <f ca="1" t="shared" si="35"/>
        <v>0</v>
      </c>
      <c r="G865" s="54">
        <f ca="1" t="shared" si="36"/>
        <v>0</v>
      </c>
    </row>
    <row r="866" ht="15" spans="1:7">
      <c r="A866" s="49" t="s">
        <v>1718</v>
      </c>
      <c r="B866" s="87" t="s">
        <v>124</v>
      </c>
      <c r="C866" s="51"/>
      <c r="D866" s="52"/>
      <c r="E866" s="52"/>
      <c r="F866" s="54">
        <f ca="1" t="shared" si="35"/>
        <v>0</v>
      </c>
      <c r="G866" s="54">
        <f ca="1" t="shared" si="36"/>
        <v>0</v>
      </c>
    </row>
    <row r="867" ht="15" spans="1:7">
      <c r="A867" s="49" t="s">
        <v>1719</v>
      </c>
      <c r="B867" s="87" t="s">
        <v>106</v>
      </c>
      <c r="C867" s="51"/>
      <c r="D867" s="52"/>
      <c r="E867" s="52"/>
      <c r="F867" s="54">
        <f ca="1" t="shared" si="35"/>
        <v>0</v>
      </c>
      <c r="G867" s="54">
        <f ca="1" t="shared" si="36"/>
        <v>0</v>
      </c>
    </row>
    <row r="868" ht="15" spans="1:7">
      <c r="A868" s="49" t="s">
        <v>1720</v>
      </c>
      <c r="B868" s="87" t="s">
        <v>1699</v>
      </c>
      <c r="C868" s="51"/>
      <c r="D868" s="52"/>
      <c r="E868" s="52"/>
      <c r="F868" s="54">
        <f ca="1" t="shared" si="35"/>
        <v>0</v>
      </c>
      <c r="G868" s="54">
        <f ca="1" t="shared" si="36"/>
        <v>0</v>
      </c>
    </row>
    <row r="869" ht="15" spans="1:7">
      <c r="A869" s="49" t="s">
        <v>1721</v>
      </c>
      <c r="B869" s="87" t="s">
        <v>1722</v>
      </c>
      <c r="C869" s="51"/>
      <c r="D869" s="52"/>
      <c r="E869" s="52"/>
      <c r="F869" s="54">
        <f ca="1" t="shared" si="35"/>
        <v>0</v>
      </c>
      <c r="G869" s="54">
        <f ca="1" t="shared" si="36"/>
        <v>0</v>
      </c>
    </row>
    <row r="870" ht="15" spans="1:7">
      <c r="A870" s="49" t="s">
        <v>1723</v>
      </c>
      <c r="B870" s="87" t="s">
        <v>1724</v>
      </c>
      <c r="C870" s="51"/>
      <c r="D870" s="52"/>
      <c r="E870" s="52"/>
      <c r="F870" s="54">
        <f ca="1" t="shared" si="35"/>
        <v>0</v>
      </c>
      <c r="G870" s="54">
        <f ca="1" t="shared" si="36"/>
        <v>0</v>
      </c>
    </row>
    <row r="871" ht="15" spans="1:7">
      <c r="A871" s="49" t="s">
        <v>1725</v>
      </c>
      <c r="B871" s="87" t="s">
        <v>1726</v>
      </c>
      <c r="C871" s="51"/>
      <c r="D871" s="52"/>
      <c r="E871" s="52"/>
      <c r="F871" s="54">
        <f ca="1" t="shared" si="35"/>
        <v>0</v>
      </c>
      <c r="G871" s="54">
        <f ca="1" t="shared" si="36"/>
        <v>0</v>
      </c>
    </row>
    <row r="872" ht="15" spans="1:7">
      <c r="A872" s="49" t="s">
        <v>479</v>
      </c>
      <c r="B872" s="87" t="s">
        <v>480</v>
      </c>
      <c r="C872" s="51"/>
      <c r="D872" s="52">
        <v>10</v>
      </c>
      <c r="E872" s="52"/>
      <c r="F872" s="54">
        <f ca="1" t="shared" si="35"/>
        <v>0</v>
      </c>
      <c r="G872" s="54">
        <f ca="1" t="shared" si="36"/>
        <v>0</v>
      </c>
    </row>
    <row r="873" ht="15" spans="1:7">
      <c r="A873" s="49" t="s">
        <v>1727</v>
      </c>
      <c r="B873" s="87" t="s">
        <v>104</v>
      </c>
      <c r="C873" s="51">
        <v>1</v>
      </c>
      <c r="D873" s="52"/>
      <c r="E873" s="52"/>
      <c r="F873" s="54">
        <f ca="1" t="shared" si="35"/>
        <v>0</v>
      </c>
      <c r="G873" s="54">
        <f ca="1" t="shared" si="36"/>
        <v>0</v>
      </c>
    </row>
    <row r="874" ht="15" spans="1:7">
      <c r="A874" s="49" t="s">
        <v>1728</v>
      </c>
      <c r="B874" s="87" t="s">
        <v>124</v>
      </c>
      <c r="C874" s="51"/>
      <c r="D874" s="52"/>
      <c r="E874" s="52"/>
      <c r="F874" s="54">
        <f ca="1" t="shared" si="35"/>
        <v>0</v>
      </c>
      <c r="G874" s="54">
        <f ca="1" t="shared" si="36"/>
        <v>0</v>
      </c>
    </row>
    <row r="875" ht="15" spans="1:7">
      <c r="A875" s="49" t="s">
        <v>1729</v>
      </c>
      <c r="B875" s="87" t="s">
        <v>106</v>
      </c>
      <c r="C875" s="51"/>
      <c r="D875" s="52"/>
      <c r="E875" s="52"/>
      <c r="F875" s="54">
        <f ca="1" t="shared" si="35"/>
        <v>0</v>
      </c>
      <c r="G875" s="54">
        <f ca="1" t="shared" si="36"/>
        <v>0</v>
      </c>
    </row>
    <row r="876" ht="15" spans="1:7">
      <c r="A876" s="49" t="s">
        <v>1730</v>
      </c>
      <c r="B876" s="87" t="s">
        <v>1731</v>
      </c>
      <c r="C876" s="51"/>
      <c r="D876" s="52"/>
      <c r="E876" s="52"/>
      <c r="F876" s="54">
        <f ca="1" t="shared" si="35"/>
        <v>0</v>
      </c>
      <c r="G876" s="54">
        <f ca="1" t="shared" si="36"/>
        <v>0</v>
      </c>
    </row>
    <row r="877" ht="15" spans="1:7">
      <c r="A877" s="49" t="s">
        <v>1732</v>
      </c>
      <c r="B877" s="87" t="s">
        <v>1733</v>
      </c>
      <c r="C877" s="51"/>
      <c r="D877" s="52"/>
      <c r="E877" s="52"/>
      <c r="F877" s="54">
        <f ca="1" t="shared" si="35"/>
        <v>0</v>
      </c>
      <c r="G877" s="54">
        <f ca="1" t="shared" si="36"/>
        <v>0</v>
      </c>
    </row>
    <row r="878" ht="15" spans="1:7">
      <c r="A878" s="49" t="s">
        <v>1734</v>
      </c>
      <c r="B878" s="87" t="s">
        <v>1735</v>
      </c>
      <c r="C878" s="51"/>
      <c r="D878" s="52"/>
      <c r="E878" s="52"/>
      <c r="F878" s="54">
        <f ca="1" t="shared" si="35"/>
        <v>0</v>
      </c>
      <c r="G878" s="54">
        <f ca="1" t="shared" si="36"/>
        <v>0</v>
      </c>
    </row>
    <row r="879" ht="15" spans="1:7">
      <c r="A879" s="49" t="s">
        <v>1736</v>
      </c>
      <c r="B879" s="87" t="s">
        <v>1737</v>
      </c>
      <c r="C879" s="51"/>
      <c r="D879" s="52"/>
      <c r="E879" s="52"/>
      <c r="F879" s="54">
        <f ca="1" t="shared" si="35"/>
        <v>0</v>
      </c>
      <c r="G879" s="54">
        <f ca="1" t="shared" si="36"/>
        <v>0</v>
      </c>
    </row>
    <row r="880" ht="15" spans="1:7">
      <c r="A880" s="49" t="s">
        <v>1738</v>
      </c>
      <c r="B880" s="87" t="s">
        <v>1739</v>
      </c>
      <c r="C880" s="51"/>
      <c r="D880" s="52"/>
      <c r="E880" s="52"/>
      <c r="F880" s="54">
        <f ca="1" t="shared" si="35"/>
        <v>0</v>
      </c>
      <c r="G880" s="54">
        <f ca="1" t="shared" si="36"/>
        <v>0</v>
      </c>
    </row>
    <row r="881" ht="15" spans="1:7">
      <c r="A881" s="49" t="s">
        <v>1740</v>
      </c>
      <c r="B881" s="87" t="s">
        <v>1741</v>
      </c>
      <c r="C881" s="51"/>
      <c r="D881" s="52"/>
      <c r="E881" s="52"/>
      <c r="F881" s="54">
        <f ca="1" t="shared" si="35"/>
        <v>0</v>
      </c>
      <c r="G881" s="54">
        <f ca="1" t="shared" si="36"/>
        <v>0</v>
      </c>
    </row>
    <row r="882" ht="15" spans="1:7">
      <c r="A882" s="49" t="s">
        <v>1742</v>
      </c>
      <c r="B882" s="87" t="s">
        <v>104</v>
      </c>
      <c r="C882" s="51"/>
      <c r="D882" s="52"/>
      <c r="E882" s="52"/>
      <c r="F882" s="54">
        <f ca="1" t="shared" si="35"/>
        <v>0</v>
      </c>
      <c r="G882" s="54">
        <f ca="1" t="shared" si="36"/>
        <v>0</v>
      </c>
    </row>
    <row r="883" ht="15" spans="1:7">
      <c r="A883" s="49" t="s">
        <v>1743</v>
      </c>
      <c r="B883" s="87" t="s">
        <v>124</v>
      </c>
      <c r="C883" s="51"/>
      <c r="D883" s="52"/>
      <c r="E883" s="52"/>
      <c r="F883" s="54">
        <f ca="1" t="shared" si="35"/>
        <v>0</v>
      </c>
      <c r="G883" s="54">
        <f ca="1" t="shared" si="36"/>
        <v>0</v>
      </c>
    </row>
    <row r="884" ht="15" spans="1:7">
      <c r="A884" s="49" t="s">
        <v>1744</v>
      </c>
      <c r="B884" s="87" t="s">
        <v>106</v>
      </c>
      <c r="C884" s="51"/>
      <c r="D884" s="52"/>
      <c r="E884" s="52"/>
      <c r="F884" s="54">
        <f ca="1" t="shared" si="35"/>
        <v>0</v>
      </c>
      <c r="G884" s="54">
        <f ca="1" t="shared" si="36"/>
        <v>0</v>
      </c>
    </row>
    <row r="885" ht="15" spans="1:7">
      <c r="A885" s="49" t="s">
        <v>1745</v>
      </c>
      <c r="B885" s="87" t="s">
        <v>1746</v>
      </c>
      <c r="C885" s="51"/>
      <c r="D885" s="52"/>
      <c r="E885" s="52"/>
      <c r="F885" s="54">
        <f ca="1" t="shared" si="35"/>
        <v>0</v>
      </c>
      <c r="G885" s="54">
        <f ca="1" t="shared" si="36"/>
        <v>0</v>
      </c>
    </row>
    <row r="886" ht="15" spans="1:7">
      <c r="A886" s="49" t="s">
        <v>1747</v>
      </c>
      <c r="B886" s="87" t="s">
        <v>1748</v>
      </c>
      <c r="C886" s="51"/>
      <c r="D886" s="52"/>
      <c r="E886" s="52"/>
      <c r="F886" s="54">
        <f ca="1" t="shared" si="35"/>
        <v>0</v>
      </c>
      <c r="G886" s="54">
        <f ca="1" t="shared" si="36"/>
        <v>0</v>
      </c>
    </row>
    <row r="887" ht="15" spans="1:7">
      <c r="A887" s="49" t="s">
        <v>1749</v>
      </c>
      <c r="B887" s="87" t="s">
        <v>1750</v>
      </c>
      <c r="C887" s="51"/>
      <c r="D887" s="52"/>
      <c r="E887" s="52"/>
      <c r="F887" s="54">
        <f ca="1" t="shared" si="35"/>
        <v>0</v>
      </c>
      <c r="G887" s="54">
        <f ca="1" t="shared" si="36"/>
        <v>0</v>
      </c>
    </row>
    <row r="888" ht="15" spans="1:7">
      <c r="A888" s="49" t="s">
        <v>1751</v>
      </c>
      <c r="B888" s="87" t="s">
        <v>1752</v>
      </c>
      <c r="C888" s="51"/>
      <c r="D888" s="52"/>
      <c r="E888" s="52"/>
      <c r="F888" s="54">
        <f ca="1" t="shared" si="35"/>
        <v>0</v>
      </c>
      <c r="G888" s="54">
        <f ca="1" t="shared" si="36"/>
        <v>0</v>
      </c>
    </row>
    <row r="889" ht="15" spans="1:7">
      <c r="A889" s="49" t="s">
        <v>1753</v>
      </c>
      <c r="B889" s="87" t="s">
        <v>1754</v>
      </c>
      <c r="C889" s="51"/>
      <c r="D889" s="52"/>
      <c r="E889" s="52"/>
      <c r="F889" s="54">
        <f ca="1" t="shared" si="35"/>
        <v>0</v>
      </c>
      <c r="G889" s="54">
        <f ca="1" t="shared" si="36"/>
        <v>0</v>
      </c>
    </row>
    <row r="890" ht="15" spans="1:7">
      <c r="A890" s="49" t="s">
        <v>1755</v>
      </c>
      <c r="B890" s="87" t="s">
        <v>1756</v>
      </c>
      <c r="C890" s="51"/>
      <c r="D890" s="52"/>
      <c r="E890" s="52"/>
      <c r="F890" s="54">
        <f ca="1" t="shared" si="35"/>
        <v>0</v>
      </c>
      <c r="G890" s="54">
        <f ca="1" t="shared" si="36"/>
        <v>0</v>
      </c>
    </row>
    <row r="891" ht="15" spans="1:7">
      <c r="A891" s="49" t="s">
        <v>1757</v>
      </c>
      <c r="B891" s="87" t="s">
        <v>1758</v>
      </c>
      <c r="C891" s="51"/>
      <c r="D891" s="52"/>
      <c r="E891" s="52"/>
      <c r="F891" s="54">
        <f ca="1" t="shared" si="35"/>
        <v>0</v>
      </c>
      <c r="G891" s="54">
        <f ca="1" t="shared" si="36"/>
        <v>0</v>
      </c>
    </row>
    <row r="892" ht="15" spans="1:7">
      <c r="A892" s="49" t="s">
        <v>1759</v>
      </c>
      <c r="B892" s="87" t="s">
        <v>1760</v>
      </c>
      <c r="C892" s="51"/>
      <c r="D892" s="52"/>
      <c r="E892" s="52"/>
      <c r="F892" s="54">
        <f ca="1" t="shared" si="35"/>
        <v>0</v>
      </c>
      <c r="G892" s="54">
        <f ca="1" t="shared" si="36"/>
        <v>0</v>
      </c>
    </row>
    <row r="893" ht="15" spans="1:7">
      <c r="A893" s="49" t="s">
        <v>1761</v>
      </c>
      <c r="B893" s="87" t="s">
        <v>1762</v>
      </c>
      <c r="C893" s="51"/>
      <c r="D893" s="52"/>
      <c r="E893" s="52"/>
      <c r="F893" s="54">
        <f ca="1" t="shared" si="35"/>
        <v>0</v>
      </c>
      <c r="G893" s="54">
        <f ca="1" t="shared" si="36"/>
        <v>0</v>
      </c>
    </row>
    <row r="894" ht="15" spans="1:7">
      <c r="A894" s="49" t="s">
        <v>1763</v>
      </c>
      <c r="B894" s="87" t="s">
        <v>1764</v>
      </c>
      <c r="C894" s="51"/>
      <c r="D894" s="52"/>
      <c r="E894" s="52"/>
      <c r="F894" s="54">
        <f ca="1" t="shared" si="35"/>
        <v>0</v>
      </c>
      <c r="G894" s="54">
        <f ca="1" t="shared" si="36"/>
        <v>0</v>
      </c>
    </row>
    <row r="895" ht="15" spans="1:7">
      <c r="A895" s="49" t="s">
        <v>1765</v>
      </c>
      <c r="B895" s="87" t="s">
        <v>1766</v>
      </c>
      <c r="C895" s="51"/>
      <c r="D895" s="52"/>
      <c r="E895" s="52"/>
      <c r="F895" s="54">
        <f ca="1" t="shared" si="35"/>
        <v>0</v>
      </c>
      <c r="G895" s="54">
        <f ca="1" t="shared" si="36"/>
        <v>0</v>
      </c>
    </row>
    <row r="896" ht="15" spans="1:7">
      <c r="A896" s="49" t="s">
        <v>1767</v>
      </c>
      <c r="B896" s="87" t="s">
        <v>1768</v>
      </c>
      <c r="C896" s="51"/>
      <c r="D896" s="52"/>
      <c r="E896" s="52"/>
      <c r="F896" s="54">
        <f ca="1" t="shared" si="35"/>
        <v>0</v>
      </c>
      <c r="G896" s="54">
        <f ca="1" t="shared" si="36"/>
        <v>0</v>
      </c>
    </row>
    <row r="897" ht="15" spans="1:7">
      <c r="A897" s="49" t="s">
        <v>1769</v>
      </c>
      <c r="B897" s="87" t="s">
        <v>104</v>
      </c>
      <c r="C897" s="51"/>
      <c r="D897" s="52"/>
      <c r="E897" s="52"/>
      <c r="F897" s="54">
        <f ca="1" t="shared" si="35"/>
        <v>0</v>
      </c>
      <c r="G897" s="54">
        <f ca="1" t="shared" si="36"/>
        <v>0</v>
      </c>
    </row>
    <row r="898" ht="15" spans="1:7">
      <c r="A898" s="49" t="s">
        <v>1770</v>
      </c>
      <c r="B898" s="87" t="s">
        <v>124</v>
      </c>
      <c r="C898" s="51"/>
      <c r="D898" s="52"/>
      <c r="E898" s="52"/>
      <c r="F898" s="54">
        <f ca="1" t="shared" si="35"/>
        <v>0</v>
      </c>
      <c r="G898" s="54">
        <f ca="1" t="shared" si="36"/>
        <v>0</v>
      </c>
    </row>
    <row r="899" ht="15" spans="1:7">
      <c r="A899" s="49" t="s">
        <v>1771</v>
      </c>
      <c r="B899" s="87" t="s">
        <v>106</v>
      </c>
      <c r="C899" s="51"/>
      <c r="D899" s="52"/>
      <c r="E899" s="52"/>
      <c r="F899" s="54">
        <f ca="1" t="shared" si="35"/>
        <v>0</v>
      </c>
      <c r="G899" s="54">
        <f ca="1" t="shared" si="36"/>
        <v>0</v>
      </c>
    </row>
    <row r="900" ht="15" spans="1:7">
      <c r="A900" s="49" t="s">
        <v>1772</v>
      </c>
      <c r="B900" s="87" t="s">
        <v>1773</v>
      </c>
      <c r="C900" s="51"/>
      <c r="D900" s="52"/>
      <c r="E900" s="52"/>
      <c r="F900" s="54">
        <f ca="1" t="shared" si="35"/>
        <v>0</v>
      </c>
      <c r="G900" s="54">
        <f ca="1" t="shared" si="36"/>
        <v>0</v>
      </c>
    </row>
    <row r="901" ht="15" spans="1:7">
      <c r="A901" s="49" t="s">
        <v>481</v>
      </c>
      <c r="B901" s="87" t="s">
        <v>104</v>
      </c>
      <c r="C901" s="51"/>
      <c r="D901" s="52"/>
      <c r="E901" s="52"/>
      <c r="F901" s="54">
        <f ca="1" t="shared" si="35"/>
        <v>0</v>
      </c>
      <c r="G901" s="54">
        <f ca="1" t="shared" si="36"/>
        <v>0</v>
      </c>
    </row>
    <row r="902" ht="15" spans="1:7">
      <c r="A902" s="49" t="s">
        <v>1774</v>
      </c>
      <c r="B902" s="87" t="s">
        <v>124</v>
      </c>
      <c r="C902" s="51"/>
      <c r="D902" s="52"/>
      <c r="E902" s="52"/>
      <c r="F902" s="54">
        <f ca="1" t="shared" si="35"/>
        <v>0</v>
      </c>
      <c r="G902" s="54">
        <f ca="1" t="shared" si="36"/>
        <v>0</v>
      </c>
    </row>
    <row r="903" ht="15" spans="1:7">
      <c r="A903" s="49" t="s">
        <v>1775</v>
      </c>
      <c r="B903" s="87" t="s">
        <v>106</v>
      </c>
      <c r="C903" s="51"/>
      <c r="D903" s="52"/>
      <c r="E903" s="52"/>
      <c r="F903" s="54">
        <f ca="1" t="shared" si="35"/>
        <v>0</v>
      </c>
      <c r="G903" s="54">
        <f ca="1" t="shared" si="36"/>
        <v>0</v>
      </c>
    </row>
    <row r="904" ht="15" spans="1:7">
      <c r="A904" s="49" t="s">
        <v>1776</v>
      </c>
      <c r="B904" s="87" t="s">
        <v>1777</v>
      </c>
      <c r="C904" s="51"/>
      <c r="D904" s="52"/>
      <c r="E904" s="52"/>
      <c r="F904" s="54">
        <f ca="1" t="shared" si="35"/>
        <v>0</v>
      </c>
      <c r="G904" s="54">
        <f ca="1" t="shared" si="36"/>
        <v>0</v>
      </c>
    </row>
    <row r="905" ht="15" spans="1:7">
      <c r="A905" s="49" t="s">
        <v>1778</v>
      </c>
      <c r="B905" s="87" t="s">
        <v>1779</v>
      </c>
      <c r="C905" s="51"/>
      <c r="D905" s="52"/>
      <c r="E905" s="52"/>
      <c r="F905" s="54">
        <f ca="1" t="shared" si="35"/>
        <v>0</v>
      </c>
      <c r="G905" s="54">
        <f ca="1" t="shared" si="36"/>
        <v>0</v>
      </c>
    </row>
    <row r="906" ht="15" spans="1:7">
      <c r="A906" s="49" t="s">
        <v>1780</v>
      </c>
      <c r="B906" s="87" t="s">
        <v>1781</v>
      </c>
      <c r="C906" s="51"/>
      <c r="D906" s="52"/>
      <c r="E906" s="52"/>
      <c r="F906" s="54">
        <f ca="1" t="shared" si="35"/>
        <v>0</v>
      </c>
      <c r="G906" s="54">
        <f ca="1" t="shared" si="36"/>
        <v>0</v>
      </c>
    </row>
    <row r="907" ht="15" spans="1:7">
      <c r="A907" s="49" t="s">
        <v>1782</v>
      </c>
      <c r="B907" s="87" t="s">
        <v>1783</v>
      </c>
      <c r="C907" s="51"/>
      <c r="D907" s="52"/>
      <c r="E907" s="52"/>
      <c r="F907" s="54">
        <f ca="1" t="shared" ref="F907:F970" si="37">IFERROR(OFFSET(F907,0,-1)/OFFSET(F907,0,-3),)</f>
        <v>0</v>
      </c>
      <c r="G907" s="54">
        <f ca="1" t="shared" ref="G907:G970" si="38">IFERROR(OFFSET(F907,0,-1)/OFFSET(F907,0,-2),)</f>
        <v>0</v>
      </c>
    </row>
    <row r="908" ht="15" spans="1:7">
      <c r="A908" s="49" t="s">
        <v>1784</v>
      </c>
      <c r="B908" s="87" t="s">
        <v>1785</v>
      </c>
      <c r="C908" s="51"/>
      <c r="D908" s="52">
        <v>158</v>
      </c>
      <c r="E908" s="52"/>
      <c r="F908" s="54">
        <f ca="1" t="shared" si="37"/>
        <v>0</v>
      </c>
      <c r="G908" s="54">
        <f ca="1" t="shared" si="38"/>
        <v>0</v>
      </c>
    </row>
    <row r="909" ht="15" spans="1:7">
      <c r="A909" s="49" t="s">
        <v>1786</v>
      </c>
      <c r="B909" s="87" t="s">
        <v>108</v>
      </c>
      <c r="C909" s="51"/>
      <c r="D909" s="52"/>
      <c r="E909" s="52"/>
      <c r="F909" s="54">
        <f ca="1" t="shared" si="37"/>
        <v>0</v>
      </c>
      <c r="G909" s="54">
        <f ca="1" t="shared" si="38"/>
        <v>0</v>
      </c>
    </row>
    <row r="910" ht="15" spans="1:7">
      <c r="A910" s="49" t="s">
        <v>1787</v>
      </c>
      <c r="B910" s="87" t="s">
        <v>1788</v>
      </c>
      <c r="C910" s="51"/>
      <c r="D910" s="52"/>
      <c r="E910" s="52"/>
      <c r="F910" s="54">
        <f ca="1" t="shared" si="37"/>
        <v>0</v>
      </c>
      <c r="G910" s="54">
        <f ca="1" t="shared" si="38"/>
        <v>0</v>
      </c>
    </row>
    <row r="911" ht="15" spans="1:7">
      <c r="A911" s="49" t="s">
        <v>1789</v>
      </c>
      <c r="B911" s="87" t="s">
        <v>104</v>
      </c>
      <c r="C911" s="51"/>
      <c r="D911" s="52"/>
      <c r="E911" s="52"/>
      <c r="F911" s="54">
        <f ca="1" t="shared" si="37"/>
        <v>0</v>
      </c>
      <c r="G911" s="54">
        <f ca="1" t="shared" si="38"/>
        <v>0</v>
      </c>
    </row>
    <row r="912" ht="15" spans="1:7">
      <c r="A912" s="49" t="s">
        <v>1790</v>
      </c>
      <c r="B912" s="87" t="s">
        <v>124</v>
      </c>
      <c r="C912" s="51"/>
      <c r="D912" s="52"/>
      <c r="E912" s="52"/>
      <c r="F912" s="54">
        <f ca="1" t="shared" si="37"/>
        <v>0</v>
      </c>
      <c r="G912" s="54">
        <f ca="1" t="shared" si="38"/>
        <v>0</v>
      </c>
    </row>
    <row r="913" ht="15" spans="1:7">
      <c r="A913" s="49" t="s">
        <v>1791</v>
      </c>
      <c r="B913" s="87" t="s">
        <v>106</v>
      </c>
      <c r="C913" s="51"/>
      <c r="D913" s="52"/>
      <c r="E913" s="52"/>
      <c r="F913" s="54">
        <f ca="1" t="shared" si="37"/>
        <v>0</v>
      </c>
      <c r="G913" s="54">
        <f ca="1" t="shared" si="38"/>
        <v>0</v>
      </c>
    </row>
    <row r="914" ht="15" spans="1:7">
      <c r="A914" s="49" t="s">
        <v>1792</v>
      </c>
      <c r="B914" s="87" t="s">
        <v>1793</v>
      </c>
      <c r="C914" s="51"/>
      <c r="D914" s="52"/>
      <c r="E914" s="52"/>
      <c r="F914" s="54">
        <f ca="1" t="shared" si="37"/>
        <v>0</v>
      </c>
      <c r="G914" s="54">
        <f ca="1" t="shared" si="38"/>
        <v>0</v>
      </c>
    </row>
    <row r="915" ht="15" spans="1:7">
      <c r="A915" s="49" t="s">
        <v>1794</v>
      </c>
      <c r="B915" s="87" t="s">
        <v>1795</v>
      </c>
      <c r="C915" s="51"/>
      <c r="D915" s="52"/>
      <c r="E915" s="52"/>
      <c r="F915" s="54">
        <f ca="1" t="shared" si="37"/>
        <v>0</v>
      </c>
      <c r="G915" s="54">
        <f ca="1" t="shared" si="38"/>
        <v>0</v>
      </c>
    </row>
    <row r="916" ht="15" spans="1:7">
      <c r="A916" s="49" t="s">
        <v>482</v>
      </c>
      <c r="B916" s="87" t="s">
        <v>104</v>
      </c>
      <c r="C916" s="51">
        <v>342</v>
      </c>
      <c r="D916" s="52">
        <v>252</v>
      </c>
      <c r="E916" s="52">
        <v>10</v>
      </c>
      <c r="F916" s="54">
        <f ca="1" t="shared" si="37"/>
        <v>0.0292397660818713</v>
      </c>
      <c r="G916" s="54">
        <f ca="1" t="shared" si="38"/>
        <v>0.0396825396825397</v>
      </c>
    </row>
    <row r="917" ht="15" spans="1:7">
      <c r="A917" s="49" t="s">
        <v>1796</v>
      </c>
      <c r="B917" s="87" t="s">
        <v>124</v>
      </c>
      <c r="C917" s="51"/>
      <c r="D917" s="52"/>
      <c r="E917" s="52"/>
      <c r="F917" s="54">
        <f ca="1" t="shared" si="37"/>
        <v>0</v>
      </c>
      <c r="G917" s="54">
        <f ca="1" t="shared" si="38"/>
        <v>0</v>
      </c>
    </row>
    <row r="918" ht="15" spans="1:7">
      <c r="A918" s="49" t="s">
        <v>1797</v>
      </c>
      <c r="B918" s="87" t="s">
        <v>106</v>
      </c>
      <c r="C918" s="51"/>
      <c r="D918" s="52"/>
      <c r="E918" s="52"/>
      <c r="F918" s="54">
        <f ca="1" t="shared" si="37"/>
        <v>0</v>
      </c>
      <c r="G918" s="54">
        <f ca="1" t="shared" si="38"/>
        <v>0</v>
      </c>
    </row>
    <row r="919" ht="15" spans="1:7">
      <c r="A919" s="49" t="s">
        <v>1798</v>
      </c>
      <c r="B919" s="87" t="s">
        <v>1799</v>
      </c>
      <c r="C919" s="51"/>
      <c r="D919" s="52"/>
      <c r="E919" s="52"/>
      <c r="F919" s="54">
        <f ca="1" t="shared" si="37"/>
        <v>0</v>
      </c>
      <c r="G919" s="54">
        <f ca="1" t="shared" si="38"/>
        <v>0</v>
      </c>
    </row>
    <row r="920" ht="15" spans="1:7">
      <c r="A920" s="49" t="s">
        <v>1800</v>
      </c>
      <c r="B920" s="87" t="s">
        <v>1801</v>
      </c>
      <c r="C920" s="51">
        <v>94</v>
      </c>
      <c r="D920" s="52">
        <v>15</v>
      </c>
      <c r="E920" s="52">
        <v>42</v>
      </c>
      <c r="F920" s="54">
        <f ca="1" t="shared" si="37"/>
        <v>0.446808510638298</v>
      </c>
      <c r="G920" s="54">
        <f ca="1" t="shared" si="38"/>
        <v>2.8</v>
      </c>
    </row>
    <row r="921" ht="15" spans="1:7">
      <c r="A921" s="49" t="s">
        <v>1802</v>
      </c>
      <c r="B921" s="87" t="s">
        <v>1803</v>
      </c>
      <c r="C921" s="51"/>
      <c r="D921" s="52"/>
      <c r="E921" s="52"/>
      <c r="F921" s="54">
        <f ca="1" t="shared" si="37"/>
        <v>0</v>
      </c>
      <c r="G921" s="54">
        <f ca="1" t="shared" si="38"/>
        <v>0</v>
      </c>
    </row>
    <row r="922" ht="15" spans="1:7">
      <c r="A922" s="49" t="s">
        <v>1804</v>
      </c>
      <c r="B922" s="87" t="s">
        <v>1805</v>
      </c>
      <c r="C922" s="51"/>
      <c r="D922" s="52"/>
      <c r="E922" s="52"/>
      <c r="F922" s="54">
        <f ca="1" t="shared" si="37"/>
        <v>0</v>
      </c>
      <c r="G922" s="54">
        <f ca="1" t="shared" si="38"/>
        <v>0</v>
      </c>
    </row>
    <row r="923" ht="15" spans="1:7">
      <c r="A923" s="49" t="s">
        <v>1806</v>
      </c>
      <c r="B923" s="87" t="s">
        <v>1807</v>
      </c>
      <c r="C923" s="51"/>
      <c r="D923" s="52"/>
      <c r="E923" s="52"/>
      <c r="F923" s="54">
        <f ca="1" t="shared" si="37"/>
        <v>0</v>
      </c>
      <c r="G923" s="54">
        <f ca="1" t="shared" si="38"/>
        <v>0</v>
      </c>
    </row>
    <row r="924" ht="15" spans="1:7">
      <c r="A924" s="49" t="s">
        <v>1808</v>
      </c>
      <c r="B924" s="87" t="s">
        <v>1809</v>
      </c>
      <c r="C924" s="51"/>
      <c r="D924" s="52"/>
      <c r="E924" s="52"/>
      <c r="F924" s="54">
        <f ca="1" t="shared" si="37"/>
        <v>0</v>
      </c>
      <c r="G924" s="54">
        <f ca="1" t="shared" si="38"/>
        <v>0</v>
      </c>
    </row>
    <row r="925" ht="15" spans="1:7">
      <c r="A925" s="49" t="s">
        <v>1810</v>
      </c>
      <c r="B925" s="87" t="s">
        <v>1811</v>
      </c>
      <c r="C925" s="51"/>
      <c r="D925" s="52"/>
      <c r="E925" s="52"/>
      <c r="F925" s="54">
        <f ca="1" t="shared" si="37"/>
        <v>0</v>
      </c>
      <c r="G925" s="54">
        <f ca="1" t="shared" si="38"/>
        <v>0</v>
      </c>
    </row>
    <row r="926" ht="15" spans="1:7">
      <c r="A926" s="49" t="s">
        <v>1812</v>
      </c>
      <c r="B926" s="88" t="s">
        <v>1813</v>
      </c>
      <c r="C926" s="51"/>
      <c r="D926" s="52"/>
      <c r="E926" s="52"/>
      <c r="F926" s="54">
        <f ca="1" t="shared" si="37"/>
        <v>0</v>
      </c>
      <c r="G926" s="54">
        <f ca="1" t="shared" si="38"/>
        <v>0</v>
      </c>
    </row>
    <row r="927" ht="15" spans="1:7">
      <c r="A927" s="49" t="s">
        <v>1814</v>
      </c>
      <c r="B927" s="87" t="s">
        <v>1815</v>
      </c>
      <c r="C927" s="51"/>
      <c r="D927" s="52"/>
      <c r="E927" s="52"/>
      <c r="F927" s="54">
        <f ca="1" t="shared" si="37"/>
        <v>0</v>
      </c>
      <c r="G927" s="54">
        <f ca="1" t="shared" si="38"/>
        <v>0</v>
      </c>
    </row>
    <row r="928" ht="15" spans="1:7">
      <c r="A928" s="49" t="s">
        <v>1816</v>
      </c>
      <c r="B928" s="87" t="s">
        <v>104</v>
      </c>
      <c r="C928" s="51"/>
      <c r="D928" s="52"/>
      <c r="E928" s="52"/>
      <c r="F928" s="54">
        <f ca="1" t="shared" si="37"/>
        <v>0</v>
      </c>
      <c r="G928" s="54">
        <f ca="1" t="shared" si="38"/>
        <v>0</v>
      </c>
    </row>
    <row r="929" ht="15" spans="1:7">
      <c r="A929" s="49" t="s">
        <v>1817</v>
      </c>
      <c r="B929" s="87" t="s">
        <v>124</v>
      </c>
      <c r="C929" s="51"/>
      <c r="D929" s="52"/>
      <c r="E929" s="52"/>
      <c r="F929" s="54">
        <f ca="1" t="shared" si="37"/>
        <v>0</v>
      </c>
      <c r="G929" s="54">
        <f ca="1" t="shared" si="38"/>
        <v>0</v>
      </c>
    </row>
    <row r="930" ht="15" spans="1:7">
      <c r="A930" s="49" t="s">
        <v>1818</v>
      </c>
      <c r="B930" s="87" t="s">
        <v>106</v>
      </c>
      <c r="C930" s="51"/>
      <c r="D930" s="52"/>
      <c r="E930" s="52"/>
      <c r="F930" s="54">
        <f ca="1" t="shared" si="37"/>
        <v>0</v>
      </c>
      <c r="G930" s="54">
        <f ca="1" t="shared" si="38"/>
        <v>0</v>
      </c>
    </row>
    <row r="931" ht="15" spans="1:7">
      <c r="A931" s="49" t="s">
        <v>1819</v>
      </c>
      <c r="B931" s="87" t="s">
        <v>1820</v>
      </c>
      <c r="C931" s="51"/>
      <c r="D931" s="52"/>
      <c r="E931" s="52"/>
      <c r="F931" s="54">
        <f ca="1" t="shared" si="37"/>
        <v>0</v>
      </c>
      <c r="G931" s="54">
        <f ca="1" t="shared" si="38"/>
        <v>0</v>
      </c>
    </row>
    <row r="932" ht="15" spans="1:7">
      <c r="A932" s="49" t="s">
        <v>1821</v>
      </c>
      <c r="B932" s="87" t="s">
        <v>1822</v>
      </c>
      <c r="C932" s="51"/>
      <c r="D932" s="52"/>
      <c r="E932" s="52"/>
      <c r="F932" s="54">
        <f ca="1" t="shared" si="37"/>
        <v>0</v>
      </c>
      <c r="G932" s="54">
        <f ca="1" t="shared" si="38"/>
        <v>0</v>
      </c>
    </row>
    <row r="933" ht="15" spans="1:7">
      <c r="A933" s="49" t="s">
        <v>1823</v>
      </c>
      <c r="B933" s="87" t="s">
        <v>1824</v>
      </c>
      <c r="C933" s="51"/>
      <c r="D933" s="52"/>
      <c r="E933" s="52"/>
      <c r="F933" s="54">
        <f ca="1" t="shared" si="37"/>
        <v>0</v>
      </c>
      <c r="G933" s="54">
        <f ca="1" t="shared" si="38"/>
        <v>0</v>
      </c>
    </row>
    <row r="934" ht="15" spans="1:7">
      <c r="A934" s="49" t="s">
        <v>1825</v>
      </c>
      <c r="B934" s="87" t="s">
        <v>1826</v>
      </c>
      <c r="C934" s="51"/>
      <c r="D934" s="52"/>
      <c r="E934" s="52"/>
      <c r="F934" s="54">
        <f ca="1" t="shared" si="37"/>
        <v>0</v>
      </c>
      <c r="G934" s="54">
        <f ca="1" t="shared" si="38"/>
        <v>0</v>
      </c>
    </row>
    <row r="935" ht="15" spans="1:7">
      <c r="A935" s="49" t="s">
        <v>1827</v>
      </c>
      <c r="B935" s="87" t="s">
        <v>108</v>
      </c>
      <c r="C935" s="51"/>
      <c r="D935" s="52"/>
      <c r="E935" s="52"/>
      <c r="F935" s="54">
        <f ca="1" t="shared" si="37"/>
        <v>0</v>
      </c>
      <c r="G935" s="54">
        <f ca="1" t="shared" si="38"/>
        <v>0</v>
      </c>
    </row>
    <row r="936" ht="15" spans="1:7">
      <c r="A936" s="49" t="s">
        <v>1828</v>
      </c>
      <c r="B936" s="87" t="s">
        <v>1829</v>
      </c>
      <c r="C936" s="51">
        <v>1758</v>
      </c>
      <c r="D936" s="52">
        <v>102</v>
      </c>
      <c r="E936" s="52"/>
      <c r="F936" s="54">
        <f ca="1" t="shared" si="37"/>
        <v>0</v>
      </c>
      <c r="G936" s="54">
        <f ca="1" t="shared" si="38"/>
        <v>0</v>
      </c>
    </row>
    <row r="937" ht="15" spans="1:7">
      <c r="A937" s="49" t="s">
        <v>1830</v>
      </c>
      <c r="B937" s="87" t="s">
        <v>104</v>
      </c>
      <c r="C937" s="51"/>
      <c r="D937" s="52">
        <v>85</v>
      </c>
      <c r="E937" s="52"/>
      <c r="F937" s="54">
        <f ca="1" t="shared" si="37"/>
        <v>0</v>
      </c>
      <c r="G937" s="54">
        <f ca="1" t="shared" si="38"/>
        <v>0</v>
      </c>
    </row>
    <row r="938" ht="15" spans="1:7">
      <c r="A938" s="49" t="s">
        <v>1831</v>
      </c>
      <c r="B938" s="87" t="s">
        <v>124</v>
      </c>
      <c r="C938" s="51"/>
      <c r="D938" s="52"/>
      <c r="E938" s="52"/>
      <c r="F938" s="54">
        <f ca="1" t="shared" si="37"/>
        <v>0</v>
      </c>
      <c r="G938" s="54">
        <f ca="1" t="shared" si="38"/>
        <v>0</v>
      </c>
    </row>
    <row r="939" ht="15" spans="1:7">
      <c r="A939" s="49" t="s">
        <v>1832</v>
      </c>
      <c r="B939" s="87" t="s">
        <v>106</v>
      </c>
      <c r="C939" s="51"/>
      <c r="D939" s="52"/>
      <c r="E939" s="52"/>
      <c r="F939" s="54">
        <f ca="1" t="shared" si="37"/>
        <v>0</v>
      </c>
      <c r="G939" s="54">
        <f ca="1" t="shared" si="38"/>
        <v>0</v>
      </c>
    </row>
    <row r="940" ht="15" spans="1:7">
      <c r="A940" s="49" t="s">
        <v>1833</v>
      </c>
      <c r="B940" s="87" t="s">
        <v>1834</v>
      </c>
      <c r="C940" s="51"/>
      <c r="D940" s="52"/>
      <c r="E940" s="52"/>
      <c r="F940" s="54">
        <f ca="1" t="shared" si="37"/>
        <v>0</v>
      </c>
      <c r="G940" s="54">
        <f ca="1" t="shared" si="38"/>
        <v>0</v>
      </c>
    </row>
    <row r="941" ht="15" spans="1:7">
      <c r="A941" s="49" t="s">
        <v>1835</v>
      </c>
      <c r="B941" s="87" t="s">
        <v>1836</v>
      </c>
      <c r="C941" s="51"/>
      <c r="D941" s="52">
        <v>1</v>
      </c>
      <c r="E941" s="52"/>
      <c r="F941" s="54">
        <f ca="1" t="shared" si="37"/>
        <v>0</v>
      </c>
      <c r="G941" s="54">
        <f ca="1" t="shared" si="38"/>
        <v>0</v>
      </c>
    </row>
    <row r="942" ht="15" spans="1:7">
      <c r="A942" s="49" t="s">
        <v>1837</v>
      </c>
      <c r="B942" s="87" t="s">
        <v>1838</v>
      </c>
      <c r="C942" s="51"/>
      <c r="D942" s="52"/>
      <c r="E942" s="52"/>
      <c r="F942" s="54">
        <f ca="1" t="shared" si="37"/>
        <v>0</v>
      </c>
      <c r="G942" s="54">
        <f ca="1" t="shared" si="38"/>
        <v>0</v>
      </c>
    </row>
    <row r="943" ht="15" spans="1:7">
      <c r="A943" s="49" t="s">
        <v>483</v>
      </c>
      <c r="B943" s="87" t="s">
        <v>484</v>
      </c>
      <c r="C943" s="51"/>
      <c r="D943" s="52">
        <v>323</v>
      </c>
      <c r="E943" s="52">
        <v>388</v>
      </c>
      <c r="F943" s="54">
        <f ca="1" t="shared" si="37"/>
        <v>0</v>
      </c>
      <c r="G943" s="54">
        <f ca="1" t="shared" si="38"/>
        <v>1.20123839009288</v>
      </c>
    </row>
    <row r="944" ht="15" spans="1:7">
      <c r="A944" s="49" t="s">
        <v>485</v>
      </c>
      <c r="B944" s="87" t="s">
        <v>104</v>
      </c>
      <c r="C944" s="51">
        <v>336</v>
      </c>
      <c r="D944" s="52">
        <v>160</v>
      </c>
      <c r="E944" s="52">
        <v>6</v>
      </c>
      <c r="F944" s="54">
        <f ca="1" t="shared" si="37"/>
        <v>0.0178571428571429</v>
      </c>
      <c r="G944" s="54">
        <f ca="1" t="shared" si="38"/>
        <v>0.0375</v>
      </c>
    </row>
    <row r="945" ht="15" spans="1:7">
      <c r="A945" s="49" t="s">
        <v>1839</v>
      </c>
      <c r="B945" s="87" t="s">
        <v>124</v>
      </c>
      <c r="C945" s="51"/>
      <c r="D945" s="52"/>
      <c r="E945" s="52"/>
      <c r="F945" s="54">
        <f ca="1" t="shared" si="37"/>
        <v>0</v>
      </c>
      <c r="G945" s="54">
        <f ca="1" t="shared" si="38"/>
        <v>0</v>
      </c>
    </row>
    <row r="946" ht="15" spans="1:7">
      <c r="A946" s="49" t="s">
        <v>1840</v>
      </c>
      <c r="B946" s="87" t="s">
        <v>106</v>
      </c>
      <c r="C946" s="51"/>
      <c r="D946" s="52"/>
      <c r="E946" s="52"/>
      <c r="F946" s="54">
        <f ca="1" t="shared" si="37"/>
        <v>0</v>
      </c>
      <c r="G946" s="54">
        <f ca="1" t="shared" si="38"/>
        <v>0</v>
      </c>
    </row>
    <row r="947" ht="15" spans="1:7">
      <c r="A947" s="49" t="s">
        <v>1841</v>
      </c>
      <c r="B947" s="87" t="s">
        <v>1842</v>
      </c>
      <c r="C947" s="51"/>
      <c r="D947" s="52"/>
      <c r="E947" s="52"/>
      <c r="F947" s="54">
        <f ca="1" t="shared" si="37"/>
        <v>0</v>
      </c>
      <c r="G947" s="54">
        <f ca="1" t="shared" si="38"/>
        <v>0</v>
      </c>
    </row>
    <row r="948" ht="15" spans="1:7">
      <c r="A948" s="49" t="s">
        <v>1843</v>
      </c>
      <c r="B948" s="87" t="s">
        <v>108</v>
      </c>
      <c r="C948" s="51"/>
      <c r="D948" s="52"/>
      <c r="E948" s="52"/>
      <c r="F948" s="54">
        <f ca="1" t="shared" si="37"/>
        <v>0</v>
      </c>
      <c r="G948" s="54">
        <f ca="1" t="shared" si="38"/>
        <v>0</v>
      </c>
    </row>
    <row r="949" ht="15" spans="1:7">
      <c r="A949" s="49" t="s">
        <v>1844</v>
      </c>
      <c r="B949" s="87" t="s">
        <v>1845</v>
      </c>
      <c r="C949" s="51">
        <v>10</v>
      </c>
      <c r="D949" s="52">
        <v>8</v>
      </c>
      <c r="E949" s="52">
        <v>10</v>
      </c>
      <c r="F949" s="54">
        <f ca="1" t="shared" si="37"/>
        <v>1</v>
      </c>
      <c r="G949" s="54">
        <f ca="1" t="shared" si="38"/>
        <v>1.25</v>
      </c>
    </row>
    <row r="950" ht="15" spans="1:7">
      <c r="A950" s="49" t="s">
        <v>1846</v>
      </c>
      <c r="B950" s="87" t="s">
        <v>1847</v>
      </c>
      <c r="C950" s="51"/>
      <c r="D950" s="52"/>
      <c r="E950" s="52"/>
      <c r="F950" s="54">
        <f ca="1" t="shared" si="37"/>
        <v>0</v>
      </c>
      <c r="G950" s="54">
        <f ca="1" t="shared" si="38"/>
        <v>0</v>
      </c>
    </row>
    <row r="951" ht="15" spans="1:7">
      <c r="A951" s="49" t="s">
        <v>1848</v>
      </c>
      <c r="B951" s="87" t="s">
        <v>1849</v>
      </c>
      <c r="C951" s="51"/>
      <c r="D951" s="52"/>
      <c r="E951" s="52"/>
      <c r="F951" s="54">
        <f ca="1" t="shared" si="37"/>
        <v>0</v>
      </c>
      <c r="G951" s="54">
        <f ca="1" t="shared" si="38"/>
        <v>0</v>
      </c>
    </row>
    <row r="952" ht="15" spans="1:7">
      <c r="A952" s="49" t="s">
        <v>1850</v>
      </c>
      <c r="B952" s="87" t="s">
        <v>1851</v>
      </c>
      <c r="C952" s="51"/>
      <c r="D952" s="52"/>
      <c r="E952" s="52"/>
      <c r="F952" s="54">
        <f ca="1" t="shared" si="37"/>
        <v>0</v>
      </c>
      <c r="G952" s="54">
        <f ca="1" t="shared" si="38"/>
        <v>0</v>
      </c>
    </row>
    <row r="953" ht="15" spans="1:7">
      <c r="A953" s="49" t="s">
        <v>1852</v>
      </c>
      <c r="B953" s="87" t="s">
        <v>1853</v>
      </c>
      <c r="C953" s="51"/>
      <c r="D953" s="52"/>
      <c r="E953" s="52"/>
      <c r="F953" s="54">
        <f ca="1" t="shared" si="37"/>
        <v>0</v>
      </c>
      <c r="G953" s="54">
        <f ca="1" t="shared" si="38"/>
        <v>0</v>
      </c>
    </row>
    <row r="954" ht="15" spans="1:7">
      <c r="A954" s="49" t="s">
        <v>1854</v>
      </c>
      <c r="B954" s="87" t="s">
        <v>1855</v>
      </c>
      <c r="C954" s="51"/>
      <c r="D954" s="52"/>
      <c r="E954" s="52"/>
      <c r="F954" s="54">
        <f ca="1" t="shared" si="37"/>
        <v>0</v>
      </c>
      <c r="G954" s="54">
        <f ca="1" t="shared" si="38"/>
        <v>0</v>
      </c>
    </row>
    <row r="955" ht="15" spans="1:7">
      <c r="A955" s="49" t="s">
        <v>1856</v>
      </c>
      <c r="B955" s="87" t="s">
        <v>1857</v>
      </c>
      <c r="C955" s="51"/>
      <c r="D955" s="52"/>
      <c r="E955" s="52"/>
      <c r="F955" s="54">
        <f ca="1" t="shared" si="37"/>
        <v>0</v>
      </c>
      <c r="G955" s="54">
        <f ca="1" t="shared" si="38"/>
        <v>0</v>
      </c>
    </row>
    <row r="956" ht="15" spans="1:7">
      <c r="A956" s="49" t="s">
        <v>1858</v>
      </c>
      <c r="B956" s="87" t="s">
        <v>1859</v>
      </c>
      <c r="C956" s="51"/>
      <c r="D956" s="52"/>
      <c r="E956" s="52"/>
      <c r="F956" s="54">
        <f ca="1" t="shared" si="37"/>
        <v>0</v>
      </c>
      <c r="G956" s="54">
        <f ca="1" t="shared" si="38"/>
        <v>0</v>
      </c>
    </row>
    <row r="957" ht="15" spans="1:7">
      <c r="A957" s="49" t="s">
        <v>1860</v>
      </c>
      <c r="B957" s="87" t="s">
        <v>1861</v>
      </c>
      <c r="C957" s="51"/>
      <c r="D957" s="52"/>
      <c r="E957" s="52"/>
      <c r="F957" s="54">
        <f ca="1" t="shared" si="37"/>
        <v>0</v>
      </c>
      <c r="G957" s="54">
        <f ca="1" t="shared" si="38"/>
        <v>0</v>
      </c>
    </row>
    <row r="958" ht="15" spans="1:7">
      <c r="A958" s="49" t="s">
        <v>1862</v>
      </c>
      <c r="B958" s="87" t="s">
        <v>1863</v>
      </c>
      <c r="C958" s="51"/>
      <c r="D958" s="52"/>
      <c r="E958" s="52"/>
      <c r="F958" s="54">
        <f ca="1" t="shared" si="37"/>
        <v>0</v>
      </c>
      <c r="G958" s="54">
        <f ca="1" t="shared" si="38"/>
        <v>0</v>
      </c>
    </row>
    <row r="959" ht="15" spans="1:7">
      <c r="A959" s="49" t="s">
        <v>1864</v>
      </c>
      <c r="B959" s="87" t="s">
        <v>1865</v>
      </c>
      <c r="C959" s="51"/>
      <c r="D959" s="52"/>
      <c r="E959" s="52"/>
      <c r="F959" s="54">
        <f ca="1" t="shared" si="37"/>
        <v>0</v>
      </c>
      <c r="G959" s="54">
        <f ca="1" t="shared" si="38"/>
        <v>0</v>
      </c>
    </row>
    <row r="960" ht="15" spans="1:7">
      <c r="A960" s="49" t="s">
        <v>1866</v>
      </c>
      <c r="B960" s="87" t="s">
        <v>1867</v>
      </c>
      <c r="C960" s="51"/>
      <c r="D960" s="52"/>
      <c r="E960" s="52"/>
      <c r="F960" s="54">
        <f ca="1" t="shared" si="37"/>
        <v>0</v>
      </c>
      <c r="G960" s="54">
        <f ca="1" t="shared" si="38"/>
        <v>0</v>
      </c>
    </row>
    <row r="961" ht="15" spans="1:7">
      <c r="A961" s="49" t="s">
        <v>1868</v>
      </c>
      <c r="B961" s="87" t="s">
        <v>1869</v>
      </c>
      <c r="C961" s="51"/>
      <c r="D961" s="52"/>
      <c r="E961" s="52"/>
      <c r="F961" s="54">
        <f ca="1" t="shared" si="37"/>
        <v>0</v>
      </c>
      <c r="G961" s="54">
        <f ca="1" t="shared" si="38"/>
        <v>0</v>
      </c>
    </row>
    <row r="962" ht="15" spans="1:7">
      <c r="A962" s="49" t="s">
        <v>1870</v>
      </c>
      <c r="B962" s="87" t="s">
        <v>1871</v>
      </c>
      <c r="C962" s="51"/>
      <c r="D962" s="52"/>
      <c r="E962" s="52"/>
      <c r="F962" s="54">
        <f ca="1" t="shared" si="37"/>
        <v>0</v>
      </c>
      <c r="G962" s="54">
        <f ca="1" t="shared" si="38"/>
        <v>0</v>
      </c>
    </row>
    <row r="963" ht="15" spans="1:7">
      <c r="A963" s="49" t="s">
        <v>1872</v>
      </c>
      <c r="B963" s="87" t="s">
        <v>1873</v>
      </c>
      <c r="C963" s="51"/>
      <c r="D963" s="52">
        <v>100</v>
      </c>
      <c r="E963" s="52"/>
      <c r="F963" s="54">
        <f ca="1" t="shared" si="37"/>
        <v>0</v>
      </c>
      <c r="G963" s="54">
        <f ca="1" t="shared" si="38"/>
        <v>0</v>
      </c>
    </row>
    <row r="964" ht="15" spans="1:7">
      <c r="A964" s="49" t="s">
        <v>1874</v>
      </c>
      <c r="B964" s="87" t="s">
        <v>1875</v>
      </c>
      <c r="C964" s="51"/>
      <c r="D964" s="52"/>
      <c r="E964" s="52"/>
      <c r="F964" s="54">
        <f ca="1" t="shared" si="37"/>
        <v>0</v>
      </c>
      <c r="G964" s="54">
        <f ca="1" t="shared" si="38"/>
        <v>0</v>
      </c>
    </row>
    <row r="965" ht="15" spans="1:7">
      <c r="A965" s="49" t="s">
        <v>1876</v>
      </c>
      <c r="B965" s="87" t="s">
        <v>1877</v>
      </c>
      <c r="C965" s="51"/>
      <c r="D965" s="52"/>
      <c r="E965" s="52"/>
      <c r="F965" s="54">
        <f ca="1" t="shared" si="37"/>
        <v>0</v>
      </c>
      <c r="G965" s="54">
        <f ca="1" t="shared" si="38"/>
        <v>0</v>
      </c>
    </row>
    <row r="966" ht="15" spans="1:7">
      <c r="A966" s="49" t="s">
        <v>1878</v>
      </c>
      <c r="B966" s="87" t="s">
        <v>1879</v>
      </c>
      <c r="C966" s="51"/>
      <c r="D966" s="52"/>
      <c r="E966" s="52"/>
      <c r="F966" s="54">
        <f ca="1" t="shared" si="37"/>
        <v>0</v>
      </c>
      <c r="G966" s="54">
        <f ca="1" t="shared" si="38"/>
        <v>0</v>
      </c>
    </row>
    <row r="967" ht="15" spans="1:7">
      <c r="A967" s="49" t="s">
        <v>1880</v>
      </c>
      <c r="B967" s="87" t="s">
        <v>1881</v>
      </c>
      <c r="C967" s="51">
        <v>258</v>
      </c>
      <c r="D967" s="52"/>
      <c r="E967" s="52">
        <v>258</v>
      </c>
      <c r="F967" s="54">
        <f ca="1" t="shared" si="37"/>
        <v>1</v>
      </c>
      <c r="G967" s="54">
        <f ca="1" t="shared" si="38"/>
        <v>0</v>
      </c>
    </row>
    <row r="968" ht="15" spans="1:7">
      <c r="A968" s="49" t="s">
        <v>1882</v>
      </c>
      <c r="B968" s="87" t="s">
        <v>1883</v>
      </c>
      <c r="C968" s="51"/>
      <c r="D968" s="52"/>
      <c r="E968" s="52"/>
      <c r="F968" s="54">
        <f ca="1" t="shared" si="37"/>
        <v>0</v>
      </c>
      <c r="G968" s="54">
        <f ca="1" t="shared" si="38"/>
        <v>0</v>
      </c>
    </row>
    <row r="969" ht="15" spans="1:7">
      <c r="A969" s="49" t="s">
        <v>1884</v>
      </c>
      <c r="B969" s="87" t="s">
        <v>1885</v>
      </c>
      <c r="C969" s="51"/>
      <c r="D969" s="52"/>
      <c r="E969" s="52"/>
      <c r="F969" s="54">
        <f ca="1" t="shared" si="37"/>
        <v>0</v>
      </c>
      <c r="G969" s="54">
        <f ca="1" t="shared" si="38"/>
        <v>0</v>
      </c>
    </row>
    <row r="970" ht="15" spans="1:7">
      <c r="A970" s="49" t="s">
        <v>1886</v>
      </c>
      <c r="B970" s="87" t="s">
        <v>1887</v>
      </c>
      <c r="C970" s="51"/>
      <c r="D970" s="52"/>
      <c r="E970" s="52"/>
      <c r="F970" s="54">
        <f ca="1" t="shared" si="37"/>
        <v>0</v>
      </c>
      <c r="G970" s="54">
        <f ca="1" t="shared" si="38"/>
        <v>0</v>
      </c>
    </row>
    <row r="971" ht="15" spans="1:7">
      <c r="A971" s="49" t="s">
        <v>1888</v>
      </c>
      <c r="B971" s="87" t="s">
        <v>1889</v>
      </c>
      <c r="C971" s="51"/>
      <c r="D971" s="52"/>
      <c r="E971" s="52"/>
      <c r="F971" s="54">
        <f ca="1" t="shared" ref="F971:F1034" si="39">IFERROR(OFFSET(F971,0,-1)/OFFSET(F971,0,-3),)</f>
        <v>0</v>
      </c>
      <c r="G971" s="54">
        <f ca="1" t="shared" ref="G971:G1034" si="40">IFERROR(OFFSET(F971,0,-1)/OFFSET(F971,0,-2),)</f>
        <v>0</v>
      </c>
    </row>
    <row r="972" ht="15" spans="1:7">
      <c r="A972" s="49" t="s">
        <v>1890</v>
      </c>
      <c r="B972" s="87" t="s">
        <v>1891</v>
      </c>
      <c r="C972" s="51"/>
      <c r="D972" s="52"/>
      <c r="E972" s="52"/>
      <c r="F972" s="54">
        <f ca="1" t="shared" si="39"/>
        <v>0</v>
      </c>
      <c r="G972" s="54">
        <f ca="1" t="shared" si="40"/>
        <v>0</v>
      </c>
    </row>
    <row r="973" ht="15" spans="1:7">
      <c r="A973" s="49" t="s">
        <v>1892</v>
      </c>
      <c r="B973" s="87" t="s">
        <v>1893</v>
      </c>
      <c r="C973" s="51"/>
      <c r="D973" s="52"/>
      <c r="E973" s="52"/>
      <c r="F973" s="54">
        <f ca="1" t="shared" si="39"/>
        <v>0</v>
      </c>
      <c r="G973" s="54">
        <f ca="1" t="shared" si="40"/>
        <v>0</v>
      </c>
    </row>
    <row r="974" ht="15" spans="1:7">
      <c r="A974" s="49" t="s">
        <v>1894</v>
      </c>
      <c r="B974" s="87" t="s">
        <v>1895</v>
      </c>
      <c r="C974" s="51"/>
      <c r="D974" s="52"/>
      <c r="E974" s="52"/>
      <c r="F974" s="54">
        <f ca="1" t="shared" si="39"/>
        <v>0</v>
      </c>
      <c r="G974" s="54">
        <f ca="1" t="shared" si="40"/>
        <v>0</v>
      </c>
    </row>
    <row r="975" ht="15" spans="1:7">
      <c r="A975" s="49" t="s">
        <v>486</v>
      </c>
      <c r="B975" s="87" t="s">
        <v>487</v>
      </c>
      <c r="C975" s="51"/>
      <c r="D975" s="52"/>
      <c r="E975" s="52"/>
      <c r="F975" s="54">
        <f ca="1" t="shared" si="39"/>
        <v>0</v>
      </c>
      <c r="G975" s="54">
        <f ca="1" t="shared" si="40"/>
        <v>0</v>
      </c>
    </row>
    <row r="976" ht="15" spans="1:7">
      <c r="A976" s="49" t="s">
        <v>488</v>
      </c>
      <c r="B976" s="87" t="s">
        <v>104</v>
      </c>
      <c r="C976" s="51">
        <v>1901</v>
      </c>
      <c r="D976" s="52">
        <v>1363</v>
      </c>
      <c r="E976" s="52">
        <v>13</v>
      </c>
      <c r="F976" s="54">
        <f ca="1" t="shared" si="39"/>
        <v>0.00683850604944766</v>
      </c>
      <c r="G976" s="54">
        <f ca="1" t="shared" si="40"/>
        <v>0.00953778429933969</v>
      </c>
    </row>
    <row r="977" ht="15" spans="1:7">
      <c r="A977" s="49" t="s">
        <v>1896</v>
      </c>
      <c r="B977" s="87" t="s">
        <v>124</v>
      </c>
      <c r="C977" s="51"/>
      <c r="D977" s="52"/>
      <c r="E977" s="52"/>
      <c r="F977" s="54">
        <f ca="1" t="shared" si="39"/>
        <v>0</v>
      </c>
      <c r="G977" s="54">
        <f ca="1" t="shared" si="40"/>
        <v>0</v>
      </c>
    </row>
    <row r="978" ht="15" spans="1:7">
      <c r="A978" s="49" t="s">
        <v>1897</v>
      </c>
      <c r="B978" s="87" t="s">
        <v>106</v>
      </c>
      <c r="C978" s="51"/>
      <c r="D978" s="52"/>
      <c r="E978" s="52"/>
      <c r="F978" s="54">
        <f ca="1" t="shared" si="39"/>
        <v>0</v>
      </c>
      <c r="G978" s="54">
        <f ca="1" t="shared" si="40"/>
        <v>0</v>
      </c>
    </row>
    <row r="979" ht="15" spans="1:7">
      <c r="A979" s="49" t="s">
        <v>1898</v>
      </c>
      <c r="B979" s="87" t="s">
        <v>1899</v>
      </c>
      <c r="C979" s="51">
        <v>22</v>
      </c>
      <c r="D979" s="52">
        <v>3</v>
      </c>
      <c r="E979" s="52">
        <v>2</v>
      </c>
      <c r="F979" s="54">
        <f ca="1" t="shared" si="39"/>
        <v>0.0909090909090909</v>
      </c>
      <c r="G979" s="54">
        <f ca="1" t="shared" si="40"/>
        <v>0.666666666666667</v>
      </c>
    </row>
    <row r="980" ht="15" spans="1:7">
      <c r="A980" s="49" t="s">
        <v>1900</v>
      </c>
      <c r="B980" s="87" t="s">
        <v>1901</v>
      </c>
      <c r="C980" s="51"/>
      <c r="D980" s="52">
        <v>1055</v>
      </c>
      <c r="E980" s="52">
        <v>4111</v>
      </c>
      <c r="F980" s="54">
        <f ca="1" t="shared" si="39"/>
        <v>0</v>
      </c>
      <c r="G980" s="54">
        <f ca="1" t="shared" si="40"/>
        <v>3.89668246445498</v>
      </c>
    </row>
    <row r="981" ht="15" spans="1:7">
      <c r="A981" s="49" t="s">
        <v>1902</v>
      </c>
      <c r="B981" s="87" t="s">
        <v>1903</v>
      </c>
      <c r="C981" s="51"/>
      <c r="D981" s="52"/>
      <c r="E981" s="52"/>
      <c r="F981" s="54">
        <f ca="1" t="shared" si="39"/>
        <v>0</v>
      </c>
      <c r="G981" s="54">
        <f ca="1" t="shared" si="40"/>
        <v>0</v>
      </c>
    </row>
    <row r="982" ht="15" spans="1:7">
      <c r="A982" s="49" t="s">
        <v>1904</v>
      </c>
      <c r="B982" s="87" t="s">
        <v>1905</v>
      </c>
      <c r="C982" s="51"/>
      <c r="D982" s="52"/>
      <c r="E982" s="52"/>
      <c r="F982" s="54">
        <f ca="1" t="shared" si="39"/>
        <v>0</v>
      </c>
      <c r="G982" s="54">
        <f ca="1" t="shared" si="40"/>
        <v>0</v>
      </c>
    </row>
    <row r="983" ht="15" spans="1:7">
      <c r="A983" s="49" t="s">
        <v>1906</v>
      </c>
      <c r="B983" s="87" t="s">
        <v>1907</v>
      </c>
      <c r="C983" s="51">
        <v>800</v>
      </c>
      <c r="D983" s="52"/>
      <c r="E983" s="52"/>
      <c r="F983" s="54">
        <f ca="1" t="shared" si="39"/>
        <v>0</v>
      </c>
      <c r="G983" s="54">
        <f ca="1" t="shared" si="40"/>
        <v>0</v>
      </c>
    </row>
    <row r="984" ht="15" spans="1:7">
      <c r="A984" s="49" t="s">
        <v>1908</v>
      </c>
      <c r="B984" s="87" t="s">
        <v>1909</v>
      </c>
      <c r="C984" s="51"/>
      <c r="D984" s="52"/>
      <c r="E984" s="52"/>
      <c r="F984" s="54">
        <f ca="1" t="shared" si="39"/>
        <v>0</v>
      </c>
      <c r="G984" s="54">
        <f ca="1" t="shared" si="40"/>
        <v>0</v>
      </c>
    </row>
    <row r="985" ht="15" spans="1:7">
      <c r="A985" s="49" t="s">
        <v>1910</v>
      </c>
      <c r="B985" s="87" t="s">
        <v>1911</v>
      </c>
      <c r="C985" s="51"/>
      <c r="D985" s="52"/>
      <c r="E985" s="52"/>
      <c r="F985" s="54">
        <f ca="1" t="shared" si="39"/>
        <v>0</v>
      </c>
      <c r="G985" s="54">
        <f ca="1" t="shared" si="40"/>
        <v>0</v>
      </c>
    </row>
    <row r="986" ht="15" spans="1:7">
      <c r="A986" s="49" t="s">
        <v>489</v>
      </c>
      <c r="B986" s="87" t="s">
        <v>490</v>
      </c>
      <c r="C986" s="51">
        <v>1707</v>
      </c>
      <c r="D986" s="52">
        <v>5896</v>
      </c>
      <c r="E986" s="52">
        <v>1820</v>
      </c>
      <c r="F986" s="54">
        <f ca="1" t="shared" si="39"/>
        <v>1.06619800820152</v>
      </c>
      <c r="G986" s="54">
        <f ca="1" t="shared" si="40"/>
        <v>0.308683853459973</v>
      </c>
    </row>
    <row r="987" ht="15" spans="1:7">
      <c r="A987" s="49" t="s">
        <v>1912</v>
      </c>
      <c r="B987" s="87" t="s">
        <v>1913</v>
      </c>
      <c r="C987" s="51"/>
      <c r="D987" s="52"/>
      <c r="E987" s="52"/>
      <c r="F987" s="54">
        <f ca="1" t="shared" si="39"/>
        <v>0</v>
      </c>
      <c r="G987" s="54">
        <f ca="1" t="shared" si="40"/>
        <v>0</v>
      </c>
    </row>
    <row r="988" ht="15" spans="1:7">
      <c r="A988" s="49" t="s">
        <v>1914</v>
      </c>
      <c r="B988" s="87" t="s">
        <v>1915</v>
      </c>
      <c r="C988" s="51"/>
      <c r="D988" s="52"/>
      <c r="E988" s="52"/>
      <c r="F988" s="54">
        <f ca="1" t="shared" si="39"/>
        <v>0</v>
      </c>
      <c r="G988" s="54">
        <f ca="1" t="shared" si="40"/>
        <v>0</v>
      </c>
    </row>
    <row r="989" ht="15" spans="1:7">
      <c r="A989" s="49" t="s">
        <v>1916</v>
      </c>
      <c r="B989" s="87" t="s">
        <v>1917</v>
      </c>
      <c r="C989" s="51"/>
      <c r="D989" s="52"/>
      <c r="E989" s="52"/>
      <c r="F989" s="54">
        <f ca="1" t="shared" si="39"/>
        <v>0</v>
      </c>
      <c r="G989" s="54">
        <f ca="1" t="shared" si="40"/>
        <v>0</v>
      </c>
    </row>
    <row r="990" ht="15" spans="1:7">
      <c r="A990" s="49" t="s">
        <v>1918</v>
      </c>
      <c r="B990" s="87" t="s">
        <v>1919</v>
      </c>
      <c r="C990" s="51"/>
      <c r="D990" s="52"/>
      <c r="E990" s="52"/>
      <c r="F990" s="54">
        <f ca="1" t="shared" si="39"/>
        <v>0</v>
      </c>
      <c r="G990" s="54">
        <f ca="1" t="shared" si="40"/>
        <v>0</v>
      </c>
    </row>
    <row r="991" ht="15" spans="1:7">
      <c r="A991" s="49" t="s">
        <v>1920</v>
      </c>
      <c r="B991" s="87" t="s">
        <v>1921</v>
      </c>
      <c r="C991" s="51"/>
      <c r="D991" s="52"/>
      <c r="E991" s="52"/>
      <c r="F991" s="54">
        <f ca="1" t="shared" si="39"/>
        <v>0</v>
      </c>
      <c r="G991" s="54">
        <f ca="1" t="shared" si="40"/>
        <v>0</v>
      </c>
    </row>
    <row r="992" ht="15" spans="1:7">
      <c r="A992" s="49" t="s">
        <v>1922</v>
      </c>
      <c r="B992" s="87" t="s">
        <v>1923</v>
      </c>
      <c r="C992" s="51"/>
      <c r="D992" s="52"/>
      <c r="E992" s="52"/>
      <c r="F992" s="54">
        <f ca="1" t="shared" si="39"/>
        <v>0</v>
      </c>
      <c r="G992" s="54">
        <f ca="1" t="shared" si="40"/>
        <v>0</v>
      </c>
    </row>
    <row r="993" ht="15" spans="1:7">
      <c r="A993" s="49" t="s">
        <v>1924</v>
      </c>
      <c r="B993" s="87" t="s">
        <v>1925</v>
      </c>
      <c r="C993" s="51"/>
      <c r="D993" s="52"/>
      <c r="E993" s="52"/>
      <c r="F993" s="54">
        <f ca="1" t="shared" si="39"/>
        <v>0</v>
      </c>
      <c r="G993" s="54">
        <f ca="1" t="shared" si="40"/>
        <v>0</v>
      </c>
    </row>
    <row r="994" ht="15" spans="1:7">
      <c r="A994" s="49" t="s">
        <v>1926</v>
      </c>
      <c r="B994" s="87" t="s">
        <v>1927</v>
      </c>
      <c r="C994" s="51"/>
      <c r="D994" s="52"/>
      <c r="E994" s="52"/>
      <c r="F994" s="54">
        <f ca="1" t="shared" si="39"/>
        <v>0</v>
      </c>
      <c r="G994" s="54">
        <f ca="1" t="shared" si="40"/>
        <v>0</v>
      </c>
    </row>
    <row r="995" ht="15" spans="1:7">
      <c r="A995" s="49" t="s">
        <v>1928</v>
      </c>
      <c r="B995" s="87" t="s">
        <v>1929</v>
      </c>
      <c r="C995" s="51"/>
      <c r="D995" s="52"/>
      <c r="E995" s="52"/>
      <c r="F995" s="54">
        <f ca="1" t="shared" si="39"/>
        <v>0</v>
      </c>
      <c r="G995" s="54">
        <f ca="1" t="shared" si="40"/>
        <v>0</v>
      </c>
    </row>
    <row r="996" ht="15" spans="1:7">
      <c r="A996" s="49" t="s">
        <v>1930</v>
      </c>
      <c r="B996" s="87" t="s">
        <v>1931</v>
      </c>
      <c r="C996" s="51"/>
      <c r="D996" s="52"/>
      <c r="E996" s="52"/>
      <c r="F996" s="54">
        <f ca="1" t="shared" si="39"/>
        <v>0</v>
      </c>
      <c r="G996" s="54">
        <f ca="1" t="shared" si="40"/>
        <v>0</v>
      </c>
    </row>
    <row r="997" ht="15" spans="1:7">
      <c r="A997" s="49" t="s">
        <v>1932</v>
      </c>
      <c r="B997" s="87" t="s">
        <v>1933</v>
      </c>
      <c r="C997" s="51"/>
      <c r="D997" s="52"/>
      <c r="E997" s="52"/>
      <c r="F997" s="54">
        <f ca="1" t="shared" si="39"/>
        <v>0</v>
      </c>
      <c r="G997" s="54">
        <f ca="1" t="shared" si="40"/>
        <v>0</v>
      </c>
    </row>
    <row r="998" ht="15" spans="1:7">
      <c r="A998" s="49" t="s">
        <v>1934</v>
      </c>
      <c r="B998" s="87" t="s">
        <v>1935</v>
      </c>
      <c r="C998" s="51"/>
      <c r="D998" s="52"/>
      <c r="E998" s="52"/>
      <c r="F998" s="54">
        <f ca="1" t="shared" si="39"/>
        <v>0</v>
      </c>
      <c r="G998" s="54">
        <f ca="1" t="shared" si="40"/>
        <v>0</v>
      </c>
    </row>
    <row r="999" ht="15" spans="1:7">
      <c r="A999" s="49" t="s">
        <v>1936</v>
      </c>
      <c r="B999" s="87" t="s">
        <v>1937</v>
      </c>
      <c r="C999" s="51"/>
      <c r="D999" s="52"/>
      <c r="E999" s="52"/>
      <c r="F999" s="54">
        <f ca="1" t="shared" si="39"/>
        <v>0</v>
      </c>
      <c r="G999" s="54">
        <f ca="1" t="shared" si="40"/>
        <v>0</v>
      </c>
    </row>
    <row r="1000" ht="15" spans="1:7">
      <c r="A1000" s="49" t="s">
        <v>1938</v>
      </c>
      <c r="B1000" s="87" t="s">
        <v>108</v>
      </c>
      <c r="C1000" s="51">
        <v>445</v>
      </c>
      <c r="D1000" s="52">
        <v>383</v>
      </c>
      <c r="E1000" s="52"/>
      <c r="F1000" s="54">
        <f ca="1" t="shared" si="39"/>
        <v>0</v>
      </c>
      <c r="G1000" s="54">
        <f ca="1" t="shared" si="40"/>
        <v>0</v>
      </c>
    </row>
    <row r="1001" ht="15" spans="1:7">
      <c r="A1001" s="49" t="s">
        <v>1939</v>
      </c>
      <c r="B1001" s="87" t="s">
        <v>1940</v>
      </c>
      <c r="C1001" s="51"/>
      <c r="D1001" s="52"/>
      <c r="E1001" s="52"/>
      <c r="F1001" s="54">
        <f ca="1" t="shared" si="39"/>
        <v>0</v>
      </c>
      <c r="G1001" s="54">
        <f ca="1" t="shared" si="40"/>
        <v>0</v>
      </c>
    </row>
    <row r="1002" ht="15" spans="1:7">
      <c r="A1002" s="49" t="s">
        <v>1941</v>
      </c>
      <c r="B1002" s="87" t="s">
        <v>104</v>
      </c>
      <c r="C1002" s="51"/>
      <c r="D1002" s="52"/>
      <c r="E1002" s="52"/>
      <c r="F1002" s="54">
        <f ca="1" t="shared" si="39"/>
        <v>0</v>
      </c>
      <c r="G1002" s="54">
        <f ca="1" t="shared" si="40"/>
        <v>0</v>
      </c>
    </row>
    <row r="1003" ht="15" spans="1:7">
      <c r="A1003" s="49" t="s">
        <v>1942</v>
      </c>
      <c r="B1003" s="87" t="s">
        <v>124</v>
      </c>
      <c r="C1003" s="51"/>
      <c r="D1003" s="52"/>
      <c r="E1003" s="52"/>
      <c r="F1003" s="54">
        <f ca="1" t="shared" si="39"/>
        <v>0</v>
      </c>
      <c r="G1003" s="54">
        <f ca="1" t="shared" si="40"/>
        <v>0</v>
      </c>
    </row>
    <row r="1004" ht="15" spans="1:7">
      <c r="A1004" s="49" t="s">
        <v>1943</v>
      </c>
      <c r="B1004" s="87" t="s">
        <v>106</v>
      </c>
      <c r="C1004" s="51"/>
      <c r="D1004" s="52"/>
      <c r="E1004" s="52"/>
      <c r="F1004" s="54">
        <f ca="1" t="shared" si="39"/>
        <v>0</v>
      </c>
      <c r="G1004" s="54">
        <f ca="1" t="shared" si="40"/>
        <v>0</v>
      </c>
    </row>
    <row r="1005" ht="15" spans="1:7">
      <c r="A1005" s="49" t="s">
        <v>1944</v>
      </c>
      <c r="B1005" s="87" t="s">
        <v>1945</v>
      </c>
      <c r="C1005" s="51"/>
      <c r="D1005" s="52"/>
      <c r="E1005" s="52"/>
      <c r="F1005" s="54">
        <f ca="1" t="shared" si="39"/>
        <v>0</v>
      </c>
      <c r="G1005" s="54">
        <f ca="1" t="shared" si="40"/>
        <v>0</v>
      </c>
    </row>
    <row r="1006" ht="15" spans="1:7">
      <c r="A1006" s="49" t="s">
        <v>1946</v>
      </c>
      <c r="B1006" s="87" t="s">
        <v>1947</v>
      </c>
      <c r="C1006" s="51"/>
      <c r="D1006" s="52"/>
      <c r="E1006" s="52"/>
      <c r="F1006" s="54">
        <f ca="1" t="shared" si="39"/>
        <v>0</v>
      </c>
      <c r="G1006" s="54">
        <f ca="1" t="shared" si="40"/>
        <v>0</v>
      </c>
    </row>
    <row r="1007" ht="15" spans="1:7">
      <c r="A1007" s="49" t="s">
        <v>1948</v>
      </c>
      <c r="B1007" s="87" t="s">
        <v>1949</v>
      </c>
      <c r="C1007" s="51"/>
      <c r="D1007" s="52"/>
      <c r="E1007" s="52"/>
      <c r="F1007" s="54">
        <f ca="1" t="shared" si="39"/>
        <v>0</v>
      </c>
      <c r="G1007" s="54">
        <f ca="1" t="shared" si="40"/>
        <v>0</v>
      </c>
    </row>
    <row r="1008" ht="15" spans="1:7">
      <c r="A1008" s="49" t="s">
        <v>1950</v>
      </c>
      <c r="B1008" s="87" t="s">
        <v>1951</v>
      </c>
      <c r="C1008" s="51"/>
      <c r="D1008" s="52"/>
      <c r="E1008" s="52"/>
      <c r="F1008" s="54">
        <f ca="1" t="shared" si="39"/>
        <v>0</v>
      </c>
      <c r="G1008" s="54">
        <f ca="1" t="shared" si="40"/>
        <v>0</v>
      </c>
    </row>
    <row r="1009" ht="15" spans="1:7">
      <c r="A1009" s="49" t="s">
        <v>1952</v>
      </c>
      <c r="B1009" s="87" t="s">
        <v>1953</v>
      </c>
      <c r="C1009" s="51"/>
      <c r="D1009" s="52"/>
      <c r="E1009" s="52"/>
      <c r="F1009" s="54">
        <f ca="1" t="shared" si="39"/>
        <v>0</v>
      </c>
      <c r="G1009" s="54">
        <f ca="1" t="shared" si="40"/>
        <v>0</v>
      </c>
    </row>
    <row r="1010" ht="15" spans="1:7">
      <c r="A1010" s="49" t="s">
        <v>1954</v>
      </c>
      <c r="B1010" s="87" t="s">
        <v>1955</v>
      </c>
      <c r="C1010" s="51"/>
      <c r="D1010" s="52"/>
      <c r="E1010" s="52"/>
      <c r="F1010" s="54">
        <f ca="1" t="shared" si="39"/>
        <v>0</v>
      </c>
      <c r="G1010" s="54">
        <f ca="1" t="shared" si="40"/>
        <v>0</v>
      </c>
    </row>
    <row r="1011" ht="15" spans="1:7">
      <c r="A1011" s="49" t="s">
        <v>1956</v>
      </c>
      <c r="B1011" s="87" t="s">
        <v>1957</v>
      </c>
      <c r="C1011" s="51"/>
      <c r="D1011" s="52"/>
      <c r="E1011" s="52"/>
      <c r="F1011" s="54">
        <f ca="1" t="shared" si="39"/>
        <v>0</v>
      </c>
      <c r="G1011" s="54">
        <f ca="1" t="shared" si="40"/>
        <v>0</v>
      </c>
    </row>
    <row r="1012" ht="15" spans="1:7">
      <c r="A1012" s="49" t="s">
        <v>1958</v>
      </c>
      <c r="B1012" s="87" t="s">
        <v>1959</v>
      </c>
      <c r="C1012" s="51"/>
      <c r="D1012" s="52"/>
      <c r="E1012" s="52"/>
      <c r="F1012" s="54">
        <f ca="1" t="shared" si="39"/>
        <v>0</v>
      </c>
      <c r="G1012" s="54">
        <f ca="1" t="shared" si="40"/>
        <v>0</v>
      </c>
    </row>
    <row r="1013" ht="15" spans="1:7">
      <c r="A1013" s="49" t="s">
        <v>1960</v>
      </c>
      <c r="B1013" s="87" t="s">
        <v>1961</v>
      </c>
      <c r="C1013" s="51"/>
      <c r="D1013" s="52"/>
      <c r="E1013" s="52"/>
      <c r="F1013" s="54">
        <f ca="1" t="shared" si="39"/>
        <v>0</v>
      </c>
      <c r="G1013" s="54">
        <f ca="1" t="shared" si="40"/>
        <v>0</v>
      </c>
    </row>
    <row r="1014" ht="15" spans="1:7">
      <c r="A1014" s="49" t="s">
        <v>1962</v>
      </c>
      <c r="B1014" s="87" t="s">
        <v>1963</v>
      </c>
      <c r="C1014" s="51"/>
      <c r="D1014" s="52"/>
      <c r="E1014" s="52"/>
      <c r="F1014" s="54">
        <f ca="1" t="shared" si="39"/>
        <v>0</v>
      </c>
      <c r="G1014" s="54">
        <f ca="1" t="shared" si="40"/>
        <v>0</v>
      </c>
    </row>
    <row r="1015" ht="15" spans="1:7">
      <c r="A1015" s="49" t="s">
        <v>1964</v>
      </c>
      <c r="B1015" s="87" t="s">
        <v>1965</v>
      </c>
      <c r="C1015" s="51"/>
      <c r="D1015" s="52"/>
      <c r="E1015" s="52"/>
      <c r="F1015" s="54">
        <f ca="1" t="shared" si="39"/>
        <v>0</v>
      </c>
      <c r="G1015" s="54">
        <f ca="1" t="shared" si="40"/>
        <v>0</v>
      </c>
    </row>
    <row r="1016" ht="15" spans="1:7">
      <c r="A1016" s="49" t="s">
        <v>1966</v>
      </c>
      <c r="B1016" s="87" t="s">
        <v>1967</v>
      </c>
      <c r="C1016" s="51"/>
      <c r="D1016" s="52"/>
      <c r="E1016" s="52"/>
      <c r="F1016" s="54">
        <f ca="1" t="shared" si="39"/>
        <v>0</v>
      </c>
      <c r="G1016" s="54">
        <f ca="1" t="shared" si="40"/>
        <v>0</v>
      </c>
    </row>
    <row r="1017" ht="15" spans="1:7">
      <c r="A1017" s="49" t="s">
        <v>1968</v>
      </c>
      <c r="B1017" s="87" t="s">
        <v>1969</v>
      </c>
      <c r="C1017" s="51"/>
      <c r="D1017" s="52"/>
      <c r="E1017" s="52"/>
      <c r="F1017" s="54">
        <f ca="1" t="shared" si="39"/>
        <v>0</v>
      </c>
      <c r="G1017" s="54">
        <f ca="1" t="shared" si="40"/>
        <v>0</v>
      </c>
    </row>
    <row r="1018" ht="15" spans="1:7">
      <c r="A1018" s="49" t="s">
        <v>1970</v>
      </c>
      <c r="B1018" s="87" t="s">
        <v>1971</v>
      </c>
      <c r="C1018" s="51">
        <v>978</v>
      </c>
      <c r="D1018" s="52">
        <v>311</v>
      </c>
      <c r="E1018" s="52">
        <v>2076</v>
      </c>
      <c r="F1018" s="54">
        <f ca="1" t="shared" si="39"/>
        <v>2.12269938650307</v>
      </c>
      <c r="G1018" s="54">
        <f ca="1" t="shared" si="40"/>
        <v>6.67524115755627</v>
      </c>
    </row>
    <row r="1019" ht="15" spans="1:7">
      <c r="A1019" s="49" t="s">
        <v>1972</v>
      </c>
      <c r="B1019" s="87" t="s">
        <v>1973</v>
      </c>
      <c r="C1019" s="51"/>
      <c r="D1019" s="52"/>
      <c r="E1019" s="52"/>
      <c r="F1019" s="54">
        <f ca="1" t="shared" si="39"/>
        <v>0</v>
      </c>
      <c r="G1019" s="54">
        <f ca="1" t="shared" si="40"/>
        <v>0</v>
      </c>
    </row>
    <row r="1020" ht="15" spans="1:7">
      <c r="A1020" s="49" t="s">
        <v>491</v>
      </c>
      <c r="B1020" s="87" t="s">
        <v>492</v>
      </c>
      <c r="C1020" s="51">
        <v>51</v>
      </c>
      <c r="D1020" s="52">
        <v>55</v>
      </c>
      <c r="E1020" s="52">
        <v>113</v>
      </c>
      <c r="F1020" s="54">
        <f ca="1" t="shared" si="39"/>
        <v>2.2156862745098</v>
      </c>
      <c r="G1020" s="54">
        <f ca="1" t="shared" si="40"/>
        <v>2.05454545454545</v>
      </c>
    </row>
    <row r="1021" ht="15" spans="1:7">
      <c r="A1021" s="49" t="s">
        <v>493</v>
      </c>
      <c r="B1021" s="87" t="s">
        <v>494</v>
      </c>
      <c r="C1021" s="51">
        <v>50</v>
      </c>
      <c r="D1021" s="52">
        <v>1978</v>
      </c>
      <c r="E1021" s="52">
        <v>80</v>
      </c>
      <c r="F1021" s="54">
        <f ca="1" t="shared" si="39"/>
        <v>1.6</v>
      </c>
      <c r="G1021" s="54">
        <f ca="1" t="shared" si="40"/>
        <v>0.0404448938321537</v>
      </c>
    </row>
    <row r="1022" ht="15" spans="1:7">
      <c r="A1022" s="49" t="s">
        <v>1974</v>
      </c>
      <c r="B1022" s="87" t="s">
        <v>1975</v>
      </c>
      <c r="C1022" s="51"/>
      <c r="D1022" s="52"/>
      <c r="E1022" s="52"/>
      <c r="F1022" s="54">
        <f ca="1" t="shared" si="39"/>
        <v>0</v>
      </c>
      <c r="G1022" s="54">
        <f ca="1" t="shared" si="40"/>
        <v>0</v>
      </c>
    </row>
    <row r="1023" ht="15" spans="1:7">
      <c r="A1023" s="49" t="s">
        <v>1976</v>
      </c>
      <c r="B1023" s="87" t="s">
        <v>1977</v>
      </c>
      <c r="C1023" s="51"/>
      <c r="D1023" s="52"/>
      <c r="E1023" s="52"/>
      <c r="F1023" s="54">
        <f ca="1" t="shared" si="39"/>
        <v>0</v>
      </c>
      <c r="G1023" s="54">
        <f ca="1" t="shared" si="40"/>
        <v>0</v>
      </c>
    </row>
    <row r="1024" ht="15" spans="1:7">
      <c r="A1024" s="49" t="s">
        <v>1978</v>
      </c>
      <c r="B1024" s="87" t="s">
        <v>1979</v>
      </c>
      <c r="C1024" s="51"/>
      <c r="D1024" s="52"/>
      <c r="E1024" s="52">
        <v>38</v>
      </c>
      <c r="F1024" s="54">
        <f ca="1" t="shared" si="39"/>
        <v>0</v>
      </c>
      <c r="G1024" s="54">
        <f ca="1" t="shared" si="40"/>
        <v>0</v>
      </c>
    </row>
    <row r="1025" ht="15" spans="1:7">
      <c r="A1025" s="49" t="s">
        <v>495</v>
      </c>
      <c r="B1025" s="87" t="s">
        <v>496</v>
      </c>
      <c r="C1025" s="51">
        <v>11287</v>
      </c>
      <c r="D1025" s="52">
        <v>8872</v>
      </c>
      <c r="E1025" s="52">
        <v>11219</v>
      </c>
      <c r="F1025" s="54">
        <f ca="1" t="shared" si="39"/>
        <v>0.993975369894569</v>
      </c>
      <c r="G1025" s="54">
        <f ca="1" t="shared" si="40"/>
        <v>1.26454012623986</v>
      </c>
    </row>
    <row r="1026" ht="15" spans="1:7">
      <c r="A1026" s="49" t="s">
        <v>1980</v>
      </c>
      <c r="B1026" s="87" t="s">
        <v>1981</v>
      </c>
      <c r="C1026" s="51"/>
      <c r="D1026" s="52"/>
      <c r="E1026" s="52"/>
      <c r="F1026" s="54">
        <f ca="1" t="shared" si="39"/>
        <v>0</v>
      </c>
      <c r="G1026" s="54">
        <f ca="1" t="shared" si="40"/>
        <v>0</v>
      </c>
    </row>
    <row r="1027" ht="15" spans="1:7">
      <c r="A1027" s="49" t="s">
        <v>1982</v>
      </c>
      <c r="B1027" s="87" t="s">
        <v>1983</v>
      </c>
      <c r="C1027" s="51"/>
      <c r="D1027" s="52"/>
      <c r="E1027" s="52"/>
      <c r="F1027" s="54">
        <f ca="1" t="shared" si="39"/>
        <v>0</v>
      </c>
      <c r="G1027" s="54">
        <f ca="1" t="shared" si="40"/>
        <v>0</v>
      </c>
    </row>
    <row r="1028" ht="15" spans="1:7">
      <c r="A1028" s="49" t="s">
        <v>1984</v>
      </c>
      <c r="B1028" s="87" t="s">
        <v>1985</v>
      </c>
      <c r="C1028" s="51"/>
      <c r="D1028" s="52"/>
      <c r="E1028" s="52"/>
      <c r="F1028" s="54">
        <f ca="1" t="shared" si="39"/>
        <v>0</v>
      </c>
      <c r="G1028" s="54">
        <f ca="1" t="shared" si="40"/>
        <v>0</v>
      </c>
    </row>
    <row r="1029" ht="15" spans="1:7">
      <c r="A1029" s="49" t="s">
        <v>1986</v>
      </c>
      <c r="B1029" s="87" t="s">
        <v>1987</v>
      </c>
      <c r="C1029" s="51"/>
      <c r="D1029" s="52"/>
      <c r="E1029" s="52"/>
      <c r="F1029" s="54">
        <f ca="1" t="shared" si="39"/>
        <v>0</v>
      </c>
      <c r="G1029" s="54">
        <f ca="1" t="shared" si="40"/>
        <v>0</v>
      </c>
    </row>
    <row r="1030" ht="15" spans="1:7">
      <c r="A1030" s="49" t="s">
        <v>1988</v>
      </c>
      <c r="B1030" s="87" t="s">
        <v>1989</v>
      </c>
      <c r="C1030" s="51"/>
      <c r="D1030" s="52"/>
      <c r="E1030" s="52"/>
      <c r="F1030" s="54">
        <f ca="1" t="shared" si="39"/>
        <v>0</v>
      </c>
      <c r="G1030" s="54">
        <f ca="1" t="shared" si="40"/>
        <v>0</v>
      </c>
    </row>
    <row r="1031" ht="15" spans="1:7">
      <c r="A1031" s="49" t="s">
        <v>1990</v>
      </c>
      <c r="B1031" s="87" t="s">
        <v>104</v>
      </c>
      <c r="C1031" s="51">
        <v>260</v>
      </c>
      <c r="D1031" s="52"/>
      <c r="E1031" s="52"/>
      <c r="F1031" s="54">
        <f ca="1" t="shared" si="39"/>
        <v>0</v>
      </c>
      <c r="G1031" s="54">
        <f ca="1" t="shared" si="40"/>
        <v>0</v>
      </c>
    </row>
    <row r="1032" ht="15" spans="1:7">
      <c r="A1032" s="49" t="s">
        <v>1991</v>
      </c>
      <c r="B1032" s="87" t="s">
        <v>124</v>
      </c>
      <c r="C1032" s="51"/>
      <c r="D1032" s="52"/>
      <c r="E1032" s="52"/>
      <c r="F1032" s="54">
        <f ca="1" t="shared" si="39"/>
        <v>0</v>
      </c>
      <c r="G1032" s="54">
        <f ca="1" t="shared" si="40"/>
        <v>0</v>
      </c>
    </row>
    <row r="1033" ht="15" spans="1:7">
      <c r="A1033" s="49" t="s">
        <v>1992</v>
      </c>
      <c r="B1033" s="87" t="s">
        <v>106</v>
      </c>
      <c r="C1033" s="51"/>
      <c r="D1033" s="52"/>
      <c r="E1033" s="52"/>
      <c r="F1033" s="54">
        <f ca="1" t="shared" si="39"/>
        <v>0</v>
      </c>
      <c r="G1033" s="54">
        <f ca="1" t="shared" si="40"/>
        <v>0</v>
      </c>
    </row>
    <row r="1034" ht="15" spans="1:7">
      <c r="A1034" s="49" t="s">
        <v>1993</v>
      </c>
      <c r="B1034" s="87" t="s">
        <v>1994</v>
      </c>
      <c r="C1034" s="51"/>
      <c r="D1034" s="52"/>
      <c r="E1034" s="52"/>
      <c r="F1034" s="54">
        <f ca="1" t="shared" si="39"/>
        <v>0</v>
      </c>
      <c r="G1034" s="54">
        <f ca="1" t="shared" si="40"/>
        <v>0</v>
      </c>
    </row>
    <row r="1035" ht="15" spans="1:7">
      <c r="A1035" s="49" t="s">
        <v>1995</v>
      </c>
      <c r="B1035" s="87" t="s">
        <v>1996</v>
      </c>
      <c r="C1035" s="51"/>
      <c r="D1035" s="52"/>
      <c r="E1035" s="52"/>
      <c r="F1035" s="54">
        <f ca="1" t="shared" ref="F1035:F1098" si="41">IFERROR(OFFSET(F1035,0,-1)/OFFSET(F1035,0,-3),)</f>
        <v>0</v>
      </c>
      <c r="G1035" s="54">
        <f ca="1" t="shared" ref="G1035:G1098" si="42">IFERROR(OFFSET(F1035,0,-1)/OFFSET(F1035,0,-2),)</f>
        <v>0</v>
      </c>
    </row>
    <row r="1036" ht="15" spans="1:7">
      <c r="A1036" s="49" t="s">
        <v>1997</v>
      </c>
      <c r="B1036" s="87" t="s">
        <v>1998</v>
      </c>
      <c r="C1036" s="51"/>
      <c r="D1036" s="52">
        <v>1</v>
      </c>
      <c r="E1036" s="52"/>
      <c r="F1036" s="54">
        <f ca="1" t="shared" si="41"/>
        <v>0</v>
      </c>
      <c r="G1036" s="54">
        <f ca="1" t="shared" si="42"/>
        <v>0</v>
      </c>
    </row>
    <row r="1037" ht="15" spans="1:7">
      <c r="A1037" s="49" t="s">
        <v>1999</v>
      </c>
      <c r="B1037" s="87" t="s">
        <v>2000</v>
      </c>
      <c r="C1037" s="51"/>
      <c r="D1037" s="52"/>
      <c r="E1037" s="52"/>
      <c r="F1037" s="54">
        <f ca="1" t="shared" si="41"/>
        <v>0</v>
      </c>
      <c r="G1037" s="54">
        <f ca="1" t="shared" si="42"/>
        <v>0</v>
      </c>
    </row>
    <row r="1038" ht="15" spans="1:7">
      <c r="A1038" s="49" t="s">
        <v>2001</v>
      </c>
      <c r="B1038" s="87" t="s">
        <v>2002</v>
      </c>
      <c r="C1038" s="51"/>
      <c r="D1038" s="52"/>
      <c r="E1038" s="52"/>
      <c r="F1038" s="54">
        <f ca="1" t="shared" si="41"/>
        <v>0</v>
      </c>
      <c r="G1038" s="54">
        <f ca="1" t="shared" si="42"/>
        <v>0</v>
      </c>
    </row>
    <row r="1039" ht="15" spans="1:7">
      <c r="A1039" s="49" t="s">
        <v>2003</v>
      </c>
      <c r="B1039" s="87" t="s">
        <v>2004</v>
      </c>
      <c r="C1039" s="51"/>
      <c r="D1039" s="52"/>
      <c r="E1039" s="52"/>
      <c r="F1039" s="54">
        <f ca="1" t="shared" si="41"/>
        <v>0</v>
      </c>
      <c r="G1039" s="54">
        <f ca="1" t="shared" si="42"/>
        <v>0</v>
      </c>
    </row>
    <row r="1040" ht="15" spans="1:7">
      <c r="A1040" s="49" t="s">
        <v>2005</v>
      </c>
      <c r="B1040" s="87" t="s">
        <v>2006</v>
      </c>
      <c r="C1040" s="51"/>
      <c r="D1040" s="52"/>
      <c r="E1040" s="52"/>
      <c r="F1040" s="54">
        <f ca="1" t="shared" si="41"/>
        <v>0</v>
      </c>
      <c r="G1040" s="54">
        <f ca="1" t="shared" si="42"/>
        <v>0</v>
      </c>
    </row>
    <row r="1041" ht="15" spans="1:7">
      <c r="A1041" s="49" t="s">
        <v>2007</v>
      </c>
      <c r="B1041" s="87" t="s">
        <v>2008</v>
      </c>
      <c r="C1041" s="51"/>
      <c r="D1041" s="52"/>
      <c r="E1041" s="52"/>
      <c r="F1041" s="54">
        <f ca="1" t="shared" si="41"/>
        <v>0</v>
      </c>
      <c r="G1041" s="54">
        <f ca="1" t="shared" si="42"/>
        <v>0</v>
      </c>
    </row>
    <row r="1042" ht="15" spans="1:7">
      <c r="A1042" s="49" t="s">
        <v>2009</v>
      </c>
      <c r="B1042" s="87" t="s">
        <v>2010</v>
      </c>
      <c r="C1042" s="51"/>
      <c r="D1042" s="52"/>
      <c r="E1042" s="52"/>
      <c r="F1042" s="54">
        <f ca="1" t="shared" si="41"/>
        <v>0</v>
      </c>
      <c r="G1042" s="54">
        <f ca="1" t="shared" si="42"/>
        <v>0</v>
      </c>
    </row>
    <row r="1043" ht="15" spans="1:7">
      <c r="A1043" s="49" t="s">
        <v>2011</v>
      </c>
      <c r="B1043" s="87" t="s">
        <v>2012</v>
      </c>
      <c r="C1043" s="51"/>
      <c r="D1043" s="52"/>
      <c r="E1043" s="52"/>
      <c r="F1043" s="54">
        <f ca="1" t="shared" si="41"/>
        <v>0</v>
      </c>
      <c r="G1043" s="54">
        <f ca="1" t="shared" si="42"/>
        <v>0</v>
      </c>
    </row>
    <row r="1044" ht="15" spans="1:7">
      <c r="A1044" s="49" t="s">
        <v>2013</v>
      </c>
      <c r="B1044" s="87" t="s">
        <v>2014</v>
      </c>
      <c r="C1044" s="51"/>
      <c r="D1044" s="52"/>
      <c r="E1044" s="52"/>
      <c r="F1044" s="54">
        <f ca="1" t="shared" si="41"/>
        <v>0</v>
      </c>
      <c r="G1044" s="54">
        <f ca="1" t="shared" si="42"/>
        <v>0</v>
      </c>
    </row>
    <row r="1045" ht="15" spans="1:7">
      <c r="A1045" s="49" t="s">
        <v>2015</v>
      </c>
      <c r="B1045" s="87" t="s">
        <v>2016</v>
      </c>
      <c r="C1045" s="51"/>
      <c r="D1045" s="52"/>
      <c r="E1045" s="52"/>
      <c r="F1045" s="54">
        <f ca="1" t="shared" si="41"/>
        <v>0</v>
      </c>
      <c r="G1045" s="54">
        <f ca="1" t="shared" si="42"/>
        <v>0</v>
      </c>
    </row>
    <row r="1046" ht="15" spans="1:7">
      <c r="A1046" s="49" t="s">
        <v>2017</v>
      </c>
      <c r="B1046" s="87" t="s">
        <v>108</v>
      </c>
      <c r="C1046" s="51"/>
      <c r="D1046" s="52"/>
      <c r="E1046" s="52"/>
      <c r="F1046" s="54">
        <f ca="1" t="shared" si="41"/>
        <v>0</v>
      </c>
      <c r="G1046" s="54">
        <f ca="1" t="shared" si="42"/>
        <v>0</v>
      </c>
    </row>
    <row r="1047" ht="15" spans="1:7">
      <c r="A1047" s="49" t="s">
        <v>497</v>
      </c>
      <c r="B1047" s="87" t="s">
        <v>498</v>
      </c>
      <c r="C1047" s="51"/>
      <c r="D1047" s="52">
        <v>24</v>
      </c>
      <c r="E1047" s="52">
        <v>346</v>
      </c>
      <c r="F1047" s="54">
        <f ca="1" t="shared" si="41"/>
        <v>0</v>
      </c>
      <c r="G1047" s="54">
        <f ca="1" t="shared" si="42"/>
        <v>14.4166666666667</v>
      </c>
    </row>
    <row r="1048" ht="15" spans="1:7">
      <c r="A1048" s="49" t="s">
        <v>2018</v>
      </c>
      <c r="B1048" s="87" t="s">
        <v>2019</v>
      </c>
      <c r="C1048" s="51"/>
      <c r="D1048" s="52"/>
      <c r="E1048" s="52"/>
      <c r="F1048" s="54">
        <f ca="1" t="shared" si="41"/>
        <v>0</v>
      </c>
      <c r="G1048" s="54">
        <f ca="1" t="shared" si="42"/>
        <v>0</v>
      </c>
    </row>
    <row r="1049" ht="15" spans="1:7">
      <c r="A1049" s="49" t="s">
        <v>2020</v>
      </c>
      <c r="B1049" s="87" t="s">
        <v>2021</v>
      </c>
      <c r="C1049" s="51"/>
      <c r="D1049" s="52"/>
      <c r="E1049" s="52"/>
      <c r="F1049" s="54">
        <f ca="1" t="shared" si="41"/>
        <v>0</v>
      </c>
      <c r="G1049" s="54">
        <f ca="1" t="shared" si="42"/>
        <v>0</v>
      </c>
    </row>
    <row r="1050" ht="15" spans="1:7">
      <c r="A1050" s="49" t="s">
        <v>2022</v>
      </c>
      <c r="B1050" s="87" t="s">
        <v>2023</v>
      </c>
      <c r="C1050" s="51"/>
      <c r="D1050" s="52"/>
      <c r="E1050" s="52"/>
      <c r="F1050" s="54">
        <f ca="1" t="shared" si="41"/>
        <v>0</v>
      </c>
      <c r="G1050" s="54">
        <f ca="1" t="shared" si="42"/>
        <v>0</v>
      </c>
    </row>
    <row r="1051" ht="15" spans="1:7">
      <c r="A1051" s="49" t="s">
        <v>2024</v>
      </c>
      <c r="B1051" s="87" t="s">
        <v>2025</v>
      </c>
      <c r="C1051" s="51"/>
      <c r="D1051" s="52"/>
      <c r="E1051" s="52"/>
      <c r="F1051" s="54">
        <f ca="1" t="shared" si="41"/>
        <v>0</v>
      </c>
      <c r="G1051" s="54">
        <f ca="1" t="shared" si="42"/>
        <v>0</v>
      </c>
    </row>
    <row r="1052" ht="15" spans="1:7">
      <c r="A1052" s="49" t="s">
        <v>2026</v>
      </c>
      <c r="B1052" s="87" t="s">
        <v>2027</v>
      </c>
      <c r="C1052" s="51"/>
      <c r="D1052" s="52"/>
      <c r="E1052" s="52"/>
      <c r="F1052" s="54">
        <f ca="1" t="shared" si="41"/>
        <v>0</v>
      </c>
      <c r="G1052" s="54">
        <f ca="1" t="shared" si="42"/>
        <v>0</v>
      </c>
    </row>
    <row r="1053" ht="15" spans="1:7">
      <c r="A1053" s="49" t="s">
        <v>2028</v>
      </c>
      <c r="B1053" s="87" t="s">
        <v>2029</v>
      </c>
      <c r="C1053" s="51"/>
      <c r="D1053" s="52"/>
      <c r="E1053" s="52"/>
      <c r="F1053" s="54">
        <f ca="1" t="shared" si="41"/>
        <v>0</v>
      </c>
      <c r="G1053" s="54">
        <f ca="1" t="shared" si="42"/>
        <v>0</v>
      </c>
    </row>
    <row r="1054" ht="15" spans="1:7">
      <c r="A1054" s="49" t="s">
        <v>2030</v>
      </c>
      <c r="B1054" s="87" t="s">
        <v>2031</v>
      </c>
      <c r="C1054" s="51"/>
      <c r="D1054" s="52"/>
      <c r="E1054" s="52"/>
      <c r="F1054" s="54">
        <f ca="1" t="shared" si="41"/>
        <v>0</v>
      </c>
      <c r="G1054" s="54">
        <f ca="1" t="shared" si="42"/>
        <v>0</v>
      </c>
    </row>
    <row r="1055" ht="15" spans="1:7">
      <c r="A1055" s="49" t="s">
        <v>2032</v>
      </c>
      <c r="B1055" s="87" t="s">
        <v>2033</v>
      </c>
      <c r="C1055" s="51"/>
      <c r="D1055" s="52"/>
      <c r="E1055" s="52"/>
      <c r="F1055" s="54">
        <f ca="1" t="shared" si="41"/>
        <v>0</v>
      </c>
      <c r="G1055" s="54">
        <f ca="1" t="shared" si="42"/>
        <v>0</v>
      </c>
    </row>
    <row r="1056" ht="15" spans="1:7">
      <c r="A1056" s="49" t="s">
        <v>2034</v>
      </c>
      <c r="B1056" s="87" t="s">
        <v>2035</v>
      </c>
      <c r="C1056" s="51"/>
      <c r="D1056" s="52"/>
      <c r="E1056" s="52"/>
      <c r="F1056" s="54">
        <f ca="1" t="shared" si="41"/>
        <v>0</v>
      </c>
      <c r="G1056" s="54">
        <f ca="1" t="shared" si="42"/>
        <v>0</v>
      </c>
    </row>
    <row r="1057" ht="15" spans="1:7">
      <c r="A1057" s="49" t="s">
        <v>2036</v>
      </c>
      <c r="B1057" s="87" t="s">
        <v>2037</v>
      </c>
      <c r="C1057" s="51"/>
      <c r="D1057" s="52"/>
      <c r="E1057" s="52"/>
      <c r="F1057" s="54">
        <f ca="1" t="shared" si="41"/>
        <v>0</v>
      </c>
      <c r="G1057" s="54">
        <f ca="1" t="shared" si="42"/>
        <v>0</v>
      </c>
    </row>
    <row r="1058" ht="15" spans="1:7">
      <c r="A1058" s="49" t="s">
        <v>2038</v>
      </c>
      <c r="B1058" s="87" t="s">
        <v>2039</v>
      </c>
      <c r="C1058" s="51"/>
      <c r="D1058" s="52"/>
      <c r="E1058" s="52"/>
      <c r="F1058" s="54">
        <f ca="1" t="shared" si="41"/>
        <v>0</v>
      </c>
      <c r="G1058" s="54">
        <f ca="1" t="shared" si="42"/>
        <v>0</v>
      </c>
    </row>
    <row r="1059" ht="15" spans="1:7">
      <c r="A1059" s="49" t="s">
        <v>2040</v>
      </c>
      <c r="B1059" s="87" t="s">
        <v>2041</v>
      </c>
      <c r="C1059" s="51"/>
      <c r="D1059" s="52"/>
      <c r="E1059" s="52"/>
      <c r="F1059" s="54">
        <f ca="1" t="shared" si="41"/>
        <v>0</v>
      </c>
      <c r="G1059" s="54">
        <f ca="1" t="shared" si="42"/>
        <v>0</v>
      </c>
    </row>
    <row r="1060" ht="15" spans="1:7">
      <c r="A1060" s="49" t="s">
        <v>2042</v>
      </c>
      <c r="B1060" s="87" t="s">
        <v>2043</v>
      </c>
      <c r="C1060" s="51"/>
      <c r="D1060" s="52"/>
      <c r="E1060" s="52"/>
      <c r="F1060" s="54">
        <f ca="1" t="shared" si="41"/>
        <v>0</v>
      </c>
      <c r="G1060" s="54">
        <f ca="1" t="shared" si="42"/>
        <v>0</v>
      </c>
    </row>
    <row r="1061" ht="15" spans="1:7">
      <c r="A1061" s="49" t="s">
        <v>2044</v>
      </c>
      <c r="B1061" s="87" t="s">
        <v>2045</v>
      </c>
      <c r="C1061" s="51"/>
      <c r="D1061" s="52"/>
      <c r="E1061" s="52"/>
      <c r="F1061" s="54">
        <f ca="1" t="shared" si="41"/>
        <v>0</v>
      </c>
      <c r="G1061" s="54">
        <f ca="1" t="shared" si="42"/>
        <v>0</v>
      </c>
    </row>
    <row r="1062" ht="15" spans="1:7">
      <c r="A1062" s="49" t="s">
        <v>2046</v>
      </c>
      <c r="B1062" s="87" t="s">
        <v>2047</v>
      </c>
      <c r="C1062" s="51"/>
      <c r="D1062" s="52"/>
      <c r="E1062" s="52"/>
      <c r="F1062" s="54">
        <f ca="1" t="shared" si="41"/>
        <v>0</v>
      </c>
      <c r="G1062" s="54">
        <f ca="1" t="shared" si="42"/>
        <v>0</v>
      </c>
    </row>
    <row r="1063" ht="15" spans="1:7">
      <c r="A1063" s="49" t="s">
        <v>2048</v>
      </c>
      <c r="B1063" s="87" t="s">
        <v>2049</v>
      </c>
      <c r="C1063" s="51"/>
      <c r="D1063" s="52"/>
      <c r="E1063" s="52"/>
      <c r="F1063" s="54">
        <f ca="1" t="shared" si="41"/>
        <v>0</v>
      </c>
      <c r="G1063" s="54">
        <f ca="1" t="shared" si="42"/>
        <v>0</v>
      </c>
    </row>
    <row r="1064" ht="15" spans="1:7">
      <c r="A1064" s="49" t="s">
        <v>2050</v>
      </c>
      <c r="B1064" s="87" t="s">
        <v>2051</v>
      </c>
      <c r="C1064" s="51"/>
      <c r="D1064" s="52"/>
      <c r="E1064" s="52"/>
      <c r="F1064" s="54">
        <f ca="1" t="shared" si="41"/>
        <v>0</v>
      </c>
      <c r="G1064" s="54">
        <f ca="1" t="shared" si="42"/>
        <v>0</v>
      </c>
    </row>
    <row r="1065" ht="15" spans="1:7">
      <c r="A1065" s="49" t="s">
        <v>2052</v>
      </c>
      <c r="B1065" s="87" t="s">
        <v>2053</v>
      </c>
      <c r="C1065" s="51"/>
      <c r="D1065" s="52"/>
      <c r="E1065" s="52"/>
      <c r="F1065" s="54">
        <f ca="1" t="shared" si="41"/>
        <v>0</v>
      </c>
      <c r="G1065" s="54">
        <f ca="1" t="shared" si="42"/>
        <v>0</v>
      </c>
    </row>
    <row r="1066" ht="15" spans="1:7">
      <c r="A1066" s="49" t="s">
        <v>2054</v>
      </c>
      <c r="B1066" s="87" t="s">
        <v>2055</v>
      </c>
      <c r="C1066" s="51"/>
      <c r="D1066" s="52"/>
      <c r="E1066" s="52"/>
      <c r="F1066" s="54">
        <f ca="1" t="shared" si="41"/>
        <v>0</v>
      </c>
      <c r="G1066" s="54">
        <f ca="1" t="shared" si="42"/>
        <v>0</v>
      </c>
    </row>
    <row r="1067" ht="15" spans="1:7">
      <c r="A1067" s="49" t="s">
        <v>2056</v>
      </c>
      <c r="B1067" s="87" t="s">
        <v>2057</v>
      </c>
      <c r="C1067" s="51"/>
      <c r="D1067" s="52"/>
      <c r="E1067" s="52"/>
      <c r="F1067" s="54">
        <f ca="1" t="shared" si="41"/>
        <v>0</v>
      </c>
      <c r="G1067" s="54">
        <f ca="1" t="shared" si="42"/>
        <v>0</v>
      </c>
    </row>
    <row r="1068" ht="15" spans="1:7">
      <c r="A1068" s="49" t="s">
        <v>2058</v>
      </c>
      <c r="B1068" s="87" t="s">
        <v>2059</v>
      </c>
      <c r="C1068" s="51"/>
      <c r="D1068" s="52"/>
      <c r="E1068" s="52"/>
      <c r="F1068" s="54">
        <f ca="1" t="shared" si="41"/>
        <v>0</v>
      </c>
      <c r="G1068" s="54">
        <f ca="1" t="shared" si="42"/>
        <v>0</v>
      </c>
    </row>
    <row r="1069" ht="15" spans="1:7">
      <c r="A1069" s="49" t="s">
        <v>2060</v>
      </c>
      <c r="B1069" s="87" t="s">
        <v>2061</v>
      </c>
      <c r="C1069" s="51"/>
      <c r="D1069" s="52"/>
      <c r="E1069" s="52"/>
      <c r="F1069" s="54">
        <f ca="1" t="shared" si="41"/>
        <v>0</v>
      </c>
      <c r="G1069" s="54">
        <f ca="1" t="shared" si="42"/>
        <v>0</v>
      </c>
    </row>
    <row r="1070" ht="15" spans="1:7">
      <c r="A1070" s="49" t="s">
        <v>2062</v>
      </c>
      <c r="B1070" s="87" t="s">
        <v>2063</v>
      </c>
      <c r="C1070" s="51"/>
      <c r="D1070" s="52"/>
      <c r="E1070" s="52"/>
      <c r="F1070" s="54">
        <f ca="1" t="shared" si="41"/>
        <v>0</v>
      </c>
      <c r="G1070" s="54">
        <f ca="1" t="shared" si="42"/>
        <v>0</v>
      </c>
    </row>
    <row r="1071" ht="15" spans="1:7">
      <c r="A1071" s="49" t="s">
        <v>499</v>
      </c>
      <c r="B1071" s="87" t="s">
        <v>104</v>
      </c>
      <c r="C1071" s="51">
        <v>761</v>
      </c>
      <c r="D1071" s="52">
        <v>731</v>
      </c>
      <c r="E1071" s="52">
        <v>43</v>
      </c>
      <c r="F1071" s="54">
        <f ca="1" t="shared" si="41"/>
        <v>0.0565045992115637</v>
      </c>
      <c r="G1071" s="54">
        <f ca="1" t="shared" si="42"/>
        <v>0.0588235294117647</v>
      </c>
    </row>
    <row r="1072" ht="15" spans="1:7">
      <c r="A1072" s="49" t="s">
        <v>2064</v>
      </c>
      <c r="B1072" s="87" t="s">
        <v>124</v>
      </c>
      <c r="C1072" s="51"/>
      <c r="D1072" s="52"/>
      <c r="E1072" s="52"/>
      <c r="F1072" s="54">
        <f ca="1" t="shared" si="41"/>
        <v>0</v>
      </c>
      <c r="G1072" s="54">
        <f ca="1" t="shared" si="42"/>
        <v>0</v>
      </c>
    </row>
    <row r="1073" ht="15" spans="1:7">
      <c r="A1073" s="49" t="s">
        <v>2065</v>
      </c>
      <c r="B1073" s="87" t="s">
        <v>106</v>
      </c>
      <c r="C1073" s="51"/>
      <c r="D1073" s="52"/>
      <c r="E1073" s="52"/>
      <c r="F1073" s="54">
        <f ca="1" t="shared" si="41"/>
        <v>0</v>
      </c>
      <c r="G1073" s="54">
        <f ca="1" t="shared" si="42"/>
        <v>0</v>
      </c>
    </row>
    <row r="1074" ht="15" spans="1:7">
      <c r="A1074" s="49" t="s">
        <v>2066</v>
      </c>
      <c r="B1074" s="87" t="s">
        <v>2067</v>
      </c>
      <c r="C1074" s="51">
        <v>20</v>
      </c>
      <c r="D1074" s="52">
        <v>5</v>
      </c>
      <c r="E1074" s="52"/>
      <c r="F1074" s="54">
        <f ca="1" t="shared" si="41"/>
        <v>0</v>
      </c>
      <c r="G1074" s="54">
        <f ca="1" t="shared" si="42"/>
        <v>0</v>
      </c>
    </row>
    <row r="1075" ht="15" spans="1:7">
      <c r="A1075" s="49" t="s">
        <v>2068</v>
      </c>
      <c r="B1075" s="87" t="s">
        <v>2069</v>
      </c>
      <c r="C1075" s="51"/>
      <c r="D1075" s="52"/>
      <c r="E1075" s="52"/>
      <c r="F1075" s="54">
        <f ca="1" t="shared" si="41"/>
        <v>0</v>
      </c>
      <c r="G1075" s="54">
        <f ca="1" t="shared" si="42"/>
        <v>0</v>
      </c>
    </row>
    <row r="1076" ht="15" spans="1:7">
      <c r="A1076" s="49" t="s">
        <v>2070</v>
      </c>
      <c r="B1076" s="87" t="s">
        <v>2071</v>
      </c>
      <c r="C1076" s="51"/>
      <c r="D1076" s="52"/>
      <c r="E1076" s="52"/>
      <c r="F1076" s="54">
        <f ca="1" t="shared" si="41"/>
        <v>0</v>
      </c>
      <c r="G1076" s="54">
        <f ca="1" t="shared" si="42"/>
        <v>0</v>
      </c>
    </row>
    <row r="1077" ht="15" spans="1:7">
      <c r="A1077" s="49" t="s">
        <v>500</v>
      </c>
      <c r="B1077" s="87" t="s">
        <v>501</v>
      </c>
      <c r="C1077" s="51">
        <v>20</v>
      </c>
      <c r="D1077" s="52">
        <v>46</v>
      </c>
      <c r="E1077" s="52">
        <v>417</v>
      </c>
      <c r="F1077" s="54">
        <f ca="1" t="shared" si="41"/>
        <v>20.85</v>
      </c>
      <c r="G1077" s="54">
        <f ca="1" t="shared" si="42"/>
        <v>9.06521739130435</v>
      </c>
    </row>
    <row r="1078" ht="15" spans="1:7">
      <c r="A1078" s="49" t="s">
        <v>2072</v>
      </c>
      <c r="B1078" s="87" t="s">
        <v>2073</v>
      </c>
      <c r="C1078" s="51"/>
      <c r="D1078" s="52"/>
      <c r="E1078" s="52"/>
      <c r="F1078" s="54">
        <f ca="1" t="shared" si="41"/>
        <v>0</v>
      </c>
      <c r="G1078" s="54">
        <f ca="1" t="shared" si="42"/>
        <v>0</v>
      </c>
    </row>
    <row r="1079" ht="15" spans="1:7">
      <c r="A1079" s="49" t="s">
        <v>2074</v>
      </c>
      <c r="B1079" s="87" t="s">
        <v>108</v>
      </c>
      <c r="C1079" s="51"/>
      <c r="D1079" s="52"/>
      <c r="E1079" s="52"/>
      <c r="F1079" s="54">
        <f ca="1" t="shared" si="41"/>
        <v>0</v>
      </c>
      <c r="G1079" s="54">
        <f ca="1" t="shared" si="42"/>
        <v>0</v>
      </c>
    </row>
    <row r="1080" ht="15" spans="1:7">
      <c r="A1080" s="49" t="s">
        <v>2075</v>
      </c>
      <c r="B1080" s="87" t="s">
        <v>2076</v>
      </c>
      <c r="C1080" s="51">
        <v>1</v>
      </c>
      <c r="D1080" s="52">
        <v>12</v>
      </c>
      <c r="E1080" s="52"/>
      <c r="F1080" s="54">
        <f ca="1" t="shared" si="41"/>
        <v>0</v>
      </c>
      <c r="G1080" s="54">
        <f ca="1" t="shared" si="42"/>
        <v>0</v>
      </c>
    </row>
    <row r="1081" ht="15" spans="1:7">
      <c r="A1081" s="49" t="s">
        <v>502</v>
      </c>
      <c r="B1081" s="87" t="s">
        <v>104</v>
      </c>
      <c r="C1081" s="51">
        <v>300</v>
      </c>
      <c r="D1081" s="52">
        <v>651</v>
      </c>
      <c r="E1081" s="52">
        <v>536</v>
      </c>
      <c r="F1081" s="54">
        <f ca="1" t="shared" si="41"/>
        <v>1.78666666666667</v>
      </c>
      <c r="G1081" s="54">
        <f ca="1" t="shared" si="42"/>
        <v>0.823348694316436</v>
      </c>
    </row>
    <row r="1082" ht="15" spans="1:7">
      <c r="A1082" s="49" t="s">
        <v>2077</v>
      </c>
      <c r="B1082" s="87" t="s">
        <v>124</v>
      </c>
      <c r="C1082" s="51"/>
      <c r="D1082" s="52">
        <v>60</v>
      </c>
      <c r="E1082" s="52">
        <v>4</v>
      </c>
      <c r="F1082" s="54">
        <f ca="1" t="shared" si="41"/>
        <v>0</v>
      </c>
      <c r="G1082" s="54">
        <f ca="1" t="shared" si="42"/>
        <v>0.0666666666666667</v>
      </c>
    </row>
    <row r="1083" ht="15" spans="1:7">
      <c r="A1083" s="49" t="s">
        <v>2078</v>
      </c>
      <c r="B1083" s="87" t="s">
        <v>106</v>
      </c>
      <c r="C1083" s="51"/>
      <c r="D1083" s="52"/>
      <c r="E1083" s="52"/>
      <c r="F1083" s="54">
        <f ca="1" t="shared" si="41"/>
        <v>0</v>
      </c>
      <c r="G1083" s="54">
        <f ca="1" t="shared" si="42"/>
        <v>0</v>
      </c>
    </row>
    <row r="1084" ht="15" spans="1:7">
      <c r="A1084" s="49" t="s">
        <v>2079</v>
      </c>
      <c r="B1084" s="87" t="s">
        <v>2080</v>
      </c>
      <c r="C1084" s="51"/>
      <c r="D1084" s="52"/>
      <c r="E1084" s="52"/>
      <c r="F1084" s="54">
        <f ca="1" t="shared" si="41"/>
        <v>0</v>
      </c>
      <c r="G1084" s="54">
        <f ca="1" t="shared" si="42"/>
        <v>0</v>
      </c>
    </row>
    <row r="1085" ht="15" spans="1:7">
      <c r="A1085" s="49" t="s">
        <v>503</v>
      </c>
      <c r="B1085" s="87" t="s">
        <v>108</v>
      </c>
      <c r="C1085" s="51"/>
      <c r="D1085" s="52"/>
      <c r="E1085" s="52">
        <v>260</v>
      </c>
      <c r="F1085" s="54">
        <f ca="1" t="shared" si="41"/>
        <v>0</v>
      </c>
      <c r="G1085" s="54">
        <f ca="1" t="shared" si="42"/>
        <v>0</v>
      </c>
    </row>
    <row r="1086" ht="15" spans="1:7">
      <c r="A1086" s="49" t="s">
        <v>2081</v>
      </c>
      <c r="B1086" s="87" t="s">
        <v>2082</v>
      </c>
      <c r="C1086" s="51">
        <v>25</v>
      </c>
      <c r="D1086" s="52">
        <v>57</v>
      </c>
      <c r="E1086" s="52"/>
      <c r="F1086" s="54">
        <f ca="1" t="shared" si="41"/>
        <v>0</v>
      </c>
      <c r="G1086" s="54">
        <f ca="1" t="shared" si="42"/>
        <v>0</v>
      </c>
    </row>
    <row r="1087" ht="15" spans="1:7">
      <c r="A1087" s="49" t="s">
        <v>2083</v>
      </c>
      <c r="B1087" s="87" t="s">
        <v>104</v>
      </c>
      <c r="C1087" s="51"/>
      <c r="D1087" s="52"/>
      <c r="E1087" s="52"/>
      <c r="F1087" s="54">
        <f ca="1" t="shared" si="41"/>
        <v>0</v>
      </c>
      <c r="G1087" s="54">
        <f ca="1" t="shared" si="42"/>
        <v>0</v>
      </c>
    </row>
    <row r="1088" ht="15" spans="1:7">
      <c r="A1088" s="49" t="s">
        <v>2084</v>
      </c>
      <c r="B1088" s="87" t="s">
        <v>124</v>
      </c>
      <c r="C1088" s="51"/>
      <c r="D1088" s="52"/>
      <c r="E1088" s="52"/>
      <c r="F1088" s="54">
        <f ca="1" t="shared" si="41"/>
        <v>0</v>
      </c>
      <c r="G1088" s="54">
        <f ca="1" t="shared" si="42"/>
        <v>0</v>
      </c>
    </row>
    <row r="1089" ht="15" spans="1:7">
      <c r="A1089" s="49" t="s">
        <v>2085</v>
      </c>
      <c r="B1089" s="87" t="s">
        <v>106</v>
      </c>
      <c r="C1089" s="51">
        <v>2</v>
      </c>
      <c r="D1089" s="52"/>
      <c r="E1089" s="52"/>
      <c r="F1089" s="54">
        <f ca="1" t="shared" si="41"/>
        <v>0</v>
      </c>
      <c r="G1089" s="54">
        <f ca="1" t="shared" si="42"/>
        <v>0</v>
      </c>
    </row>
    <row r="1090" ht="15" spans="1:7">
      <c r="A1090" s="49" t="s">
        <v>504</v>
      </c>
      <c r="B1090" s="87" t="s">
        <v>505</v>
      </c>
      <c r="C1090" s="51">
        <v>2</v>
      </c>
      <c r="D1090" s="52">
        <v>2</v>
      </c>
      <c r="E1090" s="52">
        <v>3</v>
      </c>
      <c r="F1090" s="54">
        <f ca="1" t="shared" si="41"/>
        <v>1.5</v>
      </c>
      <c r="G1090" s="54">
        <f ca="1" t="shared" si="42"/>
        <v>1.5</v>
      </c>
    </row>
    <row r="1091" ht="15" spans="1:7">
      <c r="A1091" s="49" t="s">
        <v>2086</v>
      </c>
      <c r="B1091" s="87" t="s">
        <v>2087</v>
      </c>
      <c r="C1091" s="51"/>
      <c r="D1091" s="52"/>
      <c r="E1091" s="52"/>
      <c r="F1091" s="54">
        <f ca="1" t="shared" si="41"/>
        <v>0</v>
      </c>
      <c r="G1091" s="54">
        <f ca="1" t="shared" si="42"/>
        <v>0</v>
      </c>
    </row>
    <row r="1092" ht="15" spans="1:7">
      <c r="A1092" s="49" t="s">
        <v>506</v>
      </c>
      <c r="B1092" s="87" t="s">
        <v>108</v>
      </c>
      <c r="C1092" s="51">
        <v>201</v>
      </c>
      <c r="D1092" s="52">
        <v>170</v>
      </c>
      <c r="E1092" s="52">
        <v>302</v>
      </c>
      <c r="F1092" s="54">
        <f ca="1" t="shared" si="41"/>
        <v>1.50248756218905</v>
      </c>
      <c r="G1092" s="54">
        <f ca="1" t="shared" si="42"/>
        <v>1.77647058823529</v>
      </c>
    </row>
    <row r="1093" ht="15" spans="1:7">
      <c r="A1093" s="49" t="s">
        <v>2088</v>
      </c>
      <c r="B1093" s="87" t="s">
        <v>2089</v>
      </c>
      <c r="C1093" s="51"/>
      <c r="D1093" s="52"/>
      <c r="E1093" s="52">
        <v>39</v>
      </c>
      <c r="F1093" s="54">
        <f ca="1" t="shared" si="41"/>
        <v>0</v>
      </c>
      <c r="G1093" s="54">
        <f ca="1" t="shared" si="42"/>
        <v>0</v>
      </c>
    </row>
    <row r="1094" ht="15" spans="1:7">
      <c r="A1094" s="49" t="s">
        <v>2090</v>
      </c>
      <c r="B1094" s="87" t="s">
        <v>104</v>
      </c>
      <c r="C1094" s="51"/>
      <c r="D1094" s="52"/>
      <c r="E1094" s="52"/>
      <c r="F1094" s="54">
        <f ca="1" t="shared" si="41"/>
        <v>0</v>
      </c>
      <c r="G1094" s="54">
        <f ca="1" t="shared" si="42"/>
        <v>0</v>
      </c>
    </row>
    <row r="1095" ht="15" spans="1:7">
      <c r="A1095" s="49" t="s">
        <v>2091</v>
      </c>
      <c r="B1095" s="87" t="s">
        <v>124</v>
      </c>
      <c r="C1095" s="51"/>
      <c r="D1095" s="52"/>
      <c r="E1095" s="52"/>
      <c r="F1095" s="54">
        <f ca="1" t="shared" si="41"/>
        <v>0</v>
      </c>
      <c r="G1095" s="54">
        <f ca="1" t="shared" si="42"/>
        <v>0</v>
      </c>
    </row>
    <row r="1096" ht="15" spans="1:7">
      <c r="A1096" s="49" t="s">
        <v>2092</v>
      </c>
      <c r="B1096" s="87" t="s">
        <v>106</v>
      </c>
      <c r="C1096" s="51"/>
      <c r="D1096" s="52"/>
      <c r="E1096" s="52"/>
      <c r="F1096" s="54">
        <f ca="1" t="shared" si="41"/>
        <v>0</v>
      </c>
      <c r="G1096" s="54">
        <f ca="1" t="shared" si="42"/>
        <v>0</v>
      </c>
    </row>
    <row r="1097" ht="15" spans="1:7">
      <c r="A1097" s="49" t="s">
        <v>2093</v>
      </c>
      <c r="B1097" s="87" t="s">
        <v>2094</v>
      </c>
      <c r="C1097" s="51"/>
      <c r="D1097" s="52"/>
      <c r="E1097" s="52"/>
      <c r="F1097" s="54">
        <f ca="1" t="shared" si="41"/>
        <v>0</v>
      </c>
      <c r="G1097" s="54">
        <f ca="1" t="shared" si="42"/>
        <v>0</v>
      </c>
    </row>
    <row r="1098" ht="15" spans="1:7">
      <c r="A1098" s="49" t="s">
        <v>2095</v>
      </c>
      <c r="B1098" s="87" t="s">
        <v>2096</v>
      </c>
      <c r="C1098" s="51"/>
      <c r="D1098" s="52"/>
      <c r="E1098" s="52"/>
      <c r="F1098" s="54">
        <f ca="1" t="shared" si="41"/>
        <v>0</v>
      </c>
      <c r="G1098" s="54">
        <f ca="1" t="shared" si="42"/>
        <v>0</v>
      </c>
    </row>
    <row r="1099" ht="15" spans="1:7">
      <c r="A1099" s="49" t="s">
        <v>2097</v>
      </c>
      <c r="B1099" s="87" t="s">
        <v>2098</v>
      </c>
      <c r="C1099" s="51"/>
      <c r="D1099" s="52"/>
      <c r="E1099" s="52"/>
      <c r="F1099" s="54">
        <f ca="1" t="shared" ref="F1099:F1120" si="43">IFERROR(OFFSET(F1099,0,-1)/OFFSET(F1099,0,-3),)</f>
        <v>0</v>
      </c>
      <c r="G1099" s="54">
        <f ca="1" t="shared" ref="G1099:G1120" si="44">IFERROR(OFFSET(F1099,0,-1)/OFFSET(F1099,0,-2),)</f>
        <v>0</v>
      </c>
    </row>
    <row r="1100" ht="15" spans="1:7">
      <c r="A1100" s="49" t="s">
        <v>2099</v>
      </c>
      <c r="B1100" s="87" t="s">
        <v>2100</v>
      </c>
      <c r="C1100" s="51"/>
      <c r="D1100" s="52"/>
      <c r="E1100" s="52"/>
      <c r="F1100" s="54">
        <f ca="1" t="shared" si="43"/>
        <v>0</v>
      </c>
      <c r="G1100" s="54">
        <f ca="1" t="shared" si="44"/>
        <v>0</v>
      </c>
    </row>
    <row r="1101" ht="15" spans="1:7">
      <c r="A1101" s="49" t="s">
        <v>2101</v>
      </c>
      <c r="B1101" s="87" t="s">
        <v>2102</v>
      </c>
      <c r="C1101" s="51"/>
      <c r="D1101" s="52"/>
      <c r="E1101" s="52"/>
      <c r="F1101" s="54">
        <f ca="1" t="shared" si="43"/>
        <v>0</v>
      </c>
      <c r="G1101" s="54">
        <f ca="1" t="shared" si="44"/>
        <v>0</v>
      </c>
    </row>
    <row r="1102" ht="15" spans="1:7">
      <c r="A1102" s="49" t="s">
        <v>2103</v>
      </c>
      <c r="B1102" s="87" t="s">
        <v>2104</v>
      </c>
      <c r="C1102" s="51"/>
      <c r="D1102" s="52"/>
      <c r="E1102" s="52"/>
      <c r="F1102" s="54">
        <f ca="1" t="shared" si="43"/>
        <v>0</v>
      </c>
      <c r="G1102" s="54">
        <f ca="1" t="shared" si="44"/>
        <v>0</v>
      </c>
    </row>
    <row r="1103" ht="15" spans="1:7">
      <c r="A1103" s="49" t="s">
        <v>2105</v>
      </c>
      <c r="B1103" s="87" t="s">
        <v>2106</v>
      </c>
      <c r="C1103" s="51"/>
      <c r="D1103" s="52"/>
      <c r="E1103" s="52"/>
      <c r="F1103" s="54">
        <f ca="1" t="shared" si="43"/>
        <v>0</v>
      </c>
      <c r="G1103" s="54">
        <f ca="1" t="shared" si="44"/>
        <v>0</v>
      </c>
    </row>
    <row r="1104" ht="15" spans="1:7">
      <c r="A1104" s="49" t="s">
        <v>2107</v>
      </c>
      <c r="B1104" s="87" t="s">
        <v>2108</v>
      </c>
      <c r="C1104" s="51"/>
      <c r="D1104" s="52"/>
      <c r="E1104" s="52"/>
      <c r="F1104" s="54">
        <f ca="1" t="shared" si="43"/>
        <v>0</v>
      </c>
      <c r="G1104" s="54">
        <f ca="1" t="shared" si="44"/>
        <v>0</v>
      </c>
    </row>
    <row r="1105" ht="15" spans="1:7">
      <c r="A1105" s="49" t="s">
        <v>2109</v>
      </c>
      <c r="B1105" s="87" t="s">
        <v>2110</v>
      </c>
      <c r="C1105" s="51"/>
      <c r="D1105" s="52"/>
      <c r="E1105" s="52"/>
      <c r="F1105" s="54">
        <f ca="1" t="shared" si="43"/>
        <v>0</v>
      </c>
      <c r="G1105" s="54">
        <f ca="1" t="shared" si="44"/>
        <v>0</v>
      </c>
    </row>
    <row r="1106" ht="15" spans="1:7">
      <c r="A1106" s="49" t="s">
        <v>2111</v>
      </c>
      <c r="B1106" s="87" t="s">
        <v>2112</v>
      </c>
      <c r="C1106" s="51"/>
      <c r="D1106" s="52"/>
      <c r="E1106" s="52"/>
      <c r="F1106" s="54">
        <f ca="1" t="shared" si="43"/>
        <v>0</v>
      </c>
      <c r="G1106" s="54">
        <f ca="1" t="shared" si="44"/>
        <v>0</v>
      </c>
    </row>
    <row r="1107" ht="15" spans="1:7">
      <c r="A1107" s="49" t="s">
        <v>2113</v>
      </c>
      <c r="B1107" s="87" t="s">
        <v>2114</v>
      </c>
      <c r="C1107" s="51"/>
      <c r="D1107" s="52"/>
      <c r="E1107" s="52"/>
      <c r="F1107" s="54">
        <f ca="1" t="shared" si="43"/>
        <v>0</v>
      </c>
      <c r="G1107" s="54">
        <f ca="1" t="shared" si="44"/>
        <v>0</v>
      </c>
    </row>
    <row r="1108" ht="15" spans="1:7">
      <c r="A1108" s="49" t="s">
        <v>2115</v>
      </c>
      <c r="B1108" s="87" t="s">
        <v>2116</v>
      </c>
      <c r="C1108" s="51"/>
      <c r="D1108" s="52"/>
      <c r="E1108" s="52"/>
      <c r="F1108" s="54">
        <f ca="1" t="shared" si="43"/>
        <v>0</v>
      </c>
      <c r="G1108" s="54">
        <f ca="1" t="shared" si="44"/>
        <v>0</v>
      </c>
    </row>
    <row r="1109" ht="15" spans="1:7">
      <c r="A1109" s="49" t="s">
        <v>2117</v>
      </c>
      <c r="B1109" s="87" t="s">
        <v>2118</v>
      </c>
      <c r="C1109" s="51"/>
      <c r="D1109" s="52">
        <v>4</v>
      </c>
      <c r="E1109" s="52"/>
      <c r="F1109" s="54">
        <f ca="1" t="shared" si="43"/>
        <v>0</v>
      </c>
      <c r="G1109" s="54">
        <f ca="1" t="shared" si="44"/>
        <v>0</v>
      </c>
    </row>
    <row r="1110" ht="15" spans="1:7">
      <c r="A1110" s="49" t="s">
        <v>507</v>
      </c>
      <c r="B1110" s="87" t="s">
        <v>508</v>
      </c>
      <c r="C1110" s="51"/>
      <c r="D1110" s="52">
        <v>1017</v>
      </c>
      <c r="E1110" s="52">
        <v>3303</v>
      </c>
      <c r="F1110" s="54">
        <f ca="1" t="shared" si="43"/>
        <v>0</v>
      </c>
      <c r="G1110" s="54">
        <f ca="1" t="shared" si="44"/>
        <v>3.24778761061947</v>
      </c>
    </row>
    <row r="1111" ht="15" spans="1:7">
      <c r="A1111" s="49" t="s">
        <v>2119</v>
      </c>
      <c r="B1111" s="87" t="s">
        <v>2120</v>
      </c>
      <c r="C1111" s="51"/>
      <c r="D1111" s="52"/>
      <c r="E1111" s="52"/>
      <c r="F1111" s="54">
        <f ca="1" t="shared" si="43"/>
        <v>0</v>
      </c>
      <c r="G1111" s="54">
        <f ca="1" t="shared" si="44"/>
        <v>0</v>
      </c>
    </row>
    <row r="1112" ht="15" spans="1:7">
      <c r="A1112" s="49" t="s">
        <v>2121</v>
      </c>
      <c r="B1112" s="87" t="s">
        <v>2122</v>
      </c>
      <c r="C1112" s="51"/>
      <c r="D1112" s="52"/>
      <c r="E1112" s="52"/>
      <c r="F1112" s="54">
        <f ca="1" t="shared" si="43"/>
        <v>0</v>
      </c>
      <c r="G1112" s="54">
        <f ca="1" t="shared" si="44"/>
        <v>0</v>
      </c>
    </row>
    <row r="1113" ht="15" spans="1:7">
      <c r="A1113" s="49" t="s">
        <v>509</v>
      </c>
      <c r="B1113" s="87" t="s">
        <v>510</v>
      </c>
      <c r="C1113" s="51">
        <v>7000</v>
      </c>
      <c r="D1113" s="52"/>
      <c r="E1113" s="52">
        <v>7000</v>
      </c>
      <c r="F1113" s="54">
        <f ca="1" t="shared" si="43"/>
        <v>1</v>
      </c>
      <c r="G1113" s="54">
        <f ca="1" t="shared" si="44"/>
        <v>0</v>
      </c>
    </row>
    <row r="1114" ht="15" spans="1:7">
      <c r="A1114" s="49" t="s">
        <v>511</v>
      </c>
      <c r="B1114" s="87" t="s">
        <v>512</v>
      </c>
      <c r="C1114" s="51"/>
      <c r="D1114" s="52"/>
      <c r="E1114" s="52">
        <v>16984</v>
      </c>
      <c r="F1114" s="54">
        <f ca="1" t="shared" si="43"/>
        <v>0</v>
      </c>
      <c r="G1114" s="54">
        <f ca="1" t="shared" si="44"/>
        <v>0</v>
      </c>
    </row>
    <row r="1115" ht="15" spans="1:7">
      <c r="A1115" s="49" t="s">
        <v>513</v>
      </c>
      <c r="B1115" s="87" t="s">
        <v>487</v>
      </c>
      <c r="C1115" s="51">
        <v>121</v>
      </c>
      <c r="D1115" s="52">
        <v>187</v>
      </c>
      <c r="E1115" s="52">
        <v>999</v>
      </c>
      <c r="F1115" s="54">
        <f ca="1" t="shared" si="43"/>
        <v>8.25619834710744</v>
      </c>
      <c r="G1115" s="54">
        <f ca="1" t="shared" si="44"/>
        <v>5.34224598930481</v>
      </c>
    </row>
    <row r="1116" ht="15" spans="1:7">
      <c r="A1116" s="49" t="s">
        <v>514</v>
      </c>
      <c r="B1116" s="87" t="s">
        <v>515</v>
      </c>
      <c r="C1116" s="51">
        <v>3076</v>
      </c>
      <c r="D1116" s="52">
        <v>3067</v>
      </c>
      <c r="E1116" s="52">
        <v>3088</v>
      </c>
      <c r="F1116" s="54">
        <f ca="1" t="shared" si="43"/>
        <v>1.00390117035111</v>
      </c>
      <c r="G1116" s="54">
        <f ca="1" t="shared" si="44"/>
        <v>1.00684708183893</v>
      </c>
    </row>
    <row r="1117" ht="15" spans="1:7">
      <c r="A1117" s="49" t="s">
        <v>2123</v>
      </c>
      <c r="B1117" s="87" t="s">
        <v>2124</v>
      </c>
      <c r="C1117" s="51"/>
      <c r="D1117" s="52"/>
      <c r="E1117" s="52"/>
      <c r="F1117" s="54">
        <f ca="1" t="shared" si="43"/>
        <v>0</v>
      </c>
      <c r="G1117" s="54">
        <f ca="1" t="shared" si="44"/>
        <v>0</v>
      </c>
    </row>
    <row r="1118" ht="15" spans="1:7">
      <c r="A1118" s="49" t="s">
        <v>2125</v>
      </c>
      <c r="B1118" s="87" t="s">
        <v>2126</v>
      </c>
      <c r="C1118" s="51"/>
      <c r="D1118" s="52"/>
      <c r="E1118" s="52"/>
      <c r="F1118" s="54">
        <f ca="1" t="shared" si="43"/>
        <v>0</v>
      </c>
      <c r="G1118" s="54">
        <f ca="1" t="shared" si="44"/>
        <v>0</v>
      </c>
    </row>
    <row r="1119" ht="15" spans="1:7">
      <c r="A1119" s="49" t="s">
        <v>516</v>
      </c>
      <c r="B1119" s="87" t="s">
        <v>517</v>
      </c>
      <c r="C1119" s="51"/>
      <c r="D1119" s="52"/>
      <c r="E1119" s="52"/>
      <c r="F1119" s="54">
        <f ca="1" t="shared" si="43"/>
        <v>0</v>
      </c>
      <c r="G1119" s="54">
        <f ca="1" t="shared" si="44"/>
        <v>0</v>
      </c>
    </row>
    <row r="1120" ht="15" spans="1:7">
      <c r="A1120" s="553" t="s">
        <v>518</v>
      </c>
      <c r="B1120" s="87" t="s">
        <v>519</v>
      </c>
      <c r="C1120" s="51"/>
      <c r="D1120" s="52"/>
      <c r="E1120" s="52"/>
      <c r="F1120" s="54">
        <f ca="1" t="shared" si="43"/>
        <v>0</v>
      </c>
      <c r="G1120" s="54">
        <f ca="1" t="shared" si="44"/>
        <v>0</v>
      </c>
    </row>
  </sheetData>
  <autoFilter xmlns:etc="http://www.wps.cn/officeDocument/2017/etCustomData" ref="A6:I1120" etc:filterBottomFollowUsedRange="0">
    <extLst/>
  </autoFilter>
  <mergeCells count="12">
    <mergeCell ref="A2:G2"/>
    <mergeCell ref="K2:Q2"/>
    <mergeCell ref="F3:G3"/>
    <mergeCell ref="A4:B4"/>
    <mergeCell ref="E4:G4"/>
    <mergeCell ref="O4:Q4"/>
    <mergeCell ref="C4:C5"/>
    <mergeCell ref="D4:D5"/>
    <mergeCell ref="K4:K5"/>
    <mergeCell ref="L4:L5"/>
    <mergeCell ref="M4:M5"/>
    <mergeCell ref="N4:N5"/>
  </mergeCells>
  <pageMargins left="0.75" right="0.75" top="1" bottom="1" header="0.5" footer="0.5"/>
  <headerFooter/>
  <legacyDrawing r:id="rId2"/>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6"/>
  <sheetViews>
    <sheetView workbookViewId="0">
      <selection activeCell="C4" sqref="C4:C9"/>
    </sheetView>
  </sheetViews>
  <sheetFormatPr defaultColWidth="9" defaultRowHeight="13.5" outlineLevelCol="5"/>
  <cols>
    <col min="2" max="2" width="36" customWidth="1"/>
    <col min="3" max="3" width="35.25" customWidth="1"/>
    <col min="4" max="4" width="23.375" customWidth="1"/>
  </cols>
  <sheetData>
    <row r="1" ht="20.25" spans="1:6">
      <c r="A1" s="1" t="s">
        <v>520</v>
      </c>
      <c r="B1" s="2"/>
      <c r="C1" s="2"/>
    </row>
    <row r="2" ht="27" spans="1:6">
      <c r="A2" s="3" t="s">
        <v>2877</v>
      </c>
      <c r="B2" s="3"/>
      <c r="C2" s="3"/>
    </row>
    <row r="3" ht="26.25" spans="1:6">
      <c r="A3" s="4"/>
      <c r="B3" s="5"/>
      <c r="C3" s="6" t="s">
        <v>2</v>
      </c>
    </row>
    <row r="4" ht="15" spans="1:6">
      <c r="A4" s="7" t="s">
        <v>521</v>
      </c>
      <c r="B4" s="8" t="s">
        <v>522</v>
      </c>
      <c r="C4" s="9" t="s">
        <v>2878</v>
      </c>
    </row>
    <row r="5" ht="15" spans="1:6">
      <c r="A5" s="10" t="s">
        <v>64</v>
      </c>
      <c r="B5" s="11"/>
      <c r="C5" s="12"/>
    </row>
    <row r="6" ht="15" spans="1:6">
      <c r="A6" s="13" t="s">
        <v>524</v>
      </c>
      <c r="B6" s="14" t="s">
        <v>525</v>
      </c>
      <c r="C6" s="12"/>
      <c r="D6" s="12"/>
    </row>
    <row r="7" ht="15" spans="1:6">
      <c r="A7" s="13" t="s">
        <v>526</v>
      </c>
      <c r="B7" s="14" t="s">
        <v>527</v>
      </c>
      <c r="C7" s="12">
        <v>9868</v>
      </c>
      <c r="D7" s="12">
        <v>30064</v>
      </c>
      <c r="F7">
        <f>D7-C7</f>
        <v>20196</v>
      </c>
    </row>
    <row r="8" ht="15" spans="1:6">
      <c r="A8" s="13" t="s">
        <v>528</v>
      </c>
      <c r="B8" s="14" t="s">
        <v>529</v>
      </c>
      <c r="C8" s="12">
        <v>2357</v>
      </c>
      <c r="D8" s="12">
        <v>9255</v>
      </c>
      <c r="F8">
        <f t="shared" ref="F8:F39" si="0">D8-C8</f>
        <v>6898</v>
      </c>
    </row>
    <row r="9" ht="15" spans="1:6">
      <c r="A9" s="13" t="s">
        <v>530</v>
      </c>
      <c r="B9" s="14" t="s">
        <v>531</v>
      </c>
      <c r="C9" s="12">
        <v>1390</v>
      </c>
      <c r="D9" s="12">
        <v>4283</v>
      </c>
      <c r="F9">
        <f t="shared" si="0"/>
        <v>2893</v>
      </c>
    </row>
    <row r="10" ht="15" spans="1:6">
      <c r="A10" s="13" t="s">
        <v>532</v>
      </c>
      <c r="B10" s="14" t="s">
        <v>533</v>
      </c>
      <c r="C10" s="12">
        <v>3307</v>
      </c>
      <c r="D10" s="12">
        <v>10059</v>
      </c>
      <c r="F10">
        <f t="shared" si="0"/>
        <v>6752</v>
      </c>
    </row>
    <row r="11" ht="15" spans="1:6">
      <c r="A11" s="13" t="s">
        <v>534</v>
      </c>
      <c r="B11" s="14" t="s">
        <v>535</v>
      </c>
      <c r="C11" s="12"/>
      <c r="D11" s="12"/>
      <c r="F11">
        <f t="shared" si="0"/>
        <v>0</v>
      </c>
    </row>
    <row r="12" ht="15" spans="1:6">
      <c r="A12" s="13" t="s">
        <v>536</v>
      </c>
      <c r="B12" s="14" t="s">
        <v>537</v>
      </c>
      <c r="C12" s="12">
        <v>4822</v>
      </c>
      <c r="D12" s="12">
        <v>15944</v>
      </c>
      <c r="F12">
        <f t="shared" si="0"/>
        <v>11122</v>
      </c>
    </row>
    <row r="13" ht="15" spans="1:6">
      <c r="A13" s="13" t="s">
        <v>538</v>
      </c>
      <c r="B13" s="14" t="s">
        <v>539</v>
      </c>
      <c r="C13" s="12"/>
      <c r="D13" s="12">
        <v>103</v>
      </c>
      <c r="F13">
        <f t="shared" si="0"/>
        <v>103</v>
      </c>
    </row>
    <row r="14" ht="15" spans="1:6">
      <c r="A14" s="13" t="s">
        <v>540</v>
      </c>
      <c r="B14" s="14" t="s">
        <v>541</v>
      </c>
      <c r="C14" s="12"/>
      <c r="D14" s="12">
        <v>87</v>
      </c>
      <c r="F14">
        <f t="shared" si="0"/>
        <v>87</v>
      </c>
    </row>
    <row r="15" ht="15" spans="1:6">
      <c r="A15" s="13" t="s">
        <v>542</v>
      </c>
      <c r="B15" s="14" t="s">
        <v>543</v>
      </c>
      <c r="C15" s="12"/>
      <c r="D15" s="12">
        <v>153</v>
      </c>
      <c r="F15">
        <f t="shared" si="0"/>
        <v>153</v>
      </c>
    </row>
    <row r="16" ht="15" spans="1:6">
      <c r="A16" s="13" t="s">
        <v>544</v>
      </c>
      <c r="B16" s="14" t="s">
        <v>545</v>
      </c>
      <c r="C16" s="12">
        <v>2370</v>
      </c>
      <c r="D16" s="12">
        <v>15158</v>
      </c>
      <c r="F16">
        <f t="shared" si="0"/>
        <v>12788</v>
      </c>
    </row>
    <row r="17" ht="15" spans="1:6">
      <c r="A17" s="13" t="s">
        <v>546</v>
      </c>
      <c r="B17" s="14" t="s">
        <v>547</v>
      </c>
      <c r="C17" s="12">
        <v>157</v>
      </c>
      <c r="D17" s="12">
        <v>489</v>
      </c>
      <c r="F17">
        <f t="shared" si="0"/>
        <v>332</v>
      </c>
    </row>
    <row r="18" ht="15" spans="1:6">
      <c r="A18" s="13" t="s">
        <v>548</v>
      </c>
      <c r="B18" s="14" t="s">
        <v>549</v>
      </c>
      <c r="C18" s="12">
        <v>55</v>
      </c>
      <c r="D18" s="12">
        <v>1148</v>
      </c>
      <c r="F18">
        <f t="shared" si="0"/>
        <v>1093</v>
      </c>
    </row>
    <row r="19" ht="15" spans="1:6">
      <c r="A19" s="13" t="s">
        <v>550</v>
      </c>
      <c r="B19" s="14" t="s">
        <v>551</v>
      </c>
      <c r="C19" s="12">
        <v>521</v>
      </c>
      <c r="D19" s="12">
        <v>3637</v>
      </c>
      <c r="F19">
        <f t="shared" si="0"/>
        <v>3116</v>
      </c>
    </row>
    <row r="20" ht="15" spans="1:6">
      <c r="A20" s="13" t="s">
        <v>2879</v>
      </c>
      <c r="B20" s="14" t="s">
        <v>553</v>
      </c>
      <c r="C20" s="12"/>
      <c r="D20" s="12"/>
      <c r="F20">
        <f t="shared" si="0"/>
        <v>0</v>
      </c>
    </row>
    <row r="21" ht="15" spans="1:6">
      <c r="A21" s="13" t="s">
        <v>554</v>
      </c>
      <c r="B21" s="14" t="s">
        <v>555</v>
      </c>
      <c r="C21" s="12">
        <v>3374</v>
      </c>
      <c r="D21" s="12">
        <v>22563</v>
      </c>
      <c r="F21">
        <f t="shared" si="0"/>
        <v>19189</v>
      </c>
    </row>
    <row r="22" ht="15" spans="1:6">
      <c r="A22" s="13" t="s">
        <v>556</v>
      </c>
      <c r="B22" s="14" t="s">
        <v>557</v>
      </c>
      <c r="C22" s="12"/>
      <c r="D22" s="12"/>
      <c r="F22">
        <f t="shared" si="0"/>
        <v>0</v>
      </c>
    </row>
    <row r="23" ht="15" spans="1:6">
      <c r="A23" s="13" t="s">
        <v>558</v>
      </c>
      <c r="B23" s="14" t="s">
        <v>559</v>
      </c>
      <c r="C23" s="12">
        <v>10</v>
      </c>
      <c r="D23" s="12">
        <v>816</v>
      </c>
      <c r="F23">
        <f t="shared" si="0"/>
        <v>806</v>
      </c>
    </row>
    <row r="24" ht="15" spans="1:6">
      <c r="A24" s="15" t="s">
        <v>560</v>
      </c>
      <c r="B24" s="14" t="s">
        <v>561</v>
      </c>
      <c r="C24" s="12"/>
      <c r="D24" s="12">
        <v>223</v>
      </c>
      <c r="F24">
        <f t="shared" si="0"/>
        <v>223</v>
      </c>
    </row>
    <row r="25" ht="15" spans="1:6">
      <c r="A25" s="13" t="s">
        <v>562</v>
      </c>
      <c r="B25" s="14" t="s">
        <v>563</v>
      </c>
      <c r="C25" s="12">
        <v>130</v>
      </c>
      <c r="D25" s="12">
        <v>1549</v>
      </c>
      <c r="F25">
        <f t="shared" si="0"/>
        <v>1419</v>
      </c>
    </row>
    <row r="26" ht="15" spans="1:6">
      <c r="A26" s="13" t="s">
        <v>564</v>
      </c>
      <c r="B26" s="14" t="s">
        <v>565</v>
      </c>
      <c r="C26" s="12"/>
      <c r="D26" s="12"/>
      <c r="F26">
        <f t="shared" si="0"/>
        <v>0</v>
      </c>
    </row>
    <row r="27" ht="15" spans="1:6">
      <c r="A27" s="13" t="s">
        <v>566</v>
      </c>
      <c r="B27" s="14" t="s">
        <v>567</v>
      </c>
      <c r="C27" s="12"/>
      <c r="D27" s="12"/>
      <c r="F27">
        <f t="shared" si="0"/>
        <v>0</v>
      </c>
    </row>
    <row r="28" ht="15" spans="1:6">
      <c r="A28" s="13" t="s">
        <v>568</v>
      </c>
      <c r="B28" s="14" t="s">
        <v>555</v>
      </c>
      <c r="C28" s="12">
        <v>933</v>
      </c>
      <c r="D28" s="12">
        <v>8088</v>
      </c>
      <c r="F28">
        <f t="shared" si="0"/>
        <v>7155</v>
      </c>
    </row>
    <row r="29" ht="15" spans="1:6">
      <c r="A29" s="13" t="s">
        <v>569</v>
      </c>
      <c r="B29" s="14" t="s">
        <v>559</v>
      </c>
      <c r="C29" s="12"/>
      <c r="D29" s="12"/>
      <c r="F29">
        <f t="shared" si="0"/>
        <v>0</v>
      </c>
    </row>
    <row r="30" ht="15" spans="1:6">
      <c r="A30" s="13" t="s">
        <v>570</v>
      </c>
      <c r="B30" s="14" t="s">
        <v>561</v>
      </c>
      <c r="C30" s="12"/>
      <c r="D30" s="12"/>
      <c r="F30">
        <f t="shared" si="0"/>
        <v>0</v>
      </c>
    </row>
    <row r="31" ht="15" spans="1:6">
      <c r="A31" s="13" t="s">
        <v>571</v>
      </c>
      <c r="B31" s="14" t="s">
        <v>563</v>
      </c>
      <c r="C31" s="12"/>
      <c r="D31" s="12">
        <v>10</v>
      </c>
      <c r="F31">
        <f t="shared" si="0"/>
        <v>10</v>
      </c>
    </row>
    <row r="32" ht="15" spans="1:6">
      <c r="A32" s="13" t="s">
        <v>572</v>
      </c>
      <c r="B32" s="14" t="s">
        <v>573</v>
      </c>
      <c r="C32" s="12"/>
      <c r="D32" s="12"/>
      <c r="F32">
        <f t="shared" si="0"/>
        <v>0</v>
      </c>
    </row>
    <row r="33" ht="15" spans="1:6">
      <c r="A33" s="13" t="s">
        <v>574</v>
      </c>
      <c r="B33" s="14" t="s">
        <v>575</v>
      </c>
      <c r="C33" s="12">
        <v>1424</v>
      </c>
      <c r="D33" s="12">
        <v>88717</v>
      </c>
      <c r="F33">
        <f t="shared" si="0"/>
        <v>87293</v>
      </c>
    </row>
    <row r="34" ht="15" spans="1:6">
      <c r="A34" s="13" t="s">
        <v>576</v>
      </c>
      <c r="B34" s="14" t="s">
        <v>577</v>
      </c>
      <c r="C34" s="12">
        <v>1911</v>
      </c>
      <c r="D34" s="12">
        <v>15047</v>
      </c>
      <c r="F34">
        <f t="shared" si="0"/>
        <v>13136</v>
      </c>
    </row>
    <row r="35" ht="15" spans="1:6">
      <c r="A35" s="13" t="s">
        <v>2880</v>
      </c>
      <c r="B35" s="14" t="s">
        <v>579</v>
      </c>
      <c r="C35" s="12"/>
      <c r="D35" s="12"/>
      <c r="F35">
        <f t="shared" si="0"/>
        <v>0</v>
      </c>
    </row>
    <row r="36" ht="15" spans="1:6">
      <c r="A36" s="13" t="s">
        <v>580</v>
      </c>
      <c r="B36" s="14" t="s">
        <v>581</v>
      </c>
      <c r="C36" s="12">
        <v>966</v>
      </c>
      <c r="D36" s="12">
        <v>3061</v>
      </c>
      <c r="F36">
        <f t="shared" si="0"/>
        <v>2095</v>
      </c>
    </row>
    <row r="37" ht="15" spans="1:6">
      <c r="A37" s="13" t="s">
        <v>582</v>
      </c>
      <c r="B37" s="14" t="s">
        <v>583</v>
      </c>
      <c r="C37" s="12"/>
      <c r="D37" s="12">
        <v>4111</v>
      </c>
      <c r="F37">
        <f t="shared" si="0"/>
        <v>4111</v>
      </c>
    </row>
    <row r="38" ht="15" spans="1:6">
      <c r="A38" s="13" t="s">
        <v>584</v>
      </c>
      <c r="B38" s="14" t="s">
        <v>585</v>
      </c>
      <c r="C38" s="12"/>
      <c r="D38" s="12"/>
      <c r="F38">
        <f t="shared" si="0"/>
        <v>0</v>
      </c>
    </row>
    <row r="39" ht="15" spans="1:6">
      <c r="A39" s="13" t="s">
        <v>586</v>
      </c>
      <c r="B39" s="14" t="s">
        <v>587</v>
      </c>
      <c r="C39" s="12"/>
      <c r="D39" s="12">
        <v>6140</v>
      </c>
      <c r="F39">
        <f t="shared" si="0"/>
        <v>6140</v>
      </c>
    </row>
    <row r="40" ht="15" spans="1:6">
      <c r="A40" s="13" t="s">
        <v>588</v>
      </c>
      <c r="B40" s="14" t="s">
        <v>589</v>
      </c>
      <c r="C40" s="12"/>
      <c r="D40" s="12">
        <v>30</v>
      </c>
      <c r="F40">
        <f t="shared" ref="F40:F56" si="1">D40-C40</f>
        <v>30</v>
      </c>
    </row>
    <row r="41" ht="15" spans="1:6">
      <c r="A41" s="13" t="s">
        <v>590</v>
      </c>
      <c r="B41" s="14" t="s">
        <v>591</v>
      </c>
      <c r="C41" s="12">
        <v>20</v>
      </c>
      <c r="D41" s="12">
        <v>17575</v>
      </c>
      <c r="F41">
        <f t="shared" si="1"/>
        <v>17555</v>
      </c>
    </row>
    <row r="42" ht="15" spans="1:6">
      <c r="A42" s="13" t="s">
        <v>592</v>
      </c>
      <c r="B42" s="14" t="s">
        <v>593</v>
      </c>
      <c r="C42" s="12"/>
      <c r="D42" s="12"/>
      <c r="F42">
        <f t="shared" si="1"/>
        <v>0</v>
      </c>
    </row>
    <row r="43" ht="15" spans="1:6">
      <c r="A43" s="13" t="s">
        <v>594</v>
      </c>
      <c r="B43" s="14" t="s">
        <v>595</v>
      </c>
      <c r="C43" s="12">
        <v>4097</v>
      </c>
      <c r="D43" s="12">
        <v>11165</v>
      </c>
      <c r="F43">
        <f t="shared" si="1"/>
        <v>7068</v>
      </c>
    </row>
    <row r="44" ht="15" spans="1:6">
      <c r="A44" s="13" t="s">
        <v>596</v>
      </c>
      <c r="B44" s="14" t="s">
        <v>597</v>
      </c>
      <c r="C44" s="12"/>
      <c r="D44" s="12">
        <v>168</v>
      </c>
      <c r="F44">
        <f t="shared" si="1"/>
        <v>168</v>
      </c>
    </row>
    <row r="45" ht="15" spans="1:6">
      <c r="A45" s="13" t="s">
        <v>598</v>
      </c>
      <c r="B45" s="14" t="s">
        <v>599</v>
      </c>
      <c r="C45" s="12"/>
      <c r="D45" s="12">
        <v>857</v>
      </c>
      <c r="F45">
        <f t="shared" si="1"/>
        <v>857</v>
      </c>
    </row>
    <row r="46" ht="15" spans="1:6">
      <c r="A46" s="13" t="s">
        <v>600</v>
      </c>
      <c r="B46" s="14" t="s">
        <v>601</v>
      </c>
      <c r="C46" s="12">
        <v>1072</v>
      </c>
      <c r="D46" s="12">
        <v>11174</v>
      </c>
      <c r="F46">
        <f t="shared" si="1"/>
        <v>10102</v>
      </c>
    </row>
    <row r="47" ht="15" spans="1:6">
      <c r="A47" s="13" t="s">
        <v>602</v>
      </c>
      <c r="B47" s="14" t="s">
        <v>603</v>
      </c>
      <c r="C47" s="12"/>
      <c r="D47" s="12">
        <v>7948</v>
      </c>
      <c r="F47">
        <f t="shared" si="1"/>
        <v>7948</v>
      </c>
    </row>
    <row r="48" ht="15" spans="1:6">
      <c r="A48" s="13" t="s">
        <v>2881</v>
      </c>
      <c r="B48" s="14" t="s">
        <v>605</v>
      </c>
      <c r="C48" s="12"/>
      <c r="D48" s="12"/>
      <c r="F48">
        <f t="shared" si="1"/>
        <v>0</v>
      </c>
    </row>
    <row r="49" ht="15" spans="1:6">
      <c r="A49" s="13" t="s">
        <v>606</v>
      </c>
      <c r="B49" s="14" t="s">
        <v>607</v>
      </c>
      <c r="C49" s="12"/>
      <c r="D49" s="12">
        <v>19508</v>
      </c>
      <c r="F49">
        <f t="shared" si="1"/>
        <v>19508</v>
      </c>
    </row>
    <row r="50" ht="15" spans="1:6">
      <c r="A50" s="13" t="s">
        <v>608</v>
      </c>
      <c r="B50" s="14" t="s">
        <v>294</v>
      </c>
      <c r="C50" s="12"/>
      <c r="D50" s="12"/>
      <c r="F50">
        <f t="shared" si="1"/>
        <v>0</v>
      </c>
    </row>
    <row r="51" ht="15" spans="1:6">
      <c r="A51" s="13" t="s">
        <v>2882</v>
      </c>
      <c r="B51" s="14" t="s">
        <v>610</v>
      </c>
      <c r="C51" s="12"/>
      <c r="D51" s="12"/>
      <c r="F51">
        <f t="shared" si="1"/>
        <v>0</v>
      </c>
    </row>
    <row r="52" ht="15" spans="1:6">
      <c r="A52" s="13" t="s">
        <v>611</v>
      </c>
      <c r="B52" s="14" t="s">
        <v>612</v>
      </c>
      <c r="C52" s="12"/>
      <c r="D52" s="12">
        <v>5233</v>
      </c>
      <c r="F52">
        <f t="shared" si="1"/>
        <v>5233</v>
      </c>
    </row>
    <row r="53" ht="15" spans="1:6">
      <c r="A53" s="13" t="s">
        <v>615</v>
      </c>
      <c r="B53" s="14" t="s">
        <v>616</v>
      </c>
      <c r="C53" s="12"/>
      <c r="D53" s="12"/>
      <c r="F53">
        <f t="shared" si="1"/>
        <v>0</v>
      </c>
    </row>
    <row r="54" ht="15" spans="1:6">
      <c r="A54" s="13" t="s">
        <v>617</v>
      </c>
      <c r="B54" s="14" t="s">
        <v>2883</v>
      </c>
      <c r="C54" s="12"/>
      <c r="D54" s="12">
        <v>23984</v>
      </c>
      <c r="F54">
        <f t="shared" si="1"/>
        <v>23984</v>
      </c>
    </row>
    <row r="55" ht="15" spans="1:6">
      <c r="A55" s="13" t="s">
        <v>619</v>
      </c>
      <c r="B55" s="14" t="s">
        <v>487</v>
      </c>
      <c r="C55" s="12"/>
      <c r="D55" s="12"/>
      <c r="F55">
        <f t="shared" si="1"/>
        <v>0</v>
      </c>
    </row>
    <row r="56" ht="15" spans="1:6">
      <c r="A56" s="16" t="s">
        <v>620</v>
      </c>
      <c r="B56" s="17" t="s">
        <v>621</v>
      </c>
      <c r="C56" s="12">
        <v>830</v>
      </c>
      <c r="D56" s="12">
        <v>3234</v>
      </c>
      <c r="F56">
        <f t="shared" si="1"/>
        <v>2404</v>
      </c>
    </row>
  </sheetData>
  <mergeCells count="1">
    <mergeCell ref="A2:C2"/>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1.一般公共预算收支预算总表</vt:lpstr>
      <vt:lpstr>2.一般公共预算收入预算表</vt:lpstr>
      <vt:lpstr>3.一般公共预算收入分级预算表</vt:lpstr>
      <vt:lpstr>4.一般公共预算支出预算表</vt:lpstr>
      <vt:lpstr>5.一般公共预算支出预算明细表</vt:lpstr>
      <vt:lpstr>6.一般预算支出预算表（按经济分类）</vt:lpstr>
      <vt:lpstr>7.一般公共预算（本级）支出预算表</vt:lpstr>
      <vt:lpstr>8.一般公共预算（本级）支出明细表</vt:lpstr>
      <vt:lpstr>9.一般预算本级基本支出表（按经济分类）</vt:lpstr>
      <vt:lpstr>10.一般公共预算“三公”经费预算表</vt:lpstr>
      <vt:lpstr>11.税收返还和转移支付</vt:lpstr>
      <vt:lpstr>12.专项转移支付分项目分地区预算表</vt:lpstr>
      <vt:lpstr>13.政府一般债务限额余额情况表</vt:lpstr>
      <vt:lpstr>14.政府余额专项债务限额余额情况表</vt:lpstr>
      <vt:lpstr>15.政府性基金收支总表</vt:lpstr>
      <vt:lpstr>16.政府性基金收入</vt:lpstr>
      <vt:lpstr>17.政府性基金支出 (2)</vt:lpstr>
      <vt:lpstr>18.本级政府性基金支出</vt:lpstr>
      <vt:lpstr>19.政府基金转移支付</vt:lpstr>
      <vt:lpstr>20.国有资本经营收入预算表 </vt:lpstr>
      <vt:lpstr>21.国有资本经营支出预算表</vt:lpstr>
      <vt:lpstr>22.本级国有资本经营预算支出表</vt:lpstr>
      <vt:lpstr>23.国有资本转移支付</vt:lpstr>
      <vt:lpstr>25.社保基金收入预算</vt:lpstr>
      <vt:lpstr>26.社保基金支出预算</vt:lpstr>
      <vt:lpstr>27.社保基金本级支出预算</vt:lpstr>
      <vt:lpstr>28.社保基金预算结余表</vt:lpstr>
      <vt:lpstr>Sheet1</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王凯</dc:creator>
  <cp:lastModifiedBy>天天向下-.-</cp:lastModifiedBy>
  <dcterms:created xsi:type="dcterms:W3CDTF">2006-09-13T19:21:00Z</dcterms:created>
  <dcterms:modified xsi:type="dcterms:W3CDTF">2026-02-02T10:11:34Z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41DCA4F3C0094D968CA8D85F01D16F98_13</vt:lpwstr>
  </property>
  <property fmtid="{D5CDD505-2E9C-101B-9397-08002B2CF9AE}" pid="3" name="KSOProductBuildVer">
    <vt:lpwstr>2052-12.1.0.23542</vt:lpwstr>
  </property>
</Properties>
</file>