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1.一般公共预算收支预算总表" sheetId="5" r:id="rId1"/>
    <sheet name="2.一般公共预算收入预算表" sheetId="4" r:id="rId2"/>
    <sheet name="3.一般公共预算收入分级预算表" sheetId="39" r:id="rId3"/>
    <sheet name="4.一般公共预算支出预算表" sheetId="37" r:id="rId4"/>
    <sheet name="5.一般公共预算支出预算明细表" sheetId="24" r:id="rId5"/>
    <sheet name="6.一般预算支出预算表（按经济分类）" sheetId="27" r:id="rId6"/>
    <sheet name="7.一般公共预算（本级）支出预算表" sheetId="34" r:id="rId7"/>
    <sheet name="8.一般公共预算（本级）支出明细表" sheetId="25" r:id="rId8"/>
    <sheet name="9.一般预算本级基本支出表（按经济分类）" sheetId="26" r:id="rId9"/>
    <sheet name="10.一般公共预算“三公”经费预算表" sheetId="38" r:id="rId10"/>
    <sheet name="11.税收返还和转移支付" sheetId="6" r:id="rId11"/>
    <sheet name="12.专项转移支付分项目分地区情况表" sheetId="7" r:id="rId12"/>
    <sheet name="13.政府一般债务限额余额情况表" sheetId="31" r:id="rId13"/>
    <sheet name="14.政府余额专项债务限额余额情况表" sheetId="32" r:id="rId14"/>
    <sheet name="15.政府性基金收支总表" sheetId="8" r:id="rId15"/>
    <sheet name="16.政府性基金收入" sheetId="9" r:id="rId16"/>
    <sheet name="17.政府性基金支出" sheetId="10" r:id="rId17"/>
    <sheet name="18.政府性基金本级支出" sheetId="11" r:id="rId18"/>
    <sheet name="19.政府基金转移支付" sheetId="12" r:id="rId19"/>
    <sheet name="20.国有资本经营收入预算表 " sheetId="20" r:id="rId20"/>
    <sheet name="21.国有资本经营支出预算表" sheetId="21" r:id="rId21"/>
    <sheet name="22.国有资本经营(本级)支出预算表" sheetId="22" r:id="rId22"/>
    <sheet name="23.国有资本转移支付" sheetId="23" r:id="rId23"/>
    <sheet name="24.社会保险基金收支总表" sheetId="15" r:id="rId24"/>
    <sheet name="25.社保基金收入预算" sheetId="16" r:id="rId25"/>
    <sheet name="26.社保基金支出预算" sheetId="17" r:id="rId26"/>
    <sheet name="27.社保基金本级支出预算" sheetId="18" r:id="rId27"/>
    <sheet name="28.社保基金预算结余表" sheetId="19" r:id="rId28"/>
  </sheets>
  <externalReferences>
    <externalReference r:id="rId29"/>
    <externalReference r:id="rId30"/>
    <externalReference r:id="rId31"/>
  </externalReferences>
  <definedNames>
    <definedName name="\aa" localSheetId="9">#REF!</definedName>
    <definedName name="\aa" localSheetId="17">#REF!</definedName>
    <definedName name="\aa" localSheetId="18">#REF!</definedName>
    <definedName name="\aa" localSheetId="21">#REF!</definedName>
    <definedName name="\aa" localSheetId="2">#REF!</definedName>
    <definedName name="\aa" localSheetId="3">#REF!</definedName>
    <definedName name="\aa" localSheetId="6">#REF!</definedName>
    <definedName name="\aa">#REF!</definedName>
    <definedName name="\d" localSheetId="17">#REF!</definedName>
    <definedName name="\d" localSheetId="18">#REF!</definedName>
    <definedName name="\d" localSheetId="19">#REF!</definedName>
    <definedName name="\d" localSheetId="20">#REF!</definedName>
    <definedName name="\d" localSheetId="21">#REF!</definedName>
    <definedName name="\d" localSheetId="24">#REF!</definedName>
    <definedName name="\d" localSheetId="2">#REF!</definedName>
    <definedName name="\d" localSheetId="3">#REF!</definedName>
    <definedName name="\d" localSheetId="6">#REF!</definedName>
    <definedName name="\d">#REF!</definedName>
    <definedName name="\P" localSheetId="17">#REF!</definedName>
    <definedName name="\P" localSheetId="18">#REF!</definedName>
    <definedName name="\P" localSheetId="19">#REF!</definedName>
    <definedName name="\P" localSheetId="20">#REF!</definedName>
    <definedName name="\P" localSheetId="21">#REF!</definedName>
    <definedName name="\P" localSheetId="2">#REF!</definedName>
    <definedName name="\P" localSheetId="3">#REF!</definedName>
    <definedName name="\P" localSheetId="6">#REF!</definedName>
    <definedName name="\P">#REF!</definedName>
    <definedName name="\x" localSheetId="17">#REF!</definedName>
    <definedName name="\x" localSheetId="18">#REF!</definedName>
    <definedName name="\x" localSheetId="19">#REF!</definedName>
    <definedName name="\x" localSheetId="20">#REF!</definedName>
    <definedName name="\x" localSheetId="21">#REF!</definedName>
    <definedName name="\x" localSheetId="24">#REF!</definedName>
    <definedName name="\x" localSheetId="2">#REF!</definedName>
    <definedName name="\x" localSheetId="3">#REF!</definedName>
    <definedName name="\x" localSheetId="6">#REF!</definedName>
    <definedName name="\x">#REF!</definedName>
    <definedName name="\z" localSheetId="24">#REF!</definedName>
    <definedName name="\z">#N/A</definedName>
    <definedName name="_xlnm._FilterDatabase" localSheetId="16" hidden="1">'17.政府性基金支出'!$A$5:$B$249</definedName>
    <definedName name="_xlnm._FilterDatabase" localSheetId="17" hidden="1">'18.政府性基金本级支出'!$A$4:$B$248</definedName>
    <definedName name="_xlnm._FilterDatabase" localSheetId="18" hidden="1">'19.政府基金转移支付'!$A$4:$B$235</definedName>
    <definedName name="_xlnm._FilterDatabase" localSheetId="4" hidden="1">'5.一般公共预算支出预算明细表'!$B$4:$C$342</definedName>
    <definedName name="_xlnm._FilterDatabase" localSheetId="7" hidden="1">'8.一般公共预算（本级）支出明细表'!$A$5:$E$342</definedName>
    <definedName name="_Key1" localSheetId="17" hidden="1">#REF!</definedName>
    <definedName name="_Key1" localSheetId="18" hidden="1">#REF!</definedName>
    <definedName name="_Key1" localSheetId="19" hidden="1">#REF!</definedName>
    <definedName name="_Key1" localSheetId="20" hidden="1">#REF!</definedName>
    <definedName name="_Key1" localSheetId="21" hidden="1">#REF!</definedName>
    <definedName name="_Key1" localSheetId="2" hidden="1">#REF!</definedName>
    <definedName name="_Key1" localSheetId="3" hidden="1">#REF!</definedName>
    <definedName name="_Key1" localSheetId="6" hidden="1">#REF!</definedName>
    <definedName name="_Key1" hidden="1">#REF!</definedName>
    <definedName name="_Order1" hidden="1">255</definedName>
    <definedName name="_Order2" hidden="1">255</definedName>
    <definedName name="_Sort" localSheetId="17" hidden="1">#REF!</definedName>
    <definedName name="_Sort" localSheetId="18" hidden="1">#REF!</definedName>
    <definedName name="_Sort" localSheetId="19" hidden="1">#REF!</definedName>
    <definedName name="_Sort" localSheetId="20" hidden="1">#REF!</definedName>
    <definedName name="_Sort" localSheetId="21" hidden="1">#REF!</definedName>
    <definedName name="_Sort" localSheetId="2" hidden="1">#REF!</definedName>
    <definedName name="_Sort" localSheetId="3" hidden="1">#REF!</definedName>
    <definedName name="_Sort" localSheetId="6" hidden="1">#REF!</definedName>
    <definedName name="_Sort" hidden="1">#REF!</definedName>
    <definedName name="A" localSheetId="24">#REF!</definedName>
    <definedName name="A">#N/A</definedName>
    <definedName name="aaaaaaa" localSheetId="17">#REF!</definedName>
    <definedName name="aaaaaaa" localSheetId="18">#REF!</definedName>
    <definedName name="aaaaaaa" localSheetId="19">#REF!</definedName>
    <definedName name="aaaaaaa" localSheetId="20">#REF!</definedName>
    <definedName name="aaaaaaa" localSheetId="21">#REF!</definedName>
    <definedName name="aaaaaaa" localSheetId="2">#REF!</definedName>
    <definedName name="aaaaaaa" localSheetId="3">#REF!</definedName>
    <definedName name="aaaaaaa" localSheetId="6">#REF!</definedName>
    <definedName name="aaaaaaa">#REF!</definedName>
    <definedName name="B" localSheetId="24">#REF!</definedName>
    <definedName name="B">#N/A</definedName>
    <definedName name="_xlnm.Database" localSheetId="17" hidden="1">#REF!</definedName>
    <definedName name="_xlnm.Database" localSheetId="18" hidden="1">#REF!</definedName>
    <definedName name="_xlnm.Database" localSheetId="19" hidden="1">#REF!</definedName>
    <definedName name="_xlnm.Database" localSheetId="20" hidden="1">#REF!</definedName>
    <definedName name="_xlnm.Database" localSheetId="21" hidden="1">#REF!</definedName>
    <definedName name="_xlnm.Database" localSheetId="24" hidden="1">#REF!</definedName>
    <definedName name="_xlnm.Database" localSheetId="2">#REF!</definedName>
    <definedName name="_xlnm.Database" localSheetId="3" hidden="1">#REF!</definedName>
    <definedName name="_xlnm.Database" localSheetId="6" hidden="1">#REF!</definedName>
    <definedName name="_xlnm.Database" hidden="1">#REF!</definedName>
    <definedName name="dddddd" localSheetId="17">#REF!</definedName>
    <definedName name="dddddd" localSheetId="18">#REF!</definedName>
    <definedName name="dddddd" localSheetId="19">#REF!</definedName>
    <definedName name="dddddd" localSheetId="20">#REF!</definedName>
    <definedName name="dddddd" localSheetId="21">#REF!</definedName>
    <definedName name="dddddd" localSheetId="2">#REF!</definedName>
    <definedName name="dddddd" localSheetId="3">#REF!</definedName>
    <definedName name="dddddd" localSheetId="6">#REF!</definedName>
    <definedName name="dddddd">#REF!</definedName>
    <definedName name="df" localSheetId="2">#REF!</definedName>
    <definedName name="df" localSheetId="3">#REF!</definedName>
    <definedName name="df" localSheetId="6">#REF!</definedName>
    <definedName name="df">#REF!</definedName>
    <definedName name="ffffff" localSheetId="17">#REF!</definedName>
    <definedName name="ffffff" localSheetId="18">#REF!</definedName>
    <definedName name="ffffff" localSheetId="19">#REF!</definedName>
    <definedName name="ffffff" localSheetId="20">#REF!</definedName>
    <definedName name="ffffff" localSheetId="21">#REF!</definedName>
    <definedName name="ffffff" localSheetId="2">#REF!</definedName>
    <definedName name="ffffff" localSheetId="3">#REF!</definedName>
    <definedName name="ffffff" localSheetId="6">#REF!</definedName>
    <definedName name="ffffff">#REF!</definedName>
    <definedName name="ggggg" localSheetId="17">#REF!</definedName>
    <definedName name="ggggg" localSheetId="18">#REF!</definedName>
    <definedName name="ggggg" localSheetId="19">#REF!</definedName>
    <definedName name="ggggg" localSheetId="20">#REF!</definedName>
    <definedName name="ggggg" localSheetId="21">#REF!</definedName>
    <definedName name="ggggg" localSheetId="2">#REF!</definedName>
    <definedName name="ggggg" localSheetId="3">#REF!</definedName>
    <definedName name="ggggg" localSheetId="6">#REF!</definedName>
    <definedName name="ggggg">#REF!</definedName>
    <definedName name="gxxe2003">[1]P1012001!$A$6:$E$117</definedName>
    <definedName name="hhh" localSheetId="17">'[2]Mp-team 1'!#REF!</definedName>
    <definedName name="hhh" localSheetId="18">'[2]Mp-team 1'!#REF!</definedName>
    <definedName name="hhh" localSheetId="21">'[2]Mp-team 1'!#REF!</definedName>
    <definedName name="hhh" localSheetId="2">'[3]Mp-team 1'!#REF!</definedName>
    <definedName name="hhh" localSheetId="3">'[3]Mp-team 1'!#REF!</definedName>
    <definedName name="hhh" localSheetId="6">'[3]Mp-team 1'!#REF!</definedName>
    <definedName name="hhh">'[2]Mp-team 1'!#REF!</definedName>
    <definedName name="hhhhhh" localSheetId="17">#REF!</definedName>
    <definedName name="hhhhhh" localSheetId="18">#REF!</definedName>
    <definedName name="hhhhhh" localSheetId="19">#REF!</definedName>
    <definedName name="hhhhhh" localSheetId="20">#REF!</definedName>
    <definedName name="hhhhhh" localSheetId="21">#REF!</definedName>
    <definedName name="hhhhhh" localSheetId="2">#REF!</definedName>
    <definedName name="hhhhhh" localSheetId="3">#REF!</definedName>
    <definedName name="hhhhhh" localSheetId="6">#REF!</definedName>
    <definedName name="hhhhhh">#REF!</definedName>
    <definedName name="hhhhhhhhh" localSheetId="17">#REF!</definedName>
    <definedName name="hhhhhhhhh" localSheetId="18">#REF!</definedName>
    <definedName name="hhhhhhhhh" localSheetId="19">#REF!</definedName>
    <definedName name="hhhhhhhhh" localSheetId="20">#REF!</definedName>
    <definedName name="hhhhhhhhh" localSheetId="21">#REF!</definedName>
    <definedName name="hhhhhhhhh" localSheetId="2">#REF!</definedName>
    <definedName name="hhhhhhhhh" localSheetId="3">#REF!</definedName>
    <definedName name="hhhhhhhhh" localSheetId="6">#REF!</definedName>
    <definedName name="hhhhhhhhh">#REF!</definedName>
    <definedName name="jjjjj" localSheetId="17">#REF!</definedName>
    <definedName name="jjjjj" localSheetId="18">#REF!</definedName>
    <definedName name="jjjjj" localSheetId="19">#REF!</definedName>
    <definedName name="jjjjj" localSheetId="20">#REF!</definedName>
    <definedName name="jjjjj" localSheetId="21">#REF!</definedName>
    <definedName name="jjjjj" localSheetId="2">#REF!</definedName>
    <definedName name="jjjjj" localSheetId="3">#REF!</definedName>
    <definedName name="jjjjj" localSheetId="6">#REF!</definedName>
    <definedName name="jjjjj">#REF!</definedName>
    <definedName name="kkkkk" localSheetId="17">#REF!</definedName>
    <definedName name="kkkkk" localSheetId="18">#REF!</definedName>
    <definedName name="kkkkk" localSheetId="19">#REF!</definedName>
    <definedName name="kkkkk" localSheetId="20">#REF!</definedName>
    <definedName name="kkkkk" localSheetId="21">#REF!</definedName>
    <definedName name="kkkkk" localSheetId="2">#REF!</definedName>
    <definedName name="kkkkk" localSheetId="3">#REF!</definedName>
    <definedName name="kkkkk" localSheetId="6">#REF!</definedName>
    <definedName name="kkkkk">#REF!</definedName>
    <definedName name="_xlnm.Print_Area" localSheetId="11">'12.专项转移支付分项目分地区情况表'!$A$1:$D$25</definedName>
    <definedName name="_xlnm.Print_Area" localSheetId="16">'17.政府性基金支出'!$A$1:$B$249</definedName>
    <definedName name="_xlnm.Print_Area" localSheetId="19">'20.国有资本经营收入预算表 '!$A$1:$B$31</definedName>
    <definedName name="_xlnm.Print_Area" localSheetId="20">'21.国有资本经营支出预算表'!$A$1:$B$30</definedName>
    <definedName name="_xlnm.Print_Area" localSheetId="21">'22.国有资本经营(本级)支出预算表'!$B$1:$C$45</definedName>
    <definedName name="_xlnm.Print_Area" localSheetId="22">'23.国有资本转移支付'!$A$1:$G$8</definedName>
    <definedName name="_xlnm.Print_Area" localSheetId="24">'25.社保基金收入预算'!$A$1:$E$7</definedName>
    <definedName name="_xlnm.Print_Area" localSheetId="25">'26.社保基金支出预算'!$A$1:$E$7</definedName>
    <definedName name="_xlnm.Print_Area" localSheetId="27">'28.社保基金预算结余表'!$A$1:$C$9</definedName>
    <definedName name="_xlnm.Print_Area" localSheetId="2">'3.一般公共预算收入分级预算表'!$A$1:$D$30</definedName>
    <definedName name="_xlnm.Print_Area" localSheetId="3">'4.一般公共预算支出预算表'!$A$1:$D$31</definedName>
    <definedName name="_xlnm.Print_Area" localSheetId="6">'7.一般公共预算（本级）支出预算表'!$A$1:$B$31</definedName>
    <definedName name="_xlnm.Print_Area">#N/A</definedName>
    <definedName name="_xlnm.Print_Titles" localSheetId="0">'1.一般公共预算收支预算总表'!#REF!</definedName>
    <definedName name="_xlnm.Print_Titles" localSheetId="15">'16.政府性基金收入'!$A$1:$IV$4</definedName>
    <definedName name="_xlnm.Print_Titles" localSheetId="16">'17.政府性基金支出'!$A$1:$IV$5</definedName>
    <definedName name="_xlnm.Print_Titles" localSheetId="17">'18.政府性基金本级支出'!$A$1:$IV$4</definedName>
    <definedName name="_xlnm.Print_Titles" localSheetId="18">'19.政府基金转移支付'!$A$1:$IV$4</definedName>
    <definedName name="_xlnm.Print_Titles" localSheetId="1">'2.一般公共预算收入预算表'!$A$1:$IV$3</definedName>
    <definedName name="_xlnm.Print_Titles" localSheetId="24">'25.社保基金收入预算'!$A$2:$IV$3</definedName>
    <definedName name="_xlnm.Print_Titles">#N/A</definedName>
    <definedName name="rrrrr" localSheetId="17">#REF!</definedName>
    <definedName name="rrrrr" localSheetId="18">#REF!</definedName>
    <definedName name="rrrrr" localSheetId="19">#REF!</definedName>
    <definedName name="rrrrr" localSheetId="20">#REF!</definedName>
    <definedName name="rrrrr" localSheetId="21">#REF!</definedName>
    <definedName name="rrrrr" localSheetId="2">#REF!</definedName>
    <definedName name="rrrrr" localSheetId="3">#REF!</definedName>
    <definedName name="rrrrr" localSheetId="6">#REF!</definedName>
    <definedName name="rrrrr">#REF!</definedName>
    <definedName name="sss">#N/A</definedName>
    <definedName name="ssss" localSheetId="17">#REF!</definedName>
    <definedName name="ssss" localSheetId="18">#REF!</definedName>
    <definedName name="ssss" localSheetId="19">#REF!</definedName>
    <definedName name="ssss" localSheetId="20">#REF!</definedName>
    <definedName name="ssss" localSheetId="21">#REF!</definedName>
    <definedName name="ssss" localSheetId="2">#REF!</definedName>
    <definedName name="ssss" localSheetId="3">#REF!</definedName>
    <definedName name="ssss" localSheetId="6">#REF!</definedName>
    <definedName name="ssss">#REF!</definedName>
    <definedName name="z" localSheetId="17">#REF!</definedName>
    <definedName name="z" localSheetId="18">#REF!</definedName>
    <definedName name="z" localSheetId="21">#REF!</definedName>
    <definedName name="z" localSheetId="2">#REF!</definedName>
    <definedName name="z" localSheetId="3">#REF!</definedName>
    <definedName name="z" localSheetId="6">#REF!</definedName>
    <definedName name="z">#REF!</definedName>
    <definedName name="zzzzz" localSheetId="17">#REF!</definedName>
    <definedName name="zzzzz" localSheetId="18">#REF!</definedName>
    <definedName name="zzzzz" localSheetId="19">#REF!</definedName>
    <definedName name="zzzzz" localSheetId="20">#REF!</definedName>
    <definedName name="zzzzz" localSheetId="21">#REF!</definedName>
    <definedName name="zzzzz" localSheetId="2">#REF!</definedName>
    <definedName name="zzzzz" localSheetId="3">#REF!</definedName>
    <definedName name="zzzzz" localSheetId="6">#REF!</definedName>
    <definedName name="zzzzz">#REF!</definedName>
    <definedName name="啊啊" localSheetId="17">#REF!</definedName>
    <definedName name="啊啊" localSheetId="18">#REF!</definedName>
    <definedName name="啊啊" localSheetId="19">#REF!</definedName>
    <definedName name="啊啊" localSheetId="20">#REF!</definedName>
    <definedName name="啊啊" localSheetId="21">#REF!</definedName>
    <definedName name="啊啊" localSheetId="2">#REF!</definedName>
    <definedName name="啊啊" localSheetId="3">#REF!</definedName>
    <definedName name="啊啊" localSheetId="6">#REF!</definedName>
    <definedName name="啊啊">#REF!</definedName>
    <definedName name="安徽" localSheetId="17">#REF!</definedName>
    <definedName name="安徽" localSheetId="18">#REF!</definedName>
    <definedName name="安徽" localSheetId="19">#REF!</definedName>
    <definedName name="安徽" localSheetId="20">#REF!</definedName>
    <definedName name="安徽" localSheetId="21">#REF!</definedName>
    <definedName name="安徽" localSheetId="2">#REF!</definedName>
    <definedName name="安徽" localSheetId="3">#REF!</definedName>
    <definedName name="安徽" localSheetId="6">#REF!</definedName>
    <definedName name="安徽">#REF!</definedName>
    <definedName name="北京" localSheetId="17">#REF!</definedName>
    <definedName name="北京" localSheetId="18">#REF!</definedName>
    <definedName name="北京" localSheetId="19">#REF!</definedName>
    <definedName name="北京" localSheetId="20">#REF!</definedName>
    <definedName name="北京" localSheetId="21">#REF!</definedName>
    <definedName name="北京" localSheetId="2">#REF!</definedName>
    <definedName name="北京" localSheetId="3">#REF!</definedName>
    <definedName name="北京" localSheetId="6">#REF!</definedName>
    <definedName name="北京">#REF!</definedName>
    <definedName name="不不不" localSheetId="17">#REF!</definedName>
    <definedName name="不不不" localSheetId="18">#REF!</definedName>
    <definedName name="不不不" localSheetId="19">#REF!</definedName>
    <definedName name="不不不" localSheetId="20">#REF!</definedName>
    <definedName name="不不不" localSheetId="21">#REF!</definedName>
    <definedName name="不不不" localSheetId="2">#REF!</definedName>
    <definedName name="不不不" localSheetId="3">#REF!</definedName>
    <definedName name="不不不" localSheetId="6">#REF!</definedName>
    <definedName name="不不不">#REF!</definedName>
    <definedName name="大连" localSheetId="17">#REF!</definedName>
    <definedName name="大连" localSheetId="18">#REF!</definedName>
    <definedName name="大连" localSheetId="19">#REF!</definedName>
    <definedName name="大连" localSheetId="20">#REF!</definedName>
    <definedName name="大连" localSheetId="21">#REF!</definedName>
    <definedName name="大连" localSheetId="2">#REF!</definedName>
    <definedName name="大连" localSheetId="3">#REF!</definedName>
    <definedName name="大连" localSheetId="6">#REF!</definedName>
    <definedName name="大连">#REF!</definedName>
    <definedName name="第三批">#N/A</definedName>
    <definedName name="呃呃呃" localSheetId="17">#REF!</definedName>
    <definedName name="呃呃呃" localSheetId="18">#REF!</definedName>
    <definedName name="呃呃呃" localSheetId="19">#REF!</definedName>
    <definedName name="呃呃呃" localSheetId="20">#REF!</definedName>
    <definedName name="呃呃呃" localSheetId="21">#REF!</definedName>
    <definedName name="呃呃呃" localSheetId="2">#REF!</definedName>
    <definedName name="呃呃呃" localSheetId="3">#REF!</definedName>
    <definedName name="呃呃呃" localSheetId="6">#REF!</definedName>
    <definedName name="呃呃呃">#REF!</definedName>
    <definedName name="福建" localSheetId="17">#REF!</definedName>
    <definedName name="福建" localSheetId="18">#REF!</definedName>
    <definedName name="福建" localSheetId="19">#REF!</definedName>
    <definedName name="福建" localSheetId="20">#REF!</definedName>
    <definedName name="福建" localSheetId="21">#REF!</definedName>
    <definedName name="福建" localSheetId="2">#REF!</definedName>
    <definedName name="福建" localSheetId="3">#REF!</definedName>
    <definedName name="福建" localSheetId="6">#REF!</definedName>
    <definedName name="福建">#REF!</definedName>
    <definedName name="福建地区" localSheetId="17">#REF!</definedName>
    <definedName name="福建地区" localSheetId="18">#REF!</definedName>
    <definedName name="福建地区" localSheetId="19">#REF!</definedName>
    <definedName name="福建地区" localSheetId="20">#REF!</definedName>
    <definedName name="福建地区" localSheetId="21">#REF!</definedName>
    <definedName name="福建地区" localSheetId="2">#REF!</definedName>
    <definedName name="福建地区" localSheetId="3">#REF!</definedName>
    <definedName name="福建地区" localSheetId="6">#REF!</definedName>
    <definedName name="福建地区">#REF!</definedName>
    <definedName name="附表" localSheetId="17">#REF!</definedName>
    <definedName name="附表" localSheetId="18">#REF!</definedName>
    <definedName name="附表" localSheetId="19">#REF!</definedName>
    <definedName name="附表" localSheetId="20">#REF!</definedName>
    <definedName name="附表" localSheetId="21">#REF!</definedName>
    <definedName name="附表" localSheetId="2">#REF!</definedName>
    <definedName name="附表" localSheetId="3">#REF!</definedName>
    <definedName name="附表" localSheetId="6">#REF!</definedName>
    <definedName name="附表">#REF!</definedName>
    <definedName name="广东" localSheetId="17">#REF!</definedName>
    <definedName name="广东" localSheetId="18">#REF!</definedName>
    <definedName name="广东" localSheetId="19">#REF!</definedName>
    <definedName name="广东" localSheetId="20">#REF!</definedName>
    <definedName name="广东" localSheetId="21">#REF!</definedName>
    <definedName name="广东" localSheetId="2">#REF!</definedName>
    <definedName name="广东" localSheetId="3">#REF!</definedName>
    <definedName name="广东" localSheetId="6">#REF!</definedName>
    <definedName name="广东">#REF!</definedName>
    <definedName name="广东地区" localSheetId="17">#REF!</definedName>
    <definedName name="广东地区" localSheetId="18">#REF!</definedName>
    <definedName name="广东地区" localSheetId="19">#REF!</definedName>
    <definedName name="广东地区" localSheetId="20">#REF!</definedName>
    <definedName name="广东地区" localSheetId="21">#REF!</definedName>
    <definedName name="广东地区" localSheetId="2">#REF!</definedName>
    <definedName name="广东地区" localSheetId="3">#REF!</definedName>
    <definedName name="广东地区" localSheetId="6">#REF!</definedName>
    <definedName name="广东地区">#REF!</definedName>
    <definedName name="广西" localSheetId="17">#REF!</definedName>
    <definedName name="广西" localSheetId="18">#REF!</definedName>
    <definedName name="广西" localSheetId="19">#REF!</definedName>
    <definedName name="广西" localSheetId="20">#REF!</definedName>
    <definedName name="广西" localSheetId="21">#REF!</definedName>
    <definedName name="广西" localSheetId="2">#REF!</definedName>
    <definedName name="广西" localSheetId="3">#REF!</definedName>
    <definedName name="广西" localSheetId="6">#REF!</definedName>
    <definedName name="广西">#REF!</definedName>
    <definedName name="贵州" localSheetId="17">#REF!</definedName>
    <definedName name="贵州" localSheetId="18">#REF!</definedName>
    <definedName name="贵州" localSheetId="19">#REF!</definedName>
    <definedName name="贵州" localSheetId="20">#REF!</definedName>
    <definedName name="贵州" localSheetId="21">#REF!</definedName>
    <definedName name="贵州" localSheetId="2">#REF!</definedName>
    <definedName name="贵州" localSheetId="3">#REF!</definedName>
    <definedName name="贵州" localSheetId="6">#REF!</definedName>
    <definedName name="贵州">#REF!</definedName>
    <definedName name="哈哈哈哈" localSheetId="17">#REF!</definedName>
    <definedName name="哈哈哈哈" localSheetId="18">#REF!</definedName>
    <definedName name="哈哈哈哈" localSheetId="19">#REF!</definedName>
    <definedName name="哈哈哈哈" localSheetId="20">#REF!</definedName>
    <definedName name="哈哈哈哈" localSheetId="21">#REF!</definedName>
    <definedName name="哈哈哈哈" localSheetId="2">#REF!</definedName>
    <definedName name="哈哈哈哈" localSheetId="3">#REF!</definedName>
    <definedName name="哈哈哈哈" localSheetId="6">#REF!</definedName>
    <definedName name="哈哈哈哈">#REF!</definedName>
    <definedName name="海南" localSheetId="17">#REF!</definedName>
    <definedName name="海南" localSheetId="18">#REF!</definedName>
    <definedName name="海南" localSheetId="19">#REF!</definedName>
    <definedName name="海南" localSheetId="20">#REF!</definedName>
    <definedName name="海南" localSheetId="21">#REF!</definedName>
    <definedName name="海南" localSheetId="2">#REF!</definedName>
    <definedName name="海南" localSheetId="3">#REF!</definedName>
    <definedName name="海南" localSheetId="6">#REF!</definedName>
    <definedName name="海南">#REF!</definedName>
    <definedName name="河北" localSheetId="17">#REF!</definedName>
    <definedName name="河北" localSheetId="18">#REF!</definedName>
    <definedName name="河北" localSheetId="19">#REF!</definedName>
    <definedName name="河北" localSheetId="20">#REF!</definedName>
    <definedName name="河北" localSheetId="21">#REF!</definedName>
    <definedName name="河北" localSheetId="2">#REF!</definedName>
    <definedName name="河北" localSheetId="3">#REF!</definedName>
    <definedName name="河北" localSheetId="6">#REF!</definedName>
    <definedName name="河北">#REF!</definedName>
    <definedName name="河南" localSheetId="17">#REF!</definedName>
    <definedName name="河南" localSheetId="18">#REF!</definedName>
    <definedName name="河南" localSheetId="19">#REF!</definedName>
    <definedName name="河南" localSheetId="20">#REF!</definedName>
    <definedName name="河南" localSheetId="21">#REF!</definedName>
    <definedName name="河南" localSheetId="2">#REF!</definedName>
    <definedName name="河南" localSheetId="3">#REF!</definedName>
    <definedName name="河南" localSheetId="6">#REF!</definedName>
    <definedName name="河南">#REF!</definedName>
    <definedName name="黑龙江" localSheetId="17">#REF!</definedName>
    <definedName name="黑龙江" localSheetId="18">#REF!</definedName>
    <definedName name="黑龙江" localSheetId="19">#REF!</definedName>
    <definedName name="黑龙江" localSheetId="20">#REF!</definedName>
    <definedName name="黑龙江" localSheetId="21">#REF!</definedName>
    <definedName name="黑龙江" localSheetId="2">#REF!</definedName>
    <definedName name="黑龙江" localSheetId="3">#REF!</definedName>
    <definedName name="黑龙江" localSheetId="6">#REF!</definedName>
    <definedName name="黑龙江">#REF!</definedName>
    <definedName name="湖北" localSheetId="17">#REF!</definedName>
    <definedName name="湖北" localSheetId="18">#REF!</definedName>
    <definedName name="湖北" localSheetId="19">#REF!</definedName>
    <definedName name="湖北" localSheetId="20">#REF!</definedName>
    <definedName name="湖北" localSheetId="21">#REF!</definedName>
    <definedName name="湖北" localSheetId="2">#REF!</definedName>
    <definedName name="湖北" localSheetId="3">#REF!</definedName>
    <definedName name="湖北" localSheetId="6">#REF!</definedName>
    <definedName name="湖北">#REF!</definedName>
    <definedName name="湖南" localSheetId="17">#REF!</definedName>
    <definedName name="湖南" localSheetId="18">#REF!</definedName>
    <definedName name="湖南" localSheetId="19">#REF!</definedName>
    <definedName name="湖南" localSheetId="20">#REF!</definedName>
    <definedName name="湖南" localSheetId="21">#REF!</definedName>
    <definedName name="湖南" localSheetId="2">#REF!</definedName>
    <definedName name="湖南" localSheetId="3">#REF!</definedName>
    <definedName name="湖南" localSheetId="6">#REF!</definedName>
    <definedName name="湖南">#REF!</definedName>
    <definedName name="汇率" localSheetId="17">#REF!</definedName>
    <definedName name="汇率" localSheetId="18">#REF!</definedName>
    <definedName name="汇率" localSheetId="19">#REF!</definedName>
    <definedName name="汇率" localSheetId="20">#REF!</definedName>
    <definedName name="汇率" localSheetId="21">#REF!</definedName>
    <definedName name="汇率" localSheetId="24">#REF!</definedName>
    <definedName name="汇率" localSheetId="2">#REF!</definedName>
    <definedName name="汇率" localSheetId="3">#REF!</definedName>
    <definedName name="汇率" localSheetId="6">#REF!</definedName>
    <definedName name="汇率">#REF!</definedName>
    <definedName name="吉林" localSheetId="17">#REF!</definedName>
    <definedName name="吉林" localSheetId="18">#REF!</definedName>
    <definedName name="吉林" localSheetId="19">#REF!</definedName>
    <definedName name="吉林" localSheetId="20">#REF!</definedName>
    <definedName name="吉林" localSheetId="21">#REF!</definedName>
    <definedName name="吉林" localSheetId="2">#REF!</definedName>
    <definedName name="吉林" localSheetId="3">#REF!</definedName>
    <definedName name="吉林" localSheetId="6">#REF!</definedName>
    <definedName name="吉林">#REF!</definedName>
    <definedName name="江苏" localSheetId="17">#REF!</definedName>
    <definedName name="江苏" localSheetId="18">#REF!</definedName>
    <definedName name="江苏" localSheetId="19">#REF!</definedName>
    <definedName name="江苏" localSheetId="20">#REF!</definedName>
    <definedName name="江苏" localSheetId="21">#REF!</definedName>
    <definedName name="江苏" localSheetId="2">#REF!</definedName>
    <definedName name="江苏" localSheetId="3">#REF!</definedName>
    <definedName name="江苏" localSheetId="6">#REF!</definedName>
    <definedName name="江苏">#REF!</definedName>
    <definedName name="江西" localSheetId="17">#REF!</definedName>
    <definedName name="江西" localSheetId="18">#REF!</definedName>
    <definedName name="江西" localSheetId="19">#REF!</definedName>
    <definedName name="江西" localSheetId="20">#REF!</definedName>
    <definedName name="江西" localSheetId="21">#REF!</definedName>
    <definedName name="江西" localSheetId="2">#REF!</definedName>
    <definedName name="江西" localSheetId="3">#REF!</definedName>
    <definedName name="江西" localSheetId="6">#REF!</definedName>
    <definedName name="江西">#REF!</definedName>
    <definedName name="啦啦啦" localSheetId="17">#REF!</definedName>
    <definedName name="啦啦啦" localSheetId="18">#REF!</definedName>
    <definedName name="啦啦啦" localSheetId="19">#REF!</definedName>
    <definedName name="啦啦啦" localSheetId="20">#REF!</definedName>
    <definedName name="啦啦啦" localSheetId="21">#REF!</definedName>
    <definedName name="啦啦啦" localSheetId="2">#REF!</definedName>
    <definedName name="啦啦啦" localSheetId="3">#REF!</definedName>
    <definedName name="啦啦啦" localSheetId="6">#REF!</definedName>
    <definedName name="啦啦啦">#REF!</definedName>
    <definedName name="了" localSheetId="17">#REF!</definedName>
    <definedName name="了" localSheetId="18">#REF!</definedName>
    <definedName name="了" localSheetId="19">#REF!</definedName>
    <definedName name="了" localSheetId="20">#REF!</definedName>
    <definedName name="了" localSheetId="21">#REF!</definedName>
    <definedName name="了" localSheetId="2">#REF!</definedName>
    <definedName name="了" localSheetId="3">#REF!</definedName>
    <definedName name="了" localSheetId="6">#REF!</definedName>
    <definedName name="了">#REF!</definedName>
    <definedName name="辽宁" localSheetId="17">#REF!</definedName>
    <definedName name="辽宁" localSheetId="18">#REF!</definedName>
    <definedName name="辽宁" localSheetId="19">#REF!</definedName>
    <definedName name="辽宁" localSheetId="20">#REF!</definedName>
    <definedName name="辽宁" localSheetId="21">#REF!</definedName>
    <definedName name="辽宁" localSheetId="2">#REF!</definedName>
    <definedName name="辽宁" localSheetId="3">#REF!</definedName>
    <definedName name="辽宁" localSheetId="6">#REF!</definedName>
    <definedName name="辽宁">#REF!</definedName>
    <definedName name="辽宁地区" localSheetId="17">#REF!</definedName>
    <definedName name="辽宁地区" localSheetId="18">#REF!</definedName>
    <definedName name="辽宁地区" localSheetId="19">#REF!</definedName>
    <definedName name="辽宁地区" localSheetId="20">#REF!</definedName>
    <definedName name="辽宁地区" localSheetId="21">#REF!</definedName>
    <definedName name="辽宁地区" localSheetId="2">#REF!</definedName>
    <definedName name="辽宁地区" localSheetId="3">#REF!</definedName>
    <definedName name="辽宁地区" localSheetId="6">#REF!</definedName>
    <definedName name="辽宁地区">#REF!</definedName>
    <definedName name="么么么么" localSheetId="17">#REF!</definedName>
    <definedName name="么么么么" localSheetId="18">#REF!</definedName>
    <definedName name="么么么么" localSheetId="19">#REF!</definedName>
    <definedName name="么么么么" localSheetId="20">#REF!</definedName>
    <definedName name="么么么么" localSheetId="21">#REF!</definedName>
    <definedName name="么么么么" localSheetId="2">#REF!</definedName>
    <definedName name="么么么么" localSheetId="3">#REF!</definedName>
    <definedName name="么么么么" localSheetId="6">#REF!</definedName>
    <definedName name="么么么么">#REF!</definedName>
    <definedName name="内蒙" localSheetId="17">#REF!</definedName>
    <definedName name="内蒙" localSheetId="18">#REF!</definedName>
    <definedName name="内蒙" localSheetId="19">#REF!</definedName>
    <definedName name="内蒙" localSheetId="20">#REF!</definedName>
    <definedName name="内蒙" localSheetId="21">#REF!</definedName>
    <definedName name="内蒙" localSheetId="2">#REF!</definedName>
    <definedName name="内蒙" localSheetId="3">#REF!</definedName>
    <definedName name="内蒙" localSheetId="6">#REF!</definedName>
    <definedName name="内蒙">#REF!</definedName>
    <definedName name="你" localSheetId="17">#REF!</definedName>
    <definedName name="你" localSheetId="18">#REF!</definedName>
    <definedName name="你" localSheetId="19">#REF!</definedName>
    <definedName name="你" localSheetId="20">#REF!</definedName>
    <definedName name="你" localSheetId="21">#REF!</definedName>
    <definedName name="你" localSheetId="2">#REF!</definedName>
    <definedName name="你" localSheetId="3">#REF!</definedName>
    <definedName name="你" localSheetId="6">#REF!</definedName>
    <definedName name="你">#REF!</definedName>
    <definedName name="宁波" localSheetId="17">#REF!</definedName>
    <definedName name="宁波" localSheetId="18">#REF!</definedName>
    <definedName name="宁波" localSheetId="19">#REF!</definedName>
    <definedName name="宁波" localSheetId="20">#REF!</definedName>
    <definedName name="宁波" localSheetId="21">#REF!</definedName>
    <definedName name="宁波" localSheetId="2">#REF!</definedName>
    <definedName name="宁波" localSheetId="3">#REF!</definedName>
    <definedName name="宁波" localSheetId="6">#REF!</definedName>
    <definedName name="宁波">#REF!</definedName>
    <definedName name="宁夏" localSheetId="17">#REF!</definedName>
    <definedName name="宁夏" localSheetId="18">#REF!</definedName>
    <definedName name="宁夏" localSheetId="19">#REF!</definedName>
    <definedName name="宁夏" localSheetId="20">#REF!</definedName>
    <definedName name="宁夏" localSheetId="21">#REF!</definedName>
    <definedName name="宁夏" localSheetId="2">#REF!</definedName>
    <definedName name="宁夏" localSheetId="3">#REF!</definedName>
    <definedName name="宁夏" localSheetId="6">#REF!</definedName>
    <definedName name="宁夏">#REF!</definedName>
    <definedName name="悄悄" localSheetId="17">#REF!</definedName>
    <definedName name="悄悄" localSheetId="18">#REF!</definedName>
    <definedName name="悄悄" localSheetId="19">#REF!</definedName>
    <definedName name="悄悄" localSheetId="20">#REF!</definedName>
    <definedName name="悄悄" localSheetId="21">#REF!</definedName>
    <definedName name="悄悄" localSheetId="2">#REF!</definedName>
    <definedName name="悄悄" localSheetId="3">#REF!</definedName>
    <definedName name="悄悄" localSheetId="6">#REF!</definedName>
    <definedName name="悄悄">#REF!</definedName>
    <definedName name="青岛" localSheetId="17">#REF!</definedName>
    <definedName name="青岛" localSheetId="18">#REF!</definedName>
    <definedName name="青岛" localSheetId="19">#REF!</definedName>
    <definedName name="青岛" localSheetId="20">#REF!</definedName>
    <definedName name="青岛" localSheetId="21">#REF!</definedName>
    <definedName name="青岛" localSheetId="2">#REF!</definedName>
    <definedName name="青岛" localSheetId="3">#REF!</definedName>
    <definedName name="青岛" localSheetId="6">#REF!</definedName>
    <definedName name="青岛">#REF!</definedName>
    <definedName name="青海" localSheetId="17">#REF!</definedName>
    <definedName name="青海" localSheetId="18">#REF!</definedName>
    <definedName name="青海" localSheetId="19">#REF!</definedName>
    <definedName name="青海" localSheetId="20">#REF!</definedName>
    <definedName name="青海" localSheetId="21">#REF!</definedName>
    <definedName name="青海" localSheetId="2">#REF!</definedName>
    <definedName name="青海" localSheetId="3">#REF!</definedName>
    <definedName name="青海" localSheetId="6">#REF!</definedName>
    <definedName name="青海">#REF!</definedName>
    <definedName name="全国收入累计">#N/A</definedName>
    <definedName name="日日日" localSheetId="17">#REF!</definedName>
    <definedName name="日日日" localSheetId="18">#REF!</definedName>
    <definedName name="日日日" localSheetId="19">#REF!</definedName>
    <definedName name="日日日" localSheetId="20">#REF!</definedName>
    <definedName name="日日日" localSheetId="21">#REF!</definedName>
    <definedName name="日日日" localSheetId="2">#REF!</definedName>
    <definedName name="日日日" localSheetId="3">#REF!</definedName>
    <definedName name="日日日" localSheetId="6">#REF!</definedName>
    <definedName name="日日日">#REF!</definedName>
    <definedName name="厦门" localSheetId="17">#REF!</definedName>
    <definedName name="厦门" localSheetId="18">#REF!</definedName>
    <definedName name="厦门" localSheetId="19">#REF!</definedName>
    <definedName name="厦门" localSheetId="20">#REF!</definedName>
    <definedName name="厦门" localSheetId="21">#REF!</definedName>
    <definedName name="厦门" localSheetId="2">#REF!</definedName>
    <definedName name="厦门" localSheetId="3">#REF!</definedName>
    <definedName name="厦门" localSheetId="6">#REF!</definedName>
    <definedName name="厦门">#REF!</definedName>
    <definedName name="山东" localSheetId="17">#REF!</definedName>
    <definedName name="山东" localSheetId="18">#REF!</definedName>
    <definedName name="山东" localSheetId="19">#REF!</definedName>
    <definedName name="山东" localSheetId="20">#REF!</definedName>
    <definedName name="山东" localSheetId="21">#REF!</definedName>
    <definedName name="山东" localSheetId="2">#REF!</definedName>
    <definedName name="山东" localSheetId="3">#REF!</definedName>
    <definedName name="山东" localSheetId="6">#REF!</definedName>
    <definedName name="山东">#REF!</definedName>
    <definedName name="山东地区" localSheetId="17">#REF!</definedName>
    <definedName name="山东地区" localSheetId="18">#REF!</definedName>
    <definedName name="山东地区" localSheetId="19">#REF!</definedName>
    <definedName name="山东地区" localSheetId="20">#REF!</definedName>
    <definedName name="山东地区" localSheetId="21">#REF!</definedName>
    <definedName name="山东地区" localSheetId="2">#REF!</definedName>
    <definedName name="山东地区" localSheetId="3">#REF!</definedName>
    <definedName name="山东地区" localSheetId="6">#REF!</definedName>
    <definedName name="山东地区">#REF!</definedName>
    <definedName name="山西" localSheetId="17">#REF!</definedName>
    <definedName name="山西" localSheetId="18">#REF!</definedName>
    <definedName name="山西" localSheetId="19">#REF!</definedName>
    <definedName name="山西" localSheetId="20">#REF!</definedName>
    <definedName name="山西" localSheetId="21">#REF!</definedName>
    <definedName name="山西" localSheetId="2">#REF!</definedName>
    <definedName name="山西" localSheetId="3">#REF!</definedName>
    <definedName name="山西" localSheetId="6">#REF!</definedName>
    <definedName name="山西">#REF!</definedName>
    <definedName name="陕西" localSheetId="17">#REF!</definedName>
    <definedName name="陕西" localSheetId="18">#REF!</definedName>
    <definedName name="陕西" localSheetId="19">#REF!</definedName>
    <definedName name="陕西" localSheetId="20">#REF!</definedName>
    <definedName name="陕西" localSheetId="21">#REF!</definedName>
    <definedName name="陕西" localSheetId="2">#REF!</definedName>
    <definedName name="陕西" localSheetId="3">#REF!</definedName>
    <definedName name="陕西" localSheetId="6">#REF!</definedName>
    <definedName name="陕西">#REF!</definedName>
    <definedName name="上海" localSheetId="17">#REF!</definedName>
    <definedName name="上海" localSheetId="18">#REF!</definedName>
    <definedName name="上海" localSheetId="19">#REF!</definedName>
    <definedName name="上海" localSheetId="20">#REF!</definedName>
    <definedName name="上海" localSheetId="21">#REF!</definedName>
    <definedName name="上海" localSheetId="2">#REF!</definedName>
    <definedName name="上海" localSheetId="3">#REF!</definedName>
    <definedName name="上海" localSheetId="6">#REF!</definedName>
    <definedName name="上海">#REF!</definedName>
    <definedName name="深圳" localSheetId="17">#REF!</definedName>
    <definedName name="深圳" localSheetId="18">#REF!</definedName>
    <definedName name="深圳" localSheetId="19">#REF!</definedName>
    <definedName name="深圳" localSheetId="20">#REF!</definedName>
    <definedName name="深圳" localSheetId="21">#REF!</definedName>
    <definedName name="深圳" localSheetId="2">#REF!</definedName>
    <definedName name="深圳" localSheetId="3">#REF!</definedName>
    <definedName name="深圳" localSheetId="6">#REF!</definedName>
    <definedName name="深圳">#REF!</definedName>
    <definedName name="生产列1" localSheetId="17">#REF!</definedName>
    <definedName name="生产列1" localSheetId="18">#REF!</definedName>
    <definedName name="生产列1" localSheetId="19">#REF!</definedName>
    <definedName name="生产列1" localSheetId="20">#REF!</definedName>
    <definedName name="生产列1" localSheetId="21">#REF!</definedName>
    <definedName name="生产列1" localSheetId="24">#REF!</definedName>
    <definedName name="生产列1" localSheetId="2">#REF!</definedName>
    <definedName name="生产列1" localSheetId="3">#REF!</definedName>
    <definedName name="生产列1" localSheetId="6">#REF!</definedName>
    <definedName name="生产列1">#REF!</definedName>
    <definedName name="生产列11" localSheetId="17">#REF!</definedName>
    <definedName name="生产列11" localSheetId="18">#REF!</definedName>
    <definedName name="生产列11" localSheetId="19">#REF!</definedName>
    <definedName name="生产列11" localSheetId="20">#REF!</definedName>
    <definedName name="生产列11" localSheetId="21">#REF!</definedName>
    <definedName name="生产列11" localSheetId="24">#REF!</definedName>
    <definedName name="生产列11" localSheetId="2">#REF!</definedName>
    <definedName name="生产列11" localSheetId="3">#REF!</definedName>
    <definedName name="生产列11" localSheetId="6">#REF!</definedName>
    <definedName name="生产列11">#REF!</definedName>
    <definedName name="生产列15" localSheetId="17">#REF!</definedName>
    <definedName name="生产列15" localSheetId="18">#REF!</definedName>
    <definedName name="生产列15" localSheetId="19">#REF!</definedName>
    <definedName name="生产列15" localSheetId="20">#REF!</definedName>
    <definedName name="生产列15" localSheetId="21">#REF!</definedName>
    <definedName name="生产列15" localSheetId="24">#REF!</definedName>
    <definedName name="生产列15" localSheetId="2">#REF!</definedName>
    <definedName name="生产列15" localSheetId="3">#REF!</definedName>
    <definedName name="生产列15" localSheetId="6">#REF!</definedName>
    <definedName name="生产列15">#REF!</definedName>
    <definedName name="生产列16" localSheetId="17">#REF!</definedName>
    <definedName name="生产列16" localSheetId="18">#REF!</definedName>
    <definedName name="生产列16" localSheetId="19">#REF!</definedName>
    <definedName name="生产列16" localSheetId="20">#REF!</definedName>
    <definedName name="生产列16" localSheetId="21">#REF!</definedName>
    <definedName name="生产列16" localSheetId="24">#REF!</definedName>
    <definedName name="生产列16" localSheetId="2">#REF!</definedName>
    <definedName name="生产列16" localSheetId="3">#REF!</definedName>
    <definedName name="生产列16" localSheetId="6">#REF!</definedName>
    <definedName name="生产列16">#REF!</definedName>
    <definedName name="生产列17" localSheetId="17">#REF!</definedName>
    <definedName name="生产列17" localSheetId="18">#REF!</definedName>
    <definedName name="生产列17" localSheetId="19">#REF!</definedName>
    <definedName name="生产列17" localSheetId="20">#REF!</definedName>
    <definedName name="生产列17" localSheetId="21">#REF!</definedName>
    <definedName name="生产列17" localSheetId="24">#REF!</definedName>
    <definedName name="生产列17" localSheetId="2">#REF!</definedName>
    <definedName name="生产列17" localSheetId="3">#REF!</definedName>
    <definedName name="生产列17" localSheetId="6">#REF!</definedName>
    <definedName name="生产列17">#REF!</definedName>
    <definedName name="生产列19" localSheetId="17">#REF!</definedName>
    <definedName name="生产列19" localSheetId="18">#REF!</definedName>
    <definedName name="生产列19" localSheetId="19">#REF!</definedName>
    <definedName name="生产列19" localSheetId="20">#REF!</definedName>
    <definedName name="生产列19" localSheetId="21">#REF!</definedName>
    <definedName name="生产列19" localSheetId="24">#REF!</definedName>
    <definedName name="生产列19" localSheetId="2">#REF!</definedName>
    <definedName name="生产列19" localSheetId="3">#REF!</definedName>
    <definedName name="生产列19" localSheetId="6">#REF!</definedName>
    <definedName name="生产列19">#REF!</definedName>
    <definedName name="生产列2" localSheetId="17">#REF!</definedName>
    <definedName name="生产列2" localSheetId="18">#REF!</definedName>
    <definedName name="生产列2" localSheetId="19">#REF!</definedName>
    <definedName name="生产列2" localSheetId="20">#REF!</definedName>
    <definedName name="生产列2" localSheetId="21">#REF!</definedName>
    <definedName name="生产列2" localSheetId="24">#REF!</definedName>
    <definedName name="生产列2" localSheetId="2">#REF!</definedName>
    <definedName name="生产列2" localSheetId="3">#REF!</definedName>
    <definedName name="生产列2" localSheetId="6">#REF!</definedName>
    <definedName name="生产列2">#REF!</definedName>
    <definedName name="生产列20" localSheetId="17">#REF!</definedName>
    <definedName name="生产列20" localSheetId="18">#REF!</definedName>
    <definedName name="生产列20" localSheetId="19">#REF!</definedName>
    <definedName name="生产列20" localSheetId="20">#REF!</definedName>
    <definedName name="生产列20" localSheetId="21">#REF!</definedName>
    <definedName name="生产列20" localSheetId="24">#REF!</definedName>
    <definedName name="生产列20" localSheetId="2">#REF!</definedName>
    <definedName name="生产列20" localSheetId="3">#REF!</definedName>
    <definedName name="生产列20" localSheetId="6">#REF!</definedName>
    <definedName name="生产列20">#REF!</definedName>
    <definedName name="生产列3" localSheetId="17">#REF!</definedName>
    <definedName name="生产列3" localSheetId="18">#REF!</definedName>
    <definedName name="生产列3" localSheetId="19">#REF!</definedName>
    <definedName name="生产列3" localSheetId="20">#REF!</definedName>
    <definedName name="生产列3" localSheetId="21">#REF!</definedName>
    <definedName name="生产列3" localSheetId="24">#REF!</definedName>
    <definedName name="生产列3" localSheetId="2">#REF!</definedName>
    <definedName name="生产列3" localSheetId="3">#REF!</definedName>
    <definedName name="生产列3" localSheetId="6">#REF!</definedName>
    <definedName name="生产列3">#REF!</definedName>
    <definedName name="生产列4" localSheetId="17">#REF!</definedName>
    <definedName name="生产列4" localSheetId="18">#REF!</definedName>
    <definedName name="生产列4" localSheetId="19">#REF!</definedName>
    <definedName name="生产列4" localSheetId="20">#REF!</definedName>
    <definedName name="生产列4" localSheetId="21">#REF!</definedName>
    <definedName name="生产列4" localSheetId="24">#REF!</definedName>
    <definedName name="生产列4" localSheetId="2">#REF!</definedName>
    <definedName name="生产列4" localSheetId="3">#REF!</definedName>
    <definedName name="生产列4" localSheetId="6">#REF!</definedName>
    <definedName name="生产列4">#REF!</definedName>
    <definedName name="生产列5" localSheetId="17">#REF!</definedName>
    <definedName name="生产列5" localSheetId="18">#REF!</definedName>
    <definedName name="生产列5" localSheetId="19">#REF!</definedName>
    <definedName name="生产列5" localSheetId="20">#REF!</definedName>
    <definedName name="生产列5" localSheetId="21">#REF!</definedName>
    <definedName name="生产列5" localSheetId="24">#REF!</definedName>
    <definedName name="生产列5" localSheetId="2">#REF!</definedName>
    <definedName name="生产列5" localSheetId="3">#REF!</definedName>
    <definedName name="生产列5" localSheetId="6">#REF!</definedName>
    <definedName name="生产列5">#REF!</definedName>
    <definedName name="生产列6" localSheetId="17">#REF!</definedName>
    <definedName name="生产列6" localSheetId="18">#REF!</definedName>
    <definedName name="生产列6" localSheetId="19">#REF!</definedName>
    <definedName name="生产列6" localSheetId="20">#REF!</definedName>
    <definedName name="生产列6" localSheetId="21">#REF!</definedName>
    <definedName name="生产列6" localSheetId="24">#REF!</definedName>
    <definedName name="生产列6" localSheetId="2">#REF!</definedName>
    <definedName name="生产列6" localSheetId="3">#REF!</definedName>
    <definedName name="生产列6" localSheetId="6">#REF!</definedName>
    <definedName name="生产列6">#REF!</definedName>
    <definedName name="生产列7" localSheetId="17">#REF!</definedName>
    <definedName name="生产列7" localSheetId="18">#REF!</definedName>
    <definedName name="生产列7" localSheetId="19">#REF!</definedName>
    <definedName name="生产列7" localSheetId="20">#REF!</definedName>
    <definedName name="生产列7" localSheetId="21">#REF!</definedName>
    <definedName name="生产列7" localSheetId="24">#REF!</definedName>
    <definedName name="生产列7" localSheetId="2">#REF!</definedName>
    <definedName name="生产列7" localSheetId="3">#REF!</definedName>
    <definedName name="生产列7" localSheetId="6">#REF!</definedName>
    <definedName name="生产列7">#REF!</definedName>
    <definedName name="生产列8" localSheetId="17">#REF!</definedName>
    <definedName name="生产列8" localSheetId="18">#REF!</definedName>
    <definedName name="生产列8" localSheetId="19">#REF!</definedName>
    <definedName name="生产列8" localSheetId="20">#REF!</definedName>
    <definedName name="生产列8" localSheetId="21">#REF!</definedName>
    <definedName name="生产列8" localSheetId="24">#REF!</definedName>
    <definedName name="生产列8" localSheetId="2">#REF!</definedName>
    <definedName name="生产列8" localSheetId="3">#REF!</definedName>
    <definedName name="生产列8" localSheetId="6">#REF!</definedName>
    <definedName name="生产列8">#REF!</definedName>
    <definedName name="生产列9" localSheetId="17">#REF!</definedName>
    <definedName name="生产列9" localSheetId="18">#REF!</definedName>
    <definedName name="生产列9" localSheetId="19">#REF!</definedName>
    <definedName name="生产列9" localSheetId="20">#REF!</definedName>
    <definedName name="生产列9" localSheetId="21">#REF!</definedName>
    <definedName name="生产列9" localSheetId="24">#REF!</definedName>
    <definedName name="生产列9" localSheetId="2">#REF!</definedName>
    <definedName name="生产列9" localSheetId="3">#REF!</definedName>
    <definedName name="生产列9" localSheetId="6">#REF!</definedName>
    <definedName name="生产列9">#REF!</definedName>
    <definedName name="生产期" localSheetId="17">#REF!</definedName>
    <definedName name="生产期" localSheetId="18">#REF!</definedName>
    <definedName name="生产期" localSheetId="19">#REF!</definedName>
    <definedName name="生产期" localSheetId="20">#REF!</definedName>
    <definedName name="生产期" localSheetId="21">#REF!</definedName>
    <definedName name="生产期" localSheetId="24">#REF!</definedName>
    <definedName name="生产期" localSheetId="2">#REF!</definedName>
    <definedName name="生产期" localSheetId="3">#REF!</definedName>
    <definedName name="生产期" localSheetId="6">#REF!</definedName>
    <definedName name="生产期">#REF!</definedName>
    <definedName name="生产期1" localSheetId="17">#REF!</definedName>
    <definedName name="生产期1" localSheetId="18">#REF!</definedName>
    <definedName name="生产期1" localSheetId="19">#REF!</definedName>
    <definedName name="生产期1" localSheetId="20">#REF!</definedName>
    <definedName name="生产期1" localSheetId="21">#REF!</definedName>
    <definedName name="生产期1" localSheetId="24">#REF!</definedName>
    <definedName name="生产期1" localSheetId="2">#REF!</definedName>
    <definedName name="生产期1" localSheetId="3">#REF!</definedName>
    <definedName name="生产期1" localSheetId="6">#REF!</definedName>
    <definedName name="生产期1">#REF!</definedName>
    <definedName name="生产期11" localSheetId="17">#REF!</definedName>
    <definedName name="生产期11" localSheetId="18">#REF!</definedName>
    <definedName name="生产期11" localSheetId="19">#REF!</definedName>
    <definedName name="生产期11" localSheetId="20">#REF!</definedName>
    <definedName name="生产期11" localSheetId="21">#REF!</definedName>
    <definedName name="生产期11" localSheetId="24">#REF!</definedName>
    <definedName name="生产期11" localSheetId="2">#REF!</definedName>
    <definedName name="生产期11" localSheetId="3">#REF!</definedName>
    <definedName name="生产期11" localSheetId="6">#REF!</definedName>
    <definedName name="生产期11">#REF!</definedName>
    <definedName name="生产期15" localSheetId="17">#REF!</definedName>
    <definedName name="生产期15" localSheetId="18">#REF!</definedName>
    <definedName name="生产期15" localSheetId="19">#REF!</definedName>
    <definedName name="生产期15" localSheetId="20">#REF!</definedName>
    <definedName name="生产期15" localSheetId="21">#REF!</definedName>
    <definedName name="生产期15" localSheetId="24">#REF!</definedName>
    <definedName name="生产期15" localSheetId="2">#REF!</definedName>
    <definedName name="生产期15" localSheetId="3">#REF!</definedName>
    <definedName name="生产期15" localSheetId="6">#REF!</definedName>
    <definedName name="生产期15">#REF!</definedName>
    <definedName name="生产期16" localSheetId="17">#REF!</definedName>
    <definedName name="生产期16" localSheetId="18">#REF!</definedName>
    <definedName name="生产期16" localSheetId="19">#REF!</definedName>
    <definedName name="生产期16" localSheetId="20">#REF!</definedName>
    <definedName name="生产期16" localSheetId="21">#REF!</definedName>
    <definedName name="生产期16" localSheetId="24">#REF!</definedName>
    <definedName name="生产期16" localSheetId="2">#REF!</definedName>
    <definedName name="生产期16" localSheetId="3">#REF!</definedName>
    <definedName name="生产期16" localSheetId="6">#REF!</definedName>
    <definedName name="生产期16">#REF!</definedName>
    <definedName name="生产期17" localSheetId="17">#REF!</definedName>
    <definedName name="生产期17" localSheetId="18">#REF!</definedName>
    <definedName name="生产期17" localSheetId="19">#REF!</definedName>
    <definedName name="生产期17" localSheetId="20">#REF!</definedName>
    <definedName name="生产期17" localSheetId="21">#REF!</definedName>
    <definedName name="生产期17" localSheetId="24">#REF!</definedName>
    <definedName name="生产期17" localSheetId="2">#REF!</definedName>
    <definedName name="生产期17" localSheetId="3">#REF!</definedName>
    <definedName name="生产期17" localSheetId="6">#REF!</definedName>
    <definedName name="生产期17">#REF!</definedName>
    <definedName name="生产期19" localSheetId="17">#REF!</definedName>
    <definedName name="生产期19" localSheetId="18">#REF!</definedName>
    <definedName name="生产期19" localSheetId="19">#REF!</definedName>
    <definedName name="生产期19" localSheetId="20">#REF!</definedName>
    <definedName name="生产期19" localSheetId="21">#REF!</definedName>
    <definedName name="生产期19" localSheetId="24">#REF!</definedName>
    <definedName name="生产期19" localSheetId="2">#REF!</definedName>
    <definedName name="生产期19" localSheetId="3">#REF!</definedName>
    <definedName name="生产期19" localSheetId="6">#REF!</definedName>
    <definedName name="生产期19">#REF!</definedName>
    <definedName name="生产期2" localSheetId="17">#REF!</definedName>
    <definedName name="生产期2" localSheetId="18">#REF!</definedName>
    <definedName name="生产期2" localSheetId="19">#REF!</definedName>
    <definedName name="生产期2" localSheetId="20">#REF!</definedName>
    <definedName name="生产期2" localSheetId="21">#REF!</definedName>
    <definedName name="生产期2" localSheetId="24">#REF!</definedName>
    <definedName name="生产期2" localSheetId="2">#REF!</definedName>
    <definedName name="生产期2" localSheetId="3">#REF!</definedName>
    <definedName name="生产期2" localSheetId="6">#REF!</definedName>
    <definedName name="生产期2">#REF!</definedName>
    <definedName name="生产期20" localSheetId="17">#REF!</definedName>
    <definedName name="生产期20" localSheetId="18">#REF!</definedName>
    <definedName name="生产期20" localSheetId="19">#REF!</definedName>
    <definedName name="生产期20" localSheetId="20">#REF!</definedName>
    <definedName name="生产期20" localSheetId="21">#REF!</definedName>
    <definedName name="生产期20" localSheetId="24">#REF!</definedName>
    <definedName name="生产期20" localSheetId="2">#REF!</definedName>
    <definedName name="生产期20" localSheetId="3">#REF!</definedName>
    <definedName name="生产期20" localSheetId="6">#REF!</definedName>
    <definedName name="生产期20">#REF!</definedName>
    <definedName name="生产期3" localSheetId="17">#REF!</definedName>
    <definedName name="生产期3" localSheetId="18">#REF!</definedName>
    <definedName name="生产期3" localSheetId="19">#REF!</definedName>
    <definedName name="生产期3" localSheetId="20">#REF!</definedName>
    <definedName name="生产期3" localSheetId="21">#REF!</definedName>
    <definedName name="生产期3" localSheetId="24">#REF!</definedName>
    <definedName name="生产期3" localSheetId="2">#REF!</definedName>
    <definedName name="生产期3" localSheetId="3">#REF!</definedName>
    <definedName name="生产期3" localSheetId="6">#REF!</definedName>
    <definedName name="生产期3">#REF!</definedName>
    <definedName name="生产期4" localSheetId="17">#REF!</definedName>
    <definedName name="生产期4" localSheetId="18">#REF!</definedName>
    <definedName name="生产期4" localSheetId="19">#REF!</definedName>
    <definedName name="生产期4" localSheetId="20">#REF!</definedName>
    <definedName name="生产期4" localSheetId="21">#REF!</definedName>
    <definedName name="生产期4" localSheetId="24">#REF!</definedName>
    <definedName name="生产期4" localSheetId="2">#REF!</definedName>
    <definedName name="生产期4" localSheetId="3">#REF!</definedName>
    <definedName name="生产期4" localSheetId="6">#REF!</definedName>
    <definedName name="生产期4">#REF!</definedName>
    <definedName name="生产期5" localSheetId="17">#REF!</definedName>
    <definedName name="生产期5" localSheetId="18">#REF!</definedName>
    <definedName name="生产期5" localSheetId="19">#REF!</definedName>
    <definedName name="生产期5" localSheetId="20">#REF!</definedName>
    <definedName name="生产期5" localSheetId="21">#REF!</definedName>
    <definedName name="生产期5" localSheetId="24">#REF!</definedName>
    <definedName name="生产期5" localSheetId="2">#REF!</definedName>
    <definedName name="生产期5" localSheetId="3">#REF!</definedName>
    <definedName name="生产期5" localSheetId="6">#REF!</definedName>
    <definedName name="生产期5">#REF!</definedName>
    <definedName name="生产期6" localSheetId="17">#REF!</definedName>
    <definedName name="生产期6" localSheetId="18">#REF!</definedName>
    <definedName name="生产期6" localSheetId="19">#REF!</definedName>
    <definedName name="生产期6" localSheetId="20">#REF!</definedName>
    <definedName name="生产期6" localSheetId="21">#REF!</definedName>
    <definedName name="生产期6" localSheetId="24">#REF!</definedName>
    <definedName name="生产期6" localSheetId="2">#REF!</definedName>
    <definedName name="生产期6" localSheetId="3">#REF!</definedName>
    <definedName name="生产期6" localSheetId="6">#REF!</definedName>
    <definedName name="生产期6">#REF!</definedName>
    <definedName name="生产期7" localSheetId="17">#REF!</definedName>
    <definedName name="生产期7" localSheetId="18">#REF!</definedName>
    <definedName name="生产期7" localSheetId="19">#REF!</definedName>
    <definedName name="生产期7" localSheetId="20">#REF!</definedName>
    <definedName name="生产期7" localSheetId="21">#REF!</definedName>
    <definedName name="生产期7" localSheetId="24">#REF!</definedName>
    <definedName name="生产期7" localSheetId="2">#REF!</definedName>
    <definedName name="生产期7" localSheetId="3">#REF!</definedName>
    <definedName name="生产期7" localSheetId="6">#REF!</definedName>
    <definedName name="生产期7">#REF!</definedName>
    <definedName name="生产期8" localSheetId="17">#REF!</definedName>
    <definedName name="生产期8" localSheetId="18">#REF!</definedName>
    <definedName name="生产期8" localSheetId="19">#REF!</definedName>
    <definedName name="生产期8" localSheetId="20">#REF!</definedName>
    <definedName name="生产期8" localSheetId="21">#REF!</definedName>
    <definedName name="生产期8" localSheetId="24">#REF!</definedName>
    <definedName name="生产期8" localSheetId="2">#REF!</definedName>
    <definedName name="生产期8" localSheetId="3">#REF!</definedName>
    <definedName name="生产期8" localSheetId="6">#REF!</definedName>
    <definedName name="生产期8">#REF!</definedName>
    <definedName name="生产期9" localSheetId="17">#REF!</definedName>
    <definedName name="生产期9" localSheetId="18">#REF!</definedName>
    <definedName name="生产期9" localSheetId="19">#REF!</definedName>
    <definedName name="生产期9" localSheetId="20">#REF!</definedName>
    <definedName name="生产期9" localSheetId="21">#REF!</definedName>
    <definedName name="生产期9" localSheetId="24">#REF!</definedName>
    <definedName name="生产期9" localSheetId="2">#REF!</definedName>
    <definedName name="生产期9" localSheetId="3">#REF!</definedName>
    <definedName name="生产期9" localSheetId="6">#REF!</definedName>
    <definedName name="生产期9">#REF!</definedName>
    <definedName name="省级">#N/A</definedName>
    <definedName name="时代" localSheetId="17">#REF!</definedName>
    <definedName name="时代" localSheetId="18">#REF!</definedName>
    <definedName name="时代" localSheetId="19">#REF!</definedName>
    <definedName name="时代" localSheetId="20">#REF!</definedName>
    <definedName name="时代" localSheetId="21">#REF!</definedName>
    <definedName name="时代" localSheetId="2">#REF!</definedName>
    <definedName name="时代" localSheetId="3">#REF!</definedName>
    <definedName name="时代" localSheetId="6">#REF!</definedName>
    <definedName name="时代">#REF!</definedName>
    <definedName name="是" localSheetId="17">#REF!</definedName>
    <definedName name="是" localSheetId="18">#REF!</definedName>
    <definedName name="是" localSheetId="19">#REF!</definedName>
    <definedName name="是" localSheetId="20">#REF!</definedName>
    <definedName name="是" localSheetId="21">#REF!</definedName>
    <definedName name="是" localSheetId="2">#REF!</definedName>
    <definedName name="是" localSheetId="3">#REF!</definedName>
    <definedName name="是" localSheetId="6">#REF!</definedName>
    <definedName name="是">#REF!</definedName>
    <definedName name="是水水水水" localSheetId="17">#REF!</definedName>
    <definedName name="是水水水水" localSheetId="18">#REF!</definedName>
    <definedName name="是水水水水" localSheetId="19">#REF!</definedName>
    <definedName name="是水水水水" localSheetId="20">#REF!</definedName>
    <definedName name="是水水水水" localSheetId="21">#REF!</definedName>
    <definedName name="是水水水水" localSheetId="2">#REF!</definedName>
    <definedName name="是水水水水" localSheetId="3">#REF!</definedName>
    <definedName name="是水水水水" localSheetId="6">#REF!</definedName>
    <definedName name="是水水水水">#REF!</definedName>
    <definedName name="收入表">#N/A</definedName>
    <definedName name="水水水嘎嘎嘎水" localSheetId="17">#REF!</definedName>
    <definedName name="水水水嘎嘎嘎水" localSheetId="18">#REF!</definedName>
    <definedName name="水水水嘎嘎嘎水" localSheetId="19">#REF!</definedName>
    <definedName name="水水水嘎嘎嘎水" localSheetId="20">#REF!</definedName>
    <definedName name="水水水嘎嘎嘎水" localSheetId="21">#REF!</definedName>
    <definedName name="水水水嘎嘎嘎水" localSheetId="2">#REF!</definedName>
    <definedName name="水水水嘎嘎嘎水" localSheetId="3">#REF!</definedName>
    <definedName name="水水水嘎嘎嘎水" localSheetId="6">#REF!</definedName>
    <definedName name="水水水嘎嘎嘎水">#REF!</definedName>
    <definedName name="水水水水" localSheetId="17">#REF!</definedName>
    <definedName name="水水水水" localSheetId="18">#REF!</definedName>
    <definedName name="水水水水" localSheetId="19">#REF!</definedName>
    <definedName name="水水水水" localSheetId="20">#REF!</definedName>
    <definedName name="水水水水" localSheetId="21">#REF!</definedName>
    <definedName name="水水水水" localSheetId="2">#REF!</definedName>
    <definedName name="水水水水" localSheetId="3">#REF!</definedName>
    <definedName name="水水水水" localSheetId="6">#REF!</definedName>
    <definedName name="水水水水">#REF!</definedName>
    <definedName name="四川" localSheetId="17">#REF!</definedName>
    <definedName name="四川" localSheetId="18">#REF!</definedName>
    <definedName name="四川" localSheetId="19">#REF!</definedName>
    <definedName name="四川" localSheetId="20">#REF!</definedName>
    <definedName name="四川" localSheetId="21">#REF!</definedName>
    <definedName name="四川" localSheetId="2">#REF!</definedName>
    <definedName name="四川" localSheetId="3">#REF!</definedName>
    <definedName name="四川" localSheetId="6">#REF!</definedName>
    <definedName name="四川">#REF!</definedName>
    <definedName name="天津" localSheetId="17">#REF!</definedName>
    <definedName name="天津" localSheetId="18">#REF!</definedName>
    <definedName name="天津" localSheetId="19">#REF!</definedName>
    <definedName name="天津" localSheetId="20">#REF!</definedName>
    <definedName name="天津" localSheetId="21">#REF!</definedName>
    <definedName name="天津" localSheetId="2">#REF!</definedName>
    <definedName name="天津" localSheetId="3">#REF!</definedName>
    <definedName name="天津" localSheetId="6">#REF!</definedName>
    <definedName name="天津">#REF!</definedName>
    <definedName name="我问问" localSheetId="17">#REF!</definedName>
    <definedName name="我问问" localSheetId="18">#REF!</definedName>
    <definedName name="我问问" localSheetId="19">#REF!</definedName>
    <definedName name="我问问" localSheetId="20">#REF!</definedName>
    <definedName name="我问问" localSheetId="21">#REF!</definedName>
    <definedName name="我问问" localSheetId="2">#REF!</definedName>
    <definedName name="我问问" localSheetId="3">#REF!</definedName>
    <definedName name="我问问" localSheetId="6">#REF!</definedName>
    <definedName name="我问问">#REF!</definedName>
    <definedName name="西藏" localSheetId="17">#REF!</definedName>
    <definedName name="西藏" localSheetId="18">#REF!</definedName>
    <definedName name="西藏" localSheetId="19">#REF!</definedName>
    <definedName name="西藏" localSheetId="20">#REF!</definedName>
    <definedName name="西藏" localSheetId="21">#REF!</definedName>
    <definedName name="西藏" localSheetId="2">#REF!</definedName>
    <definedName name="西藏" localSheetId="3">#REF!</definedName>
    <definedName name="西藏" localSheetId="6">#REF!</definedName>
    <definedName name="西藏">#REF!</definedName>
    <definedName name="新疆" localSheetId="17">#REF!</definedName>
    <definedName name="新疆" localSheetId="18">#REF!</definedName>
    <definedName name="新疆" localSheetId="19">#REF!</definedName>
    <definedName name="新疆" localSheetId="20">#REF!</definedName>
    <definedName name="新疆" localSheetId="21">#REF!</definedName>
    <definedName name="新疆" localSheetId="2">#REF!</definedName>
    <definedName name="新疆" localSheetId="3">#REF!</definedName>
    <definedName name="新疆" localSheetId="6">#REF!</definedName>
    <definedName name="新疆">#REF!</definedName>
    <definedName name="一i" localSheetId="17">#REF!</definedName>
    <definedName name="一i" localSheetId="18">#REF!</definedName>
    <definedName name="一i" localSheetId="19">#REF!</definedName>
    <definedName name="一i" localSheetId="20">#REF!</definedName>
    <definedName name="一i" localSheetId="21">#REF!</definedName>
    <definedName name="一i" localSheetId="2">#REF!</definedName>
    <definedName name="一i" localSheetId="3">#REF!</definedName>
    <definedName name="一i" localSheetId="6">#REF!</definedName>
    <definedName name="一i">#REF!</definedName>
    <definedName name="一般" localSheetId="2">#REF!</definedName>
    <definedName name="一般" localSheetId="3">#REF!</definedName>
    <definedName name="一般">#REF!</definedName>
    <definedName name="一一i" localSheetId="17">#REF!</definedName>
    <definedName name="一一i" localSheetId="18">#REF!</definedName>
    <definedName name="一一i" localSheetId="19">#REF!</definedName>
    <definedName name="一一i" localSheetId="20">#REF!</definedName>
    <definedName name="一一i" localSheetId="21">#REF!</definedName>
    <definedName name="一一i" localSheetId="2">#REF!</definedName>
    <definedName name="一一i" localSheetId="3">#REF!</definedName>
    <definedName name="一一i" localSheetId="6">#REF!</definedName>
    <definedName name="一一i">#REF!</definedName>
    <definedName name="云南" localSheetId="17">#REF!</definedName>
    <definedName name="云南" localSheetId="18">#REF!</definedName>
    <definedName name="云南" localSheetId="19">#REF!</definedName>
    <definedName name="云南" localSheetId="20">#REF!</definedName>
    <definedName name="云南" localSheetId="21">#REF!</definedName>
    <definedName name="云南" localSheetId="2">#REF!</definedName>
    <definedName name="云南" localSheetId="3">#REF!</definedName>
    <definedName name="云南" localSheetId="6">#REF!</definedName>
    <definedName name="云南">#REF!</definedName>
    <definedName name="啧啧啧" localSheetId="17">#REF!</definedName>
    <definedName name="啧啧啧" localSheetId="18">#REF!</definedName>
    <definedName name="啧啧啧" localSheetId="19">#REF!</definedName>
    <definedName name="啧啧啧" localSheetId="20">#REF!</definedName>
    <definedName name="啧啧啧" localSheetId="21">#REF!</definedName>
    <definedName name="啧啧啧" localSheetId="2">#REF!</definedName>
    <definedName name="啧啧啧" localSheetId="3">#REF!</definedName>
    <definedName name="啧啧啧" localSheetId="6">#REF!</definedName>
    <definedName name="啧啧啧">#REF!</definedName>
    <definedName name="浙江" localSheetId="17">#REF!</definedName>
    <definedName name="浙江" localSheetId="18">#REF!</definedName>
    <definedName name="浙江" localSheetId="19">#REF!</definedName>
    <definedName name="浙江" localSheetId="20">#REF!</definedName>
    <definedName name="浙江" localSheetId="21">#REF!</definedName>
    <definedName name="浙江" localSheetId="2">#REF!</definedName>
    <definedName name="浙江" localSheetId="3">#REF!</definedName>
    <definedName name="浙江" localSheetId="6">#REF!</definedName>
    <definedName name="浙江">#REF!</definedName>
    <definedName name="浙江地区" localSheetId="17">#REF!</definedName>
    <definedName name="浙江地区" localSheetId="18">#REF!</definedName>
    <definedName name="浙江地区" localSheetId="19">#REF!</definedName>
    <definedName name="浙江地区" localSheetId="20">#REF!</definedName>
    <definedName name="浙江地区" localSheetId="21">#REF!</definedName>
    <definedName name="浙江地区" localSheetId="2">#REF!</definedName>
    <definedName name="浙江地区" localSheetId="3">#REF!</definedName>
    <definedName name="浙江地区" localSheetId="6">#REF!</definedName>
    <definedName name="浙江地区">#REF!</definedName>
    <definedName name="重庆" localSheetId="17">#REF!</definedName>
    <definedName name="重庆" localSheetId="18">#REF!</definedName>
    <definedName name="重庆" localSheetId="19">#REF!</definedName>
    <definedName name="重庆" localSheetId="20">#REF!</definedName>
    <definedName name="重庆" localSheetId="21">#REF!</definedName>
    <definedName name="重庆" localSheetId="2">#REF!</definedName>
    <definedName name="重庆" localSheetId="3">#REF!</definedName>
    <definedName name="重庆" localSheetId="6">#REF!</definedName>
    <definedName name="重庆">#REF!</definedName>
  </definedNames>
  <calcPr calcId="125725"/>
</workbook>
</file>

<file path=xl/calcChain.xml><?xml version="1.0" encoding="utf-8"?>
<calcChain xmlns="http://schemas.openxmlformats.org/spreadsheetml/2006/main">
  <c r="C30" i="39"/>
  <c r="C29"/>
  <c r="C28"/>
  <c r="C27"/>
  <c r="C26"/>
  <c r="C25"/>
  <c r="C24"/>
  <c r="C23"/>
  <c r="B22"/>
  <c r="C22" s="1"/>
  <c r="C20"/>
  <c r="C19"/>
  <c r="C18"/>
  <c r="C17"/>
  <c r="C16"/>
  <c r="C15"/>
  <c r="C14"/>
  <c r="C13"/>
  <c r="C12"/>
  <c r="C11"/>
  <c r="C10"/>
  <c r="C9"/>
  <c r="C8"/>
  <c r="D7"/>
  <c r="B7"/>
  <c r="C7" s="1"/>
  <c r="D6"/>
  <c r="C5" i="17"/>
  <c r="B9" i="38"/>
  <c r="C9"/>
  <c r="D9" s="1"/>
  <c r="D7"/>
  <c r="D6"/>
  <c r="C52" i="26"/>
  <c r="C50"/>
  <c r="B30" i="37"/>
  <c r="B29"/>
  <c r="B28"/>
  <c r="B27"/>
  <c r="B26"/>
  <c r="B25"/>
  <c r="B24"/>
  <c r="C23"/>
  <c r="B23" s="1"/>
  <c r="B22"/>
  <c r="B20"/>
  <c r="B19"/>
  <c r="B18"/>
  <c r="B17"/>
  <c r="D16"/>
  <c r="B16" s="1"/>
  <c r="B15"/>
  <c r="B14"/>
  <c r="B13"/>
  <c r="B12"/>
  <c r="B11"/>
  <c r="B10"/>
  <c r="B9"/>
  <c r="C7"/>
  <c r="B7" s="1"/>
  <c r="B6" s="1"/>
  <c r="D6"/>
  <c r="C6"/>
  <c r="C12" i="25"/>
  <c r="C8"/>
  <c r="C7" s="1"/>
  <c r="C18"/>
  <c r="C52" i="27"/>
  <c r="C48"/>
  <c r="C46"/>
  <c r="C40"/>
  <c r="C38"/>
  <c r="C36"/>
  <c r="C34"/>
  <c r="C31"/>
  <c r="C27"/>
  <c r="C5" s="1"/>
  <c r="C21"/>
  <c r="C11"/>
  <c r="C6"/>
  <c r="C48" i="26"/>
  <c r="C46"/>
  <c r="C40"/>
  <c r="C38"/>
  <c r="C36"/>
  <c r="C34"/>
  <c r="C31"/>
  <c r="C27"/>
  <c r="C21"/>
  <c r="C11"/>
  <c r="C6"/>
  <c r="C341" i="25"/>
  <c r="C340" s="1"/>
  <c r="C338"/>
  <c r="C337" s="1"/>
  <c r="C333"/>
  <c r="C330"/>
  <c r="C327"/>
  <c r="C324"/>
  <c r="C323" s="1"/>
  <c r="C321"/>
  <c r="C318"/>
  <c r="C309"/>
  <c r="C308" s="1"/>
  <c r="C306"/>
  <c r="C304"/>
  <c r="C303" s="1"/>
  <c r="C301"/>
  <c r="C298"/>
  <c r="C296"/>
  <c r="C288"/>
  <c r="C287" s="1"/>
  <c r="C282"/>
  <c r="C278"/>
  <c r="C268"/>
  <c r="C261"/>
  <c r="C250"/>
  <c r="C247"/>
  <c r="C245"/>
  <c r="C242"/>
  <c r="C235"/>
  <c r="C232"/>
  <c r="C230"/>
  <c r="C226"/>
  <c r="C224"/>
  <c r="C221"/>
  <c r="C218"/>
  <c r="C216"/>
  <c r="C214"/>
  <c r="C212"/>
  <c r="C210"/>
  <c r="C205"/>
  <c r="C201"/>
  <c r="C199"/>
  <c r="C192"/>
  <c r="C189"/>
  <c r="C186"/>
  <c r="C183"/>
  <c r="C180"/>
  <c r="C178"/>
  <c r="C174"/>
  <c r="C172"/>
  <c r="C170"/>
  <c r="C168"/>
  <c r="C163"/>
  <c r="C161"/>
  <c r="C156"/>
  <c r="C152"/>
  <c r="C150"/>
  <c r="C145"/>
  <c r="C139"/>
  <c r="C128"/>
  <c r="C125"/>
  <c r="C120"/>
  <c r="C117"/>
  <c r="C114"/>
  <c r="C112"/>
  <c r="C109"/>
  <c r="C107"/>
  <c r="C105"/>
  <c r="C98"/>
  <c r="C95"/>
  <c r="C89"/>
  <c r="C87"/>
  <c r="C85"/>
  <c r="C82"/>
  <c r="C77"/>
  <c r="C76" s="1"/>
  <c r="C74"/>
  <c r="C69"/>
  <c r="C67"/>
  <c r="C64"/>
  <c r="C62"/>
  <c r="C59"/>
  <c r="C56"/>
  <c r="C54"/>
  <c r="C50"/>
  <c r="C46"/>
  <c r="C42"/>
  <c r="C39"/>
  <c r="C37"/>
  <c r="C30"/>
  <c r="C27"/>
  <c r="C24"/>
  <c r="C15"/>
  <c r="C11"/>
  <c r="C341" i="24"/>
  <c r="C340" s="1"/>
  <c r="C338"/>
  <c r="C337" s="1"/>
  <c r="C333"/>
  <c r="C330"/>
  <c r="C327"/>
  <c r="C326" s="1"/>
  <c r="C324"/>
  <c r="C323" s="1"/>
  <c r="C321"/>
  <c r="C318"/>
  <c r="C317"/>
  <c r="C309"/>
  <c r="C308" s="1"/>
  <c r="C306"/>
  <c r="C304"/>
  <c r="C303" s="1"/>
  <c r="C301"/>
  <c r="C298"/>
  <c r="C296"/>
  <c r="C295" s="1"/>
  <c r="C288"/>
  <c r="C287"/>
  <c r="C282"/>
  <c r="C278"/>
  <c r="C268"/>
  <c r="C261"/>
  <c r="C250"/>
  <c r="C249" s="1"/>
  <c r="C247"/>
  <c r="C245"/>
  <c r="C242"/>
  <c r="C234" s="1"/>
  <c r="C235"/>
  <c r="C232"/>
  <c r="C230"/>
  <c r="C226"/>
  <c r="C224"/>
  <c r="C221"/>
  <c r="C220"/>
  <c r="C218"/>
  <c r="C216"/>
  <c r="C214"/>
  <c r="C212"/>
  <c r="C210"/>
  <c r="C205"/>
  <c r="C201"/>
  <c r="C199"/>
  <c r="C192"/>
  <c r="C189"/>
  <c r="C186"/>
  <c r="C183"/>
  <c r="C182" s="1"/>
  <c r="C180"/>
  <c r="C178"/>
  <c r="C174"/>
  <c r="C127" s="1"/>
  <c r="C172"/>
  <c r="C170"/>
  <c r="C168"/>
  <c r="C163"/>
  <c r="C161"/>
  <c r="C156"/>
  <c r="C152"/>
  <c r="C150"/>
  <c r="C145"/>
  <c r="C139"/>
  <c r="C128"/>
  <c r="C125"/>
  <c r="C120"/>
  <c r="C119" s="1"/>
  <c r="C117"/>
  <c r="C111" s="1"/>
  <c r="C114"/>
  <c r="C112"/>
  <c r="C109"/>
  <c r="C107"/>
  <c r="C105"/>
  <c r="C98"/>
  <c r="C95"/>
  <c r="C94" s="1"/>
  <c r="C89"/>
  <c r="C87"/>
  <c r="C85"/>
  <c r="C81" s="1"/>
  <c r="C82"/>
  <c r="C77"/>
  <c r="C76"/>
  <c r="C74"/>
  <c r="C69"/>
  <c r="C67"/>
  <c r="C64"/>
  <c r="C62"/>
  <c r="C59"/>
  <c r="C56"/>
  <c r="C54"/>
  <c r="C50"/>
  <c r="C46"/>
  <c r="C42"/>
  <c r="C39"/>
  <c r="C37"/>
  <c r="C30"/>
  <c r="C27"/>
  <c r="C24"/>
  <c r="C6" s="1"/>
  <c r="C15"/>
  <c r="C11"/>
  <c r="C7"/>
  <c r="C9" i="19"/>
  <c r="C8"/>
  <c r="B5" i="18"/>
  <c r="F6" i="15"/>
  <c r="C6"/>
  <c r="B235" i="12"/>
  <c r="B99"/>
  <c r="B44"/>
  <c r="B22"/>
  <c r="B18"/>
  <c r="B12"/>
  <c r="B6"/>
  <c r="B248" i="11"/>
  <c r="B235"/>
  <c r="B45"/>
  <c r="B44"/>
  <c r="B22"/>
  <c r="B18"/>
  <c r="B12"/>
  <c r="B6"/>
  <c r="B40" i="9"/>
  <c r="B39" s="1"/>
  <c r="B51" s="1"/>
  <c r="B38"/>
  <c r="B73" i="8"/>
  <c r="D64"/>
  <c r="B64"/>
  <c r="D63"/>
  <c r="B63"/>
  <c r="B62"/>
  <c r="D47"/>
  <c r="D45"/>
  <c r="D34"/>
  <c r="D28"/>
  <c r="D17"/>
  <c r="D14"/>
  <c r="D10"/>
  <c r="D6"/>
  <c r="D62" s="1"/>
  <c r="D73" s="1"/>
  <c r="C5" i="7"/>
  <c r="B5"/>
  <c r="C50" i="6"/>
  <c r="B50"/>
  <c r="C14"/>
  <c r="C6" s="1"/>
  <c r="C5" s="1"/>
  <c r="B14"/>
  <c r="B6" s="1"/>
  <c r="B5" s="1"/>
  <c r="C7"/>
  <c r="B7"/>
  <c r="D15" i="5"/>
  <c r="D14" s="1"/>
  <c r="B9"/>
  <c r="B8"/>
  <c r="D5"/>
  <c r="B5"/>
  <c r="B4" s="1"/>
  <c r="B30" i="4"/>
  <c r="B21"/>
  <c r="B31" s="1"/>
  <c r="B6"/>
  <c r="B5" s="1"/>
  <c r="B6" i="39" l="1"/>
  <c r="C6" s="1"/>
  <c r="C5" i="26"/>
  <c r="C295" i="25"/>
  <c r="C127"/>
  <c r="C182"/>
  <c r="C111"/>
  <c r="C249"/>
  <c r="C94"/>
  <c r="C234"/>
  <c r="C317"/>
  <c r="C119"/>
  <c r="C220"/>
  <c r="C81"/>
  <c r="C326"/>
  <c r="C6"/>
  <c r="D4" i="5"/>
  <c r="C5" i="25" l="1"/>
</calcChain>
</file>

<file path=xl/sharedStrings.xml><?xml version="1.0" encoding="utf-8"?>
<sst xmlns="http://schemas.openxmlformats.org/spreadsheetml/2006/main" count="2310" uniqueCount="1275">
  <si>
    <t>表二</t>
  </si>
  <si>
    <t>2021年殷都区一般公共预算收入预算表</t>
    <phoneticPr fontId="5" type="noConversion"/>
  </si>
  <si>
    <t>单位：万元</t>
  </si>
  <si>
    <t>预算科目</t>
  </si>
  <si>
    <t>2021年
预算数</t>
    <phoneticPr fontId="5" type="noConversion"/>
  </si>
  <si>
    <t>同比增长</t>
  </si>
  <si>
    <t>本年收入合计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</si>
  <si>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</si>
  <si>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</si>
  <si>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</si>
  <si>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</si>
  <si>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</si>
  <si>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</si>
  <si>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</si>
  <si>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</si>
  <si>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</si>
  <si>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</si>
  <si>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</si>
  <si>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</si>
  <si>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</si>
  <si>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phoneticPr fontId="5" type="noConversion"/>
  </si>
  <si>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</si>
  <si>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</si>
  <si>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</si>
  <si>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</si>
  <si>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</si>
  <si>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</si>
  <si>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</si>
  <si>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</si>
  <si>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政府性基金收入</t>
    <phoneticPr fontId="5" type="noConversion"/>
  </si>
  <si>
    <t xml:space="preserve">  其他收入</t>
  </si>
  <si>
    <t xml:space="preserve">  附：税务部门征收</t>
  </si>
  <si>
    <t xml:space="preserve">      财政部门征收</t>
  </si>
  <si>
    <t>表一</t>
  </si>
  <si>
    <t>2021年殷都区一般公共预算收支预算总表</t>
  </si>
  <si>
    <t>一般预算收入总计</t>
  </si>
  <si>
    <t>一般预算支出总计</t>
  </si>
  <si>
    <t>（一）一般公共预算收入</t>
  </si>
  <si>
    <t>（一）一般公共预算支出</t>
  </si>
  <si>
    <t xml:space="preserve">  1、税务收入</t>
  </si>
  <si>
    <t xml:space="preserve">  1、工资福利支出</t>
  </si>
  <si>
    <t xml:space="preserve">  2、非税收入</t>
  </si>
  <si>
    <t xml:space="preserve">  2、商品和服务支出</t>
  </si>
  <si>
    <t>（二）转移性收入</t>
  </si>
  <si>
    <t xml:space="preserve">  3、对个人和家庭补助</t>
  </si>
  <si>
    <t xml:space="preserve">  1、上级补助收入</t>
  </si>
  <si>
    <t xml:space="preserve">  4、政策性配套和项目支出</t>
  </si>
  <si>
    <t xml:space="preserve">  （1）返还性收入</t>
  </si>
  <si>
    <t xml:space="preserve">  5、预备费</t>
  </si>
  <si>
    <t xml:space="preserve">  （2）一般性转移支付收入</t>
  </si>
  <si>
    <t xml:space="preserve">  6、区重点项目支出</t>
  </si>
  <si>
    <t xml:space="preserve">  （3）专项转移支付收入</t>
  </si>
  <si>
    <t xml:space="preserve">  7、上年结转支出</t>
  </si>
  <si>
    <t xml:space="preserve">  </t>
  </si>
  <si>
    <t xml:space="preserve">  8、上级提前告知专项性转移支付</t>
  </si>
  <si>
    <t xml:space="preserve">  2、下级上解收入</t>
  </si>
  <si>
    <t>（二）转移性支出</t>
  </si>
  <si>
    <t xml:space="preserve">  （1）体制上解收入</t>
  </si>
  <si>
    <t xml:space="preserve">  1、上解上级支出</t>
  </si>
  <si>
    <t xml:space="preserve">  （2）专项上解收入</t>
  </si>
  <si>
    <t xml:space="preserve">  （1）体制上解支出</t>
  </si>
  <si>
    <t xml:space="preserve">  3、债务转贷收入</t>
  </si>
  <si>
    <t xml:space="preserve">  （2）专项上解</t>
  </si>
  <si>
    <t xml:space="preserve">  4、上年结余收入</t>
  </si>
  <si>
    <t xml:space="preserve">  （1）财力缺口</t>
  </si>
  <si>
    <t xml:space="preserve">  2、返还性支出</t>
  </si>
  <si>
    <t xml:space="preserve">  （2）上年结转支出</t>
  </si>
  <si>
    <t xml:space="preserve">  3、调出资金</t>
  </si>
  <si>
    <t xml:space="preserve">  5、调入资金</t>
  </si>
  <si>
    <t xml:space="preserve">  4、债务还本支出</t>
  </si>
  <si>
    <t xml:space="preserve">  6、动用预算稳定调节基金</t>
  </si>
  <si>
    <t xml:space="preserve">  5、补充预算周转金</t>
  </si>
  <si>
    <t>2021年殷都区税收返还和转移支付预算表</t>
  </si>
  <si>
    <t>项目</t>
  </si>
  <si>
    <t>预算数</t>
  </si>
  <si>
    <t>区本级</t>
  </si>
  <si>
    <t>乡镇级</t>
  </si>
  <si>
    <t>转移性收入</t>
  </si>
  <si>
    <t>0</t>
  </si>
  <si>
    <t xml:space="preserve">  上级补助收入</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</si>
  <si>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</si>
  <si>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</si>
  <si>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</si>
  <si>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</si>
  <si>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</si>
  <si>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</si>
  <si>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其他税收返还收入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</si>
  <si>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</si>
  <si>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</si>
  <si>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</si>
  <si>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</si>
  <si>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</si>
  <si>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</si>
  <si>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</si>
  <si>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</si>
  <si>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</si>
  <si>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</si>
  <si>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</si>
  <si>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</si>
  <si>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</si>
  <si>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</si>
  <si>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</si>
  <si>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</si>
  <si>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</si>
  <si>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</si>
  <si>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</si>
  <si>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</si>
  <si>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</si>
  <si>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</si>
  <si>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</si>
  <si>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</si>
  <si>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</si>
  <si>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</si>
  <si>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</si>
  <si>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</si>
  <si>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</si>
  <si>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</si>
  <si>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</si>
  <si>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</si>
  <si>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</si>
  <si>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</si>
  <si>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</si>
  <si>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</si>
  <si>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</si>
  <si>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</si>
  <si>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</si>
  <si>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</si>
  <si>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</si>
  <si>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</si>
  <si>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</si>
  <si>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</si>
  <si>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</si>
  <si>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</si>
  <si>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</si>
  <si>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</si>
  <si>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</si>
  <si>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</si>
  <si>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</si>
  <si>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</si>
  <si>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</si>
  <si>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</si>
  <si>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</si>
  <si>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</si>
  <si>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其他收入</t>
  </si>
  <si>
    <t>2021年殷都区专项转移支付分项目分地区预算表</t>
  </si>
  <si>
    <t>项目名称</t>
  </si>
  <si>
    <t>合计</t>
  </si>
  <si>
    <t>2021年殷都区政府性基金预算收支总表</t>
  </si>
  <si>
    <t>收入</t>
  </si>
  <si>
    <t>支出</t>
  </si>
  <si>
    <t>一、农网还贷资金收入</t>
  </si>
  <si>
    <t>一、文化旅游体育与传媒支出</t>
  </si>
  <si>
    <t>二、海南省高等级公路车辆通行附加费收入</t>
  </si>
  <si>
    <t xml:space="preserve">   国家电影事业发展专项资金安排的支出</t>
  </si>
  <si>
    <t>三、港口建设费收入</t>
  </si>
  <si>
    <t xml:space="preserve">   旅游发展基金支出</t>
  </si>
  <si>
    <t>四、国家电影事业发展专项资金收入</t>
  </si>
  <si>
    <t xml:space="preserve">   国家电影事业发展专项资金对应专项债务收入安排的支出</t>
  </si>
  <si>
    <t>五、国有土地收益基金收入</t>
  </si>
  <si>
    <t>二、社会保障和就业支出</t>
  </si>
  <si>
    <t>六、农业土地开发资金收入</t>
  </si>
  <si>
    <t xml:space="preserve">    大中型水库移民后期扶持基金支出</t>
  </si>
  <si>
    <t>七、国有土地使用权出让收入</t>
  </si>
  <si>
    <t xml:space="preserve">    小型水库移民扶助基金安排的支出</t>
  </si>
  <si>
    <t>八、大中型水库库区基金收入</t>
  </si>
  <si>
    <t xml:space="preserve">    小型水库移民扶助基金对应专项债务收入安排的支出</t>
  </si>
  <si>
    <t>九、彩票公益金收入</t>
  </si>
  <si>
    <t>三、节能环保支出</t>
  </si>
  <si>
    <t>十、城市基础设施配套费收入</t>
  </si>
  <si>
    <t xml:space="preserve">    可再生能源电价附加收入安排的支出</t>
  </si>
  <si>
    <t>十一、小型水库移民扶助基金收入</t>
  </si>
  <si>
    <t xml:space="preserve">    废弃电器电子产品处理基金支出</t>
  </si>
  <si>
    <t>十二、国家重大水利工程建设基金收入</t>
  </si>
  <si>
    <t>四、城乡社区支出</t>
  </si>
  <si>
    <t>十三、车辆通行费</t>
  </si>
  <si>
    <t xml:space="preserve">    国有土地使用权出让收入安排的支出</t>
  </si>
  <si>
    <t>十四、污水处理费收入</t>
  </si>
  <si>
    <t xml:space="preserve">    国有土地收益基金安排的支出</t>
  </si>
  <si>
    <t>十五、彩票发行机构和彩票销售机构的业务费用</t>
  </si>
  <si>
    <t xml:space="preserve">    农业土地开发资金安排的支出</t>
  </si>
  <si>
    <t>十六、其他政府性基金收入</t>
  </si>
  <si>
    <t xml:space="preserve">    城市基础设施配套费安排的支出</t>
  </si>
  <si>
    <t>十七、专项债券对应项目专项收入</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</si>
  <si>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</si>
  <si>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</si>
  <si>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</si>
  <si>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</si>
  <si>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</si>
  <si>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</si>
  <si>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</si>
  <si>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</si>
  <si>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</si>
  <si>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</si>
  <si>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</si>
  <si>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</si>
  <si>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</si>
  <si>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</si>
  <si>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</si>
  <si>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</si>
  <si>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</si>
  <si>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</si>
  <si>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</si>
  <si>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</si>
  <si>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</si>
  <si>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</si>
  <si>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</si>
  <si>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</si>
  <si>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</si>
  <si>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</si>
  <si>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</si>
  <si>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</si>
  <si>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</si>
  <si>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</si>
  <si>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</si>
  <si>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收  入  合  计</t>
  </si>
  <si>
    <t>支  出  合  计</t>
  </si>
  <si>
    <t>转移性支出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</si>
  <si>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</si>
  <si>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</si>
  <si>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</si>
  <si>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</si>
  <si>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</si>
  <si>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</si>
  <si>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</si>
  <si>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</si>
  <si>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</si>
  <si>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</si>
  <si>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</si>
  <si>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</si>
  <si>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</si>
  <si>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</si>
  <si>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</si>
  <si>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收  入  总  计</t>
  </si>
  <si>
    <t>支  出  总  计</t>
  </si>
  <si>
    <t>2021年殷都区政府性基金收入预算表</t>
  </si>
  <si>
    <r>
      <t>项</t>
    </r>
    <r>
      <rPr>
        <b/>
        <sz val="12"/>
        <rFont val="黑体"/>
        <family val="3"/>
        <charset val="134"/>
      </rPr>
      <t>目</t>
    </r>
  </si>
  <si>
    <t>四、新型墙体材料专项基金收入</t>
  </si>
  <si>
    <t>五、国家电影事业发展专项资金收入</t>
  </si>
  <si>
    <t>六、城市公用事业附加收入</t>
  </si>
  <si>
    <t>七、国有土地收益基金收入</t>
  </si>
  <si>
    <t>八、农业土地开发资金收入</t>
  </si>
  <si>
    <t>九、国有土地使用权出让收入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</si>
  <si>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</si>
  <si>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</si>
  <si>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</si>
  <si>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</si>
  <si>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</si>
  <si>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十、大中型水库库区基金收入</t>
  </si>
  <si>
    <t>十一、彩票公益金收入</t>
  </si>
  <si>
    <t xml:space="preserve">    福利彩票公益金收入</t>
  </si>
  <si>
    <t xml:space="preserve">    体育彩票公益金收入</t>
  </si>
  <si>
    <t>十二、城市基础设施配套费收入</t>
  </si>
  <si>
    <t>十三、小型水库移民扶助基金收入</t>
  </si>
  <si>
    <t>十四、国家重大水利工程建设基金收入</t>
  </si>
  <si>
    <t xml:space="preserve">    南水北调工程建设资金</t>
  </si>
  <si>
    <t xml:space="preserve">    三峡工程后续工作资金</t>
  </si>
  <si>
    <t xml:space="preserve">    省级重大水利工程建设资金</t>
  </si>
  <si>
    <t>十五、车辆通行费</t>
  </si>
  <si>
    <t>十六、污水处理费收入</t>
  </si>
  <si>
    <t>十七、彩票发行机构和彩票销售机构的业务费用</t>
  </si>
  <si>
    <t>十八、其他政府性基金收入</t>
  </si>
  <si>
    <t>十九、彩票发行机构和彩票销售机构的业务费用</t>
  </si>
  <si>
    <t>二十、其他政府性基金收入</t>
  </si>
  <si>
    <t>收入合计</t>
  </si>
  <si>
    <t>收入总计</t>
  </si>
  <si>
    <t>2021年殷都区政府性基金预算支出预算表</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</si>
  <si>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</si>
  <si>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</si>
  <si>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</si>
  <si>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</si>
  <si>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</si>
  <si>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</si>
  <si>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</si>
  <si>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</si>
  <si>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</si>
  <si>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 </t>
  </si>
  <si>
    <t xml:space="preserve">      资助城市影院</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</si>
  <si>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</si>
  <si>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</si>
  <si>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</si>
  <si>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</si>
  <si>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</si>
  <si>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</si>
  <si>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</si>
  <si>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</si>
  <si>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</si>
  <si>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</si>
  <si>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</si>
  <si>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</si>
  <si>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</si>
  <si>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</si>
  <si>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</si>
  <si>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</si>
  <si>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</si>
  <si>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</si>
  <si>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</si>
  <si>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</si>
  <si>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</si>
  <si>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</si>
  <si>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</si>
  <si>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</si>
  <si>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</si>
  <si>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</si>
  <si>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</si>
  <si>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</si>
  <si>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</si>
  <si>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</si>
  <si>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</si>
  <si>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</si>
  <si>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</si>
  <si>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</si>
  <si>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</si>
  <si>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</si>
  <si>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</si>
  <si>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</si>
  <si>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</si>
  <si>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</si>
  <si>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其他国有土地使用权出让收入对应专项债务收入安排的支出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</si>
  <si>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</si>
  <si>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</si>
  <si>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</si>
  <si>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</si>
  <si>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</si>
  <si>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南水北调工程建设</t>
  </si>
  <si>
    <t xml:space="preserve">      三峡后续工作</t>
  </si>
  <si>
    <t xml:space="preserve">      地方重大水利工程建设</t>
  </si>
  <si>
    <t xml:space="preserve">      其他重大水利工程建设基金支出</t>
  </si>
  <si>
    <t xml:space="preserve">      公路建设</t>
  </si>
  <si>
    <t xml:space="preserve">      公路养护</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</si>
  <si>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</si>
  <si>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</si>
  <si>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</si>
  <si>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</si>
  <si>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</si>
  <si>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港口设施</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</si>
  <si>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</si>
  <si>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</si>
  <si>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</si>
  <si>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</si>
  <si>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</si>
  <si>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</si>
  <si>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</si>
  <si>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</si>
  <si>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</si>
  <si>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</si>
  <si>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</si>
  <si>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</si>
  <si>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</si>
  <si>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</si>
  <si>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</si>
  <si>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</si>
  <si>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</si>
  <si>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</si>
  <si>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</si>
  <si>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</si>
  <si>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</si>
  <si>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</si>
  <si>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</si>
  <si>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</si>
  <si>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</si>
  <si>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</si>
  <si>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</si>
  <si>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</si>
  <si>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地方农网还贷资金支出</t>
  </si>
  <si>
    <t xml:space="preserve">      其他农网还贷资金支出</t>
  </si>
  <si>
    <t xml:space="preserve">      其他政府性基金安排的支出</t>
  </si>
  <si>
    <t xml:space="preserve">      其他地方自行试点项目收益专项债券收入安排的支出</t>
  </si>
  <si>
    <t xml:space="preserve">      其他政府性基金债务收入安排的支出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</si>
  <si>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</si>
  <si>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</si>
  <si>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</si>
  <si>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</si>
  <si>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</si>
  <si>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</si>
  <si>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</si>
  <si>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</si>
  <si>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</si>
  <si>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</si>
  <si>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</si>
  <si>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</si>
  <si>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</si>
  <si>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</si>
  <si>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</si>
  <si>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</si>
  <si>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</si>
  <si>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</si>
  <si>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</si>
  <si>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</si>
  <si>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</si>
  <si>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</si>
  <si>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</si>
  <si>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</si>
  <si>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</si>
  <si>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</si>
  <si>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</si>
  <si>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</si>
  <si>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</si>
  <si>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</si>
  <si>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</si>
  <si>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</si>
  <si>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</si>
  <si>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</si>
  <si>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</si>
  <si>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</si>
  <si>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</si>
  <si>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</si>
  <si>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</si>
  <si>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</si>
  <si>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</si>
  <si>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</si>
  <si>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</si>
  <si>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</si>
  <si>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</si>
  <si>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</si>
  <si>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</si>
  <si>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</si>
  <si>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</si>
  <si>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</si>
  <si>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支出合计</t>
  </si>
  <si>
    <t>支出总计</t>
  </si>
  <si>
    <t>2021年殷都区政府性基金预算本级支出预算表</t>
  </si>
  <si>
    <t>2021年殷都区政府性基金转移支出预算表</t>
  </si>
  <si>
    <t>项   目</t>
  </si>
  <si>
    <t>政府科目代码</t>
  </si>
  <si>
    <t>政府科目名称</t>
  </si>
  <si>
    <r>
      <t>202</t>
    </r>
    <r>
      <rPr>
        <b/>
        <sz val="12"/>
        <rFont val="宋体"/>
        <family val="3"/>
        <charset val="134"/>
      </rPr>
      <t>1</t>
    </r>
    <r>
      <rPr>
        <b/>
        <sz val="12"/>
        <rFont val="宋体"/>
        <family val="3"/>
        <charset val="134"/>
      </rPr>
      <t>预算数</t>
    </r>
    <phoneticPr fontId="5" type="noConversion"/>
  </si>
  <si>
    <t>501</t>
  </si>
  <si>
    <t>机关工资福利支出</t>
  </si>
  <si>
    <t xml:space="preserve">  50101</t>
  </si>
  <si>
    <t xml:space="preserve">  工资奖金津补贴</t>
  </si>
  <si>
    <t xml:space="preserve">  50102</t>
  </si>
  <si>
    <t xml:space="preserve">  社会保障缴费</t>
  </si>
  <si>
    <t xml:space="preserve">  50103</t>
  </si>
  <si>
    <t xml:space="preserve">  住房公积金</t>
  </si>
  <si>
    <t xml:space="preserve">  50199</t>
  </si>
  <si>
    <t xml:space="preserve">  其他工资福利支出</t>
  </si>
  <si>
    <t>502</t>
  </si>
  <si>
    <t>机关商品和服务支出</t>
  </si>
  <si>
    <t xml:space="preserve">  50201</t>
  </si>
  <si>
    <t xml:space="preserve">  办公经费</t>
  </si>
  <si>
    <t xml:space="preserve">  50202</t>
    <phoneticPr fontId="5" type="noConversion"/>
  </si>
  <si>
    <r>
      <t xml:space="preserve"> </t>
    </r>
    <r>
      <rPr>
        <b/>
        <sz val="10"/>
        <rFont val="宋体"/>
        <family val="3"/>
        <charset val="134"/>
      </rPr>
      <t xml:space="preserve"> </t>
    </r>
    <r>
      <rPr>
        <b/>
        <sz val="10"/>
        <rFont val="宋体"/>
        <family val="3"/>
        <charset val="134"/>
      </rPr>
      <t>会议费</t>
    </r>
    <phoneticPr fontId="5" type="noConversion"/>
  </si>
  <si>
    <t xml:space="preserve">  50203</t>
  </si>
  <si>
    <t xml:space="preserve">  培训费</t>
  </si>
  <si>
    <r>
      <t xml:space="preserve"> </t>
    </r>
    <r>
      <rPr>
        <b/>
        <sz val="10"/>
        <rFont val="宋体"/>
        <family val="3"/>
        <charset val="134"/>
      </rPr>
      <t xml:space="preserve"> 50204</t>
    </r>
    <phoneticPr fontId="5" type="noConversion"/>
  </si>
  <si>
    <r>
      <t xml:space="preserve"> </t>
    </r>
    <r>
      <rPr>
        <b/>
        <sz val="10"/>
        <rFont val="宋体"/>
        <family val="3"/>
        <charset val="134"/>
      </rPr>
      <t xml:space="preserve"> 专用材料购置费</t>
    </r>
    <phoneticPr fontId="5" type="noConversion"/>
  </si>
  <si>
    <t xml:space="preserve">  50205</t>
  </si>
  <si>
    <t xml:space="preserve">  委托业务费</t>
  </si>
  <si>
    <t xml:space="preserve">  50206</t>
  </si>
  <si>
    <t xml:space="preserve">  公务接待费</t>
  </si>
  <si>
    <t xml:space="preserve">  50208</t>
  </si>
  <si>
    <t xml:space="preserve">  公务用车运行维护费</t>
  </si>
  <si>
    <t xml:space="preserve">  50209</t>
  </si>
  <si>
    <t xml:space="preserve">  维修（护）费</t>
  </si>
  <si>
    <t xml:space="preserve">  50299</t>
  </si>
  <si>
    <t xml:space="preserve">  其他商品和服务支出</t>
  </si>
  <si>
    <r>
      <t>5</t>
    </r>
    <r>
      <rPr>
        <b/>
        <sz val="10"/>
        <rFont val="宋体"/>
        <family val="3"/>
        <charset val="134"/>
      </rPr>
      <t>03</t>
    </r>
    <phoneticPr fontId="5" type="noConversion"/>
  </si>
  <si>
    <t>机关资本性支出（一）</t>
    <phoneticPr fontId="5" type="noConversion"/>
  </si>
  <si>
    <r>
      <t xml:space="preserve"> </t>
    </r>
    <r>
      <rPr>
        <b/>
        <sz val="10"/>
        <rFont val="宋体"/>
        <family val="3"/>
        <charset val="134"/>
      </rPr>
      <t xml:space="preserve"> 基础设施建设</t>
    </r>
    <phoneticPr fontId="5" type="noConversion"/>
  </si>
  <si>
    <r>
      <t xml:space="preserve"> </t>
    </r>
    <r>
      <rPr>
        <b/>
        <sz val="10"/>
        <rFont val="宋体"/>
        <family val="3"/>
        <charset val="134"/>
      </rPr>
      <t xml:space="preserve"> 土地征迁补偿和安置支出</t>
    </r>
    <phoneticPr fontId="5" type="noConversion"/>
  </si>
  <si>
    <r>
      <t xml:space="preserve"> </t>
    </r>
    <r>
      <rPr>
        <b/>
        <sz val="10"/>
        <rFont val="宋体"/>
        <family val="3"/>
        <charset val="134"/>
      </rPr>
      <t xml:space="preserve"> 50306</t>
    </r>
    <phoneticPr fontId="5" type="noConversion"/>
  </si>
  <si>
    <r>
      <t xml:space="preserve"> </t>
    </r>
    <r>
      <rPr>
        <b/>
        <sz val="10"/>
        <rFont val="宋体"/>
        <family val="3"/>
        <charset val="134"/>
      </rPr>
      <t xml:space="preserve"> 设备购置</t>
    </r>
    <phoneticPr fontId="5" type="noConversion"/>
  </si>
  <si>
    <r>
      <t xml:space="preserve"> </t>
    </r>
    <r>
      <rPr>
        <b/>
        <sz val="10"/>
        <rFont val="宋体"/>
        <family val="3"/>
        <charset val="134"/>
      </rPr>
      <t xml:space="preserve"> 其他资本性支出</t>
    </r>
    <phoneticPr fontId="5" type="noConversion"/>
  </si>
  <si>
    <t xml:space="preserve">  基础设施建设</t>
    <phoneticPr fontId="5" type="noConversion"/>
  </si>
  <si>
    <t xml:space="preserve">  50499</t>
    <phoneticPr fontId="5" type="noConversion"/>
  </si>
  <si>
    <t xml:space="preserve">  其他资本性支出</t>
    <phoneticPr fontId="5" type="noConversion"/>
  </si>
  <si>
    <t>505</t>
  </si>
  <si>
    <t>对事业单位经常性补助</t>
  </si>
  <si>
    <t xml:space="preserve">  50501</t>
  </si>
  <si>
    <t xml:space="preserve">  工资福利支出</t>
  </si>
  <si>
    <t xml:space="preserve">  50502</t>
  </si>
  <si>
    <t xml:space="preserve">  商品和服务支出</t>
  </si>
  <si>
    <r>
      <t xml:space="preserve"> </t>
    </r>
    <r>
      <rPr>
        <b/>
        <sz val="10"/>
        <rFont val="宋体"/>
        <family val="3"/>
        <charset val="134"/>
      </rPr>
      <t xml:space="preserve"> 工资福利支出</t>
    </r>
    <phoneticPr fontId="5" type="noConversion"/>
  </si>
  <si>
    <t xml:space="preserve">  50799</t>
    <phoneticPr fontId="5" type="noConversion"/>
  </si>
  <si>
    <t xml:space="preserve">  其他对企业补助</t>
    <phoneticPr fontId="5" type="noConversion"/>
  </si>
  <si>
    <t>509</t>
  </si>
  <si>
    <t>对个人和家庭的补助</t>
  </si>
  <si>
    <t xml:space="preserve">  50901</t>
  </si>
  <si>
    <t xml:space="preserve">  社会福利和救助</t>
  </si>
  <si>
    <r>
      <t xml:space="preserve"> </t>
    </r>
    <r>
      <rPr>
        <b/>
        <sz val="10"/>
        <rFont val="宋体"/>
        <family val="3"/>
        <charset val="134"/>
      </rPr>
      <t xml:space="preserve"> 助学金</t>
    </r>
    <phoneticPr fontId="5" type="noConversion"/>
  </si>
  <si>
    <r>
      <t xml:space="preserve"> </t>
    </r>
    <r>
      <rPr>
        <b/>
        <sz val="10"/>
        <rFont val="宋体"/>
        <family val="3"/>
        <charset val="134"/>
      </rPr>
      <t xml:space="preserve"> 50903</t>
    </r>
    <phoneticPr fontId="5" type="noConversion"/>
  </si>
  <si>
    <t xml:space="preserve">  50905</t>
  </si>
  <si>
    <t xml:space="preserve">  离退休费</t>
  </si>
  <si>
    <t xml:space="preserve">  50999</t>
  </si>
  <si>
    <t xml:space="preserve">  其他对个人和家庭补助</t>
  </si>
  <si>
    <r>
      <t>5</t>
    </r>
    <r>
      <rPr>
        <b/>
        <sz val="10"/>
        <rFont val="宋体"/>
        <family val="3"/>
        <charset val="134"/>
      </rPr>
      <t>10</t>
    </r>
    <phoneticPr fontId="5" type="noConversion"/>
  </si>
  <si>
    <t>对社会保障基金补助</t>
    <phoneticPr fontId="5" type="noConversion"/>
  </si>
  <si>
    <r>
      <t xml:space="preserve"> </t>
    </r>
    <r>
      <rPr>
        <b/>
        <sz val="10"/>
        <rFont val="宋体"/>
        <family val="3"/>
        <charset val="134"/>
      </rPr>
      <t xml:space="preserve"> 51002</t>
    </r>
    <phoneticPr fontId="5" type="noConversion"/>
  </si>
  <si>
    <r>
      <t>5</t>
    </r>
    <r>
      <rPr>
        <b/>
        <sz val="10"/>
        <rFont val="宋体"/>
        <family val="3"/>
        <charset val="134"/>
      </rPr>
      <t>11</t>
    </r>
    <phoneticPr fontId="5" type="noConversion"/>
  </si>
  <si>
    <t>债务利息及费用支出</t>
    <phoneticPr fontId="5" type="noConversion"/>
  </si>
  <si>
    <r>
      <t xml:space="preserve"> </t>
    </r>
    <r>
      <rPr>
        <b/>
        <sz val="10"/>
        <rFont val="宋体"/>
        <family val="3"/>
        <charset val="134"/>
      </rPr>
      <t xml:space="preserve"> 51101</t>
    </r>
    <phoneticPr fontId="5" type="noConversion"/>
  </si>
  <si>
    <r>
      <t xml:space="preserve"> </t>
    </r>
    <r>
      <rPr>
        <b/>
        <sz val="10"/>
        <rFont val="宋体"/>
        <family val="3"/>
        <charset val="134"/>
      </rPr>
      <t xml:space="preserve"> 国内债务付息</t>
    </r>
    <phoneticPr fontId="5" type="noConversion"/>
  </si>
  <si>
    <r>
      <t xml:space="preserve"> </t>
    </r>
    <r>
      <rPr>
        <b/>
        <sz val="10"/>
        <rFont val="宋体"/>
        <family val="3"/>
        <charset val="134"/>
      </rPr>
      <t xml:space="preserve"> 预备费</t>
    </r>
    <phoneticPr fontId="5" type="noConversion"/>
  </si>
  <si>
    <t>其他支出</t>
    <phoneticPr fontId="5" type="noConversion"/>
  </si>
  <si>
    <t>2021年殷都区社保基金预算收支总表</t>
  </si>
  <si>
    <t>科目编码</t>
  </si>
  <si>
    <t>科目名称</t>
  </si>
  <si>
    <t>收入预算数</t>
  </si>
  <si>
    <t>支出预算数</t>
  </si>
  <si>
    <t>社会保险基金收入</t>
  </si>
  <si>
    <t>社会保险基金支出</t>
  </si>
  <si>
    <t>城乡居民基本养老保险基金收入</t>
  </si>
  <si>
    <t>城乡居民养老基金支出</t>
  </si>
  <si>
    <t>机关事业单位养老保险基金收入</t>
  </si>
  <si>
    <t>机关事业单位基本养老保险基金支出</t>
  </si>
  <si>
    <t>机关事业单位养老保险保险费收入</t>
  </si>
  <si>
    <t>基本养老金支出</t>
  </si>
  <si>
    <t>机关事业单位养老保险保险财政补助收入</t>
  </si>
  <si>
    <t>丧葬抚恤补助支出</t>
  </si>
  <si>
    <t>机关事业单位养老保险保险财政利息收入</t>
  </si>
  <si>
    <t>其他机关事业单位养老保险基金支出</t>
  </si>
  <si>
    <t>转移性收入（其它社会保险基金收入）</t>
  </si>
  <si>
    <t>转移性支出（其它社会保险基金支出）</t>
  </si>
  <si>
    <t>2021年殷都区社会保障基金预算收入预算表</t>
  </si>
  <si>
    <t>基金及项目</t>
  </si>
  <si>
    <t>2020年累计结余</t>
  </si>
  <si>
    <t>2020年收入决算数</t>
  </si>
  <si>
    <t>2021年收入预算数</t>
  </si>
  <si>
    <r>
      <t>同比增长</t>
    </r>
    <r>
      <rPr>
        <b/>
        <sz val="16"/>
        <color indexed="8"/>
        <rFont val="黑体"/>
        <family val="3"/>
        <charset val="134"/>
      </rPr>
      <t>%</t>
    </r>
  </si>
  <si>
    <t>社保基金合计</t>
  </si>
  <si>
    <t>机关养老保险基金</t>
  </si>
  <si>
    <t>城乡居民养老保险基金</t>
  </si>
  <si>
    <t>2021年殷都区社会保障基金预算支出预算表</t>
  </si>
  <si>
    <t>2020年支出完成数</t>
  </si>
  <si>
    <t>2021年支出预算数</t>
  </si>
  <si>
    <r>
      <t>2020</t>
    </r>
    <r>
      <rPr>
        <b/>
        <sz val="16"/>
        <color indexed="8"/>
        <rFont val="黑体"/>
        <family val="3"/>
        <charset val="134"/>
      </rPr>
      <t>年预计累计结余</t>
    </r>
  </si>
  <si>
    <t>2021年殷都区本级社会保障基金预算支出预算表</t>
  </si>
  <si>
    <t>2021年预算数</t>
  </si>
  <si>
    <t xml:space="preserve">   企业职工基本养老保险基金支出</t>
  </si>
  <si>
    <t xml:space="preserve">   基本养老金支出</t>
  </si>
  <si>
    <t xml:space="preserve">    医疗补助金支出</t>
  </si>
  <si>
    <t xml:space="preserve">    丧葬抚恤补助支出</t>
  </si>
  <si>
    <t xml:space="preserve">    企业职工基本养老保险基金其他支出</t>
  </si>
  <si>
    <t xml:space="preserve">    企业职工基本养老保险转移支出</t>
  </si>
  <si>
    <t xml:space="preserve">    机关事业单位基本养老保险基金支出</t>
  </si>
  <si>
    <t xml:space="preserve">   机关事业单位基本养老保险基金其他支出</t>
  </si>
  <si>
    <t xml:space="preserve">   机关事业单位养老保险基金其他支出</t>
  </si>
  <si>
    <t xml:space="preserve">   机关事业单位养老保险基金转移支出</t>
  </si>
  <si>
    <t xml:space="preserve">   城乡居民基本养老保险基金支出</t>
  </si>
  <si>
    <t xml:space="preserve">   基础养老金支出</t>
  </si>
  <si>
    <t xml:space="preserve">   个人账户养老金支出</t>
  </si>
  <si>
    <t xml:space="preserve">   丧葬抚恤补助支出</t>
  </si>
  <si>
    <t xml:space="preserve">   其他城乡居民基本养老保险基金支出</t>
  </si>
  <si>
    <t xml:space="preserve">   城乡居民基本医疗保险基金支出</t>
  </si>
  <si>
    <t xml:space="preserve">   城乡居民基本医疗保险基金医疗待遇支出</t>
  </si>
  <si>
    <t xml:space="preserve">   大病医疗保险支出</t>
  </si>
  <si>
    <t xml:space="preserve">   其他城乡居民基本医疗保险基金支出</t>
  </si>
  <si>
    <t xml:space="preserve">  工伤保险基金支出</t>
  </si>
  <si>
    <t xml:space="preserve">     工伤保险待遇支出</t>
  </si>
  <si>
    <t>　   劳动能力鉴定支出</t>
  </si>
  <si>
    <t xml:space="preserve">     工伤预防费用支出</t>
  </si>
  <si>
    <t xml:space="preserve">     工伤保险基金其他支出</t>
  </si>
  <si>
    <t xml:space="preserve">     工伤保险基金下补助下级支出</t>
  </si>
  <si>
    <t xml:space="preserve">  失业保险基金支出</t>
  </si>
  <si>
    <t xml:space="preserve">  失业保险金支出</t>
  </si>
  <si>
    <t xml:space="preserve">  医疗保险费支出</t>
  </si>
  <si>
    <t xml:space="preserve">  丧葬抚恤补助支出</t>
  </si>
  <si>
    <t xml:space="preserve">  失业保险基金补助下级支出</t>
  </si>
  <si>
    <t xml:space="preserve">  稳定岗位补贴支出</t>
  </si>
  <si>
    <t xml:space="preserve">  生育保险基金支出</t>
  </si>
  <si>
    <t xml:space="preserve">     生育医疗费用支出</t>
  </si>
  <si>
    <t xml:space="preserve">     生育津贴支出</t>
  </si>
  <si>
    <t xml:space="preserve">     生育保险基金其他支出</t>
  </si>
  <si>
    <t>2021年殷都区社会保障基金预算结余表</t>
  </si>
  <si>
    <t>结余金额</t>
  </si>
  <si>
    <t>上年基金结余</t>
  </si>
  <si>
    <t>2021年社会保险基金收入</t>
  </si>
  <si>
    <t>2021年社会保险基金支出</t>
  </si>
  <si>
    <t>当年基金收支结余</t>
  </si>
  <si>
    <t>基金累计结余</t>
  </si>
  <si>
    <t>项  目</t>
  </si>
  <si>
    <t>利润收入</t>
  </si>
  <si>
    <t>石油石化企业利润收入</t>
  </si>
  <si>
    <t>钢铁企业利润收入</t>
  </si>
  <si>
    <t>运输企业利润收入</t>
  </si>
  <si>
    <t>投资服务企业利润收入</t>
  </si>
  <si>
    <t>贸易企业利润收入</t>
  </si>
  <si>
    <t>建筑施工企业利润收入</t>
  </si>
  <si>
    <t>房地产企业利润收入</t>
  </si>
  <si>
    <t>对外合作企业利润收入</t>
  </si>
  <si>
    <t>医药企业利润收入</t>
  </si>
  <si>
    <t>农林牧渔企业利润收入</t>
  </si>
  <si>
    <t>地质勘查企业利润收入</t>
  </si>
  <si>
    <t>教育文化广播企业利润收入</t>
  </si>
  <si>
    <t>科学研究企业利润收入</t>
  </si>
  <si>
    <t>机关社团所属企业利润收入</t>
  </si>
  <si>
    <t>其他国有资本经营预算企业利润收入</t>
  </si>
  <si>
    <t>股利、股息收入</t>
  </si>
  <si>
    <t>国有控股公司股利、股息收入</t>
  </si>
  <si>
    <t>国有参股公司股利、股息收入</t>
  </si>
  <si>
    <t>产权转让收入</t>
  </si>
  <si>
    <t>其他国有资本经营预算企业产权转让收入</t>
  </si>
  <si>
    <t>上年超收收入</t>
  </si>
  <si>
    <t>备注：2020年，殷都区没有国有资本经营收支预算。</t>
  </si>
  <si>
    <t>解决历史遗留问题及改革成本支出</t>
  </si>
  <si>
    <t>“三供一业”移交补助支出</t>
  </si>
  <si>
    <t>国有企业办职教幼教补助支出</t>
  </si>
  <si>
    <t>国有企业办公共服务机构移交补助支出</t>
  </si>
  <si>
    <t>国有企业退休人员社会化管理补助支出</t>
  </si>
  <si>
    <t>国有企业改革成本支出</t>
  </si>
  <si>
    <t>国有企业资本金注入</t>
  </si>
  <si>
    <t>国有经济结构调整支出</t>
  </si>
  <si>
    <t>公益性设施投资支出</t>
  </si>
  <si>
    <t>前瞻性战略性产业发展支出</t>
  </si>
  <si>
    <t>生态环境保护支出</t>
  </si>
  <si>
    <t>支持科技进步支出</t>
  </si>
  <si>
    <t>保障国家经济安全支出</t>
  </si>
  <si>
    <t>对外投资合作支出</t>
  </si>
  <si>
    <t>其他国有资本经营预算支出</t>
  </si>
  <si>
    <t>本年支出合计</t>
  </si>
  <si>
    <t>调出资金</t>
  </si>
  <si>
    <t>科目代码</t>
  </si>
  <si>
    <t>社会保障和就业支出</t>
  </si>
  <si>
    <t xml:space="preserve">    补充全国社会保障基金</t>
  </si>
  <si>
    <t>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</si>
  <si>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</si>
  <si>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</si>
  <si>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</si>
  <si>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</si>
  <si>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</si>
  <si>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</si>
  <si>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</si>
  <si>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</si>
  <si>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</si>
  <si>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</si>
  <si>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</si>
  <si>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</si>
  <si>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</si>
  <si>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</si>
  <si>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</si>
  <si>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</si>
  <si>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</si>
  <si>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</si>
  <si>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</si>
  <si>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国有企业政策性补贴</t>
  </si>
  <si>
    <t xml:space="preserve">    国有企业政策性补贴</t>
  </si>
  <si>
    <t>金融国有资本经营预算支出</t>
  </si>
  <si>
    <t xml:space="preserve">    资本性支出</t>
  </si>
  <si>
    <t xml:space="preserve">    改革性支出</t>
  </si>
  <si>
    <t xml:space="preserve">    其他金融国有资本经营预算支出</t>
  </si>
  <si>
    <t xml:space="preserve">    其他国有资本经营预算支出</t>
  </si>
  <si>
    <t>国有资本经营预算转移支付</t>
  </si>
  <si>
    <t xml:space="preserve">    国有资本经营预算转移支付支出</t>
  </si>
  <si>
    <t xml:space="preserve">    国有资本经营预算上解支出</t>
  </si>
  <si>
    <t xml:space="preserve">    国有资本经营预算调出资金</t>
  </si>
  <si>
    <t>资本性支出</t>
  </si>
  <si>
    <t>费用性支出</t>
  </si>
  <si>
    <t>其他支出</t>
  </si>
  <si>
    <t>国有资本经营预算转移支付收入</t>
  </si>
  <si>
    <t xml:space="preserve">    调出资金</t>
  </si>
  <si>
    <t>国有资本经营预算调出资金</t>
  </si>
  <si>
    <t>2021年殷都区国有资本经营收入预算表</t>
    <phoneticPr fontId="1" type="noConversion"/>
  </si>
  <si>
    <t>2021年殷都区国有资本经营支出预算表</t>
    <phoneticPr fontId="1" type="noConversion"/>
  </si>
  <si>
    <t>2021年殷都区（本级）国有资本经营支出预算表</t>
    <phoneticPr fontId="1" type="noConversion"/>
  </si>
  <si>
    <t>2021年殷都区国有资本经营转移支付预算表</t>
    <phoneticPr fontId="1" type="noConversion"/>
  </si>
  <si>
    <t>金额</t>
  </si>
  <si>
    <t>一般公共服务支出</t>
  </si>
  <si>
    <t xml:space="preserve">  人大事务</t>
  </si>
  <si>
    <t xml:space="preserve">    行政运行（人大事务）</t>
    <phoneticPr fontId="5" type="noConversion"/>
  </si>
  <si>
    <t xml:space="preserve">    机关服务（人大事务）</t>
    <phoneticPr fontId="5" type="noConversion"/>
  </si>
  <si>
    <t xml:space="preserve">    人大会议</t>
  </si>
  <si>
    <t xml:space="preserve">  政协事务</t>
  </si>
  <si>
    <t xml:space="preserve">    行政运行（政协事务）</t>
  </si>
  <si>
    <t xml:space="preserve">    一般行政管理事务（政协事务）</t>
  </si>
  <si>
    <r>
      <t xml:space="preserve"> </t>
    </r>
    <r>
      <rPr>
        <b/>
        <sz val="11"/>
        <rFont val="宋体"/>
        <family val="3"/>
        <charset val="134"/>
      </rPr>
      <t xml:space="preserve">   委员视察</t>
    </r>
    <phoneticPr fontId="5" type="noConversion"/>
  </si>
  <si>
    <t xml:space="preserve">  政府办公厅（室）及相关机构事务</t>
  </si>
  <si>
    <t xml:space="preserve">    行政运行（政府办公厅（室）及相关机构事务）</t>
    <phoneticPr fontId="5" type="noConversion"/>
  </si>
  <si>
    <t xml:space="preserve">    一般行政管理事务（政府办公厅（室）及相关机构事务）</t>
    <phoneticPr fontId="5" type="noConversion"/>
  </si>
  <si>
    <t xml:space="preserve">    机关服务（政府办公厅（室）及相关机构事务）</t>
  </si>
  <si>
    <t xml:space="preserve">    专项业务活动</t>
  </si>
  <si>
    <t xml:space="preserve">    政务公开审批</t>
  </si>
  <si>
    <t xml:space="preserve">    信访事务</t>
  </si>
  <si>
    <t xml:space="preserve">    事业运行（政府办公厅（室）及相关机构事务）</t>
  </si>
  <si>
    <t xml:space="preserve">    其他政府办公厅（室）及相关机构事务支出</t>
  </si>
  <si>
    <t xml:space="preserve">  发展与改革事务</t>
  </si>
  <si>
    <t xml:space="preserve">    行政运行（发展与改革事务）</t>
  </si>
  <si>
    <t xml:space="preserve">    事业运行（发展与改革事务）</t>
  </si>
  <si>
    <t xml:space="preserve">  统计信息事务</t>
  </si>
  <si>
    <t xml:space="preserve">    行政运行（统计信息事务）</t>
  </si>
  <si>
    <t xml:space="preserve">    一般行政管理事务（统计信息事务）</t>
  </si>
  <si>
    <t xml:space="preserve">  财政事务</t>
  </si>
  <si>
    <t xml:space="preserve">    行政运行（财政事务）</t>
  </si>
  <si>
    <t xml:space="preserve">    一般行政管理事务（财政事务）</t>
  </si>
  <si>
    <t xml:space="preserve">    预算改革业务</t>
  </si>
  <si>
    <t xml:space="preserve">    财政委托业务支出</t>
  </si>
  <si>
    <t xml:space="preserve">    事业运行（财政事务）</t>
  </si>
  <si>
    <t xml:space="preserve">    其他财政事务支出</t>
  </si>
  <si>
    <t xml:space="preserve">  税收事务</t>
  </si>
  <si>
    <t xml:space="preserve">    行政运行（税收事务）</t>
  </si>
  <si>
    <t xml:space="preserve">  审计事务</t>
  </si>
  <si>
    <t xml:space="preserve">    行政运行（审计事务）</t>
  </si>
  <si>
    <t xml:space="preserve">    审计业务</t>
  </si>
  <si>
    <t xml:space="preserve">  纪检监察事务</t>
  </si>
  <si>
    <t xml:space="preserve">    行政运行（纪检监察事务）</t>
  </si>
  <si>
    <t xml:space="preserve">    巡视工作</t>
  </si>
  <si>
    <t xml:space="preserve">    其他纪检监察事务支出</t>
  </si>
  <si>
    <t xml:space="preserve">  商贸事务</t>
  </si>
  <si>
    <t xml:space="preserve">    行政运行（商贸事务）</t>
  </si>
  <si>
    <t xml:space="preserve">    一般行政管理事务（商贸事务）</t>
    <phoneticPr fontId="5" type="noConversion"/>
  </si>
  <si>
    <t xml:space="preserve">    招商引资</t>
  </si>
  <si>
    <t xml:space="preserve">  民主党派及工商联事务</t>
  </si>
  <si>
    <t xml:space="preserve">    行政运行（民主党派及工商联事务）</t>
  </si>
  <si>
    <t xml:space="preserve">    一般行政管理事务（民主党派及工商联事务）</t>
    <phoneticPr fontId="5" type="noConversion"/>
  </si>
  <si>
    <t xml:space="preserve">    事业运行（民主党派及工商联事务）</t>
  </si>
  <si>
    <t xml:space="preserve">  群众团体事务</t>
  </si>
  <si>
    <t xml:space="preserve">    行政运行（群众团体事务）</t>
  </si>
  <si>
    <t xml:space="preserve">  党委办公厅（室）及相关机构事务</t>
  </si>
  <si>
    <t xml:space="preserve">    行政运行（党委办公厅（室）及相关机构事务）</t>
  </si>
  <si>
    <t xml:space="preserve">    其他党委办公厅（室）及相关机构事务支出</t>
  </si>
  <si>
    <t xml:space="preserve">  组织事务</t>
  </si>
  <si>
    <t xml:space="preserve">    行政运行（组织事务）</t>
  </si>
  <si>
    <t xml:space="preserve">    其他组织事务支出</t>
  </si>
  <si>
    <t xml:space="preserve">  宣传事务</t>
  </si>
  <si>
    <t xml:space="preserve">    行政运行（宣传事务）</t>
  </si>
  <si>
    <t xml:space="preserve">  统战事务</t>
  </si>
  <si>
    <t xml:space="preserve">    行政运行（统战事务）</t>
  </si>
  <si>
    <t xml:space="preserve">    宗教事务</t>
  </si>
  <si>
    <t xml:space="preserve">  其他共产党事务支出</t>
  </si>
  <si>
    <t xml:space="preserve">    行政运行（其他共产党事务支出）</t>
  </si>
  <si>
    <t xml:space="preserve">  市场监督管理事务</t>
    <phoneticPr fontId="5" type="noConversion"/>
  </si>
  <si>
    <t xml:space="preserve">    行政运行（市场监督管理事务）</t>
    <phoneticPr fontId="5" type="noConversion"/>
  </si>
  <si>
    <t xml:space="preserve">    一般行政管理事务（市场监督管理事务）</t>
    <phoneticPr fontId="5" type="noConversion"/>
  </si>
  <si>
    <t xml:space="preserve">    食品安全监管</t>
  </si>
  <si>
    <t xml:space="preserve">    事业运行（市场监督管理事务）</t>
    <phoneticPr fontId="5" type="noConversion"/>
  </si>
  <si>
    <t xml:space="preserve">  其他一般公共服务支出</t>
  </si>
  <si>
    <t xml:space="preserve">    其他一般公共服务支出</t>
  </si>
  <si>
    <t>国防支出</t>
  </si>
  <si>
    <t xml:space="preserve">  国防动员</t>
  </si>
  <si>
    <t xml:space="preserve">    兵役征集</t>
  </si>
  <si>
    <r>
      <t xml:space="preserve"> </t>
    </r>
    <r>
      <rPr>
        <b/>
        <sz val="11"/>
        <rFont val="宋体"/>
        <family val="3"/>
        <charset val="134"/>
      </rPr>
      <t xml:space="preserve">   民兵</t>
    </r>
    <phoneticPr fontId="5" type="noConversion"/>
  </si>
  <si>
    <t xml:space="preserve">    其他国防动员支出</t>
  </si>
  <si>
    <t>公共安全支出</t>
  </si>
  <si>
    <r>
      <t xml:space="preserve"> </t>
    </r>
    <r>
      <rPr>
        <b/>
        <sz val="11"/>
        <rFont val="宋体"/>
        <family val="3"/>
        <charset val="134"/>
      </rPr>
      <t xml:space="preserve"> 公安</t>
    </r>
    <phoneticPr fontId="5" type="noConversion"/>
  </si>
  <si>
    <t xml:space="preserve">    行政运行（公安）</t>
    <phoneticPr fontId="5" type="noConversion"/>
  </si>
  <si>
    <t xml:space="preserve">    其他公安支出</t>
    <phoneticPr fontId="5" type="noConversion"/>
  </si>
  <si>
    <t xml:space="preserve">  检察</t>
  </si>
  <si>
    <t xml:space="preserve">    行政运行（检察）</t>
  </si>
  <si>
    <t xml:space="preserve">  法院</t>
  </si>
  <si>
    <t xml:space="preserve">    行政运行（法院）</t>
  </si>
  <si>
    <t xml:space="preserve">  司法</t>
  </si>
  <si>
    <t xml:space="preserve">    行政运行（司法）</t>
  </si>
  <si>
    <r>
      <t xml:space="preserve"> </t>
    </r>
    <r>
      <rPr>
        <b/>
        <sz val="11"/>
        <rFont val="宋体"/>
        <family val="3"/>
        <charset val="134"/>
      </rPr>
      <t xml:space="preserve">   一般行政管理事务（司法）</t>
    </r>
    <phoneticPr fontId="5" type="noConversion"/>
  </si>
  <si>
    <t xml:space="preserve">    基层司法业务</t>
    <phoneticPr fontId="5" type="noConversion"/>
  </si>
  <si>
    <t xml:space="preserve">    公共法律服务</t>
    <phoneticPr fontId="5" type="noConversion"/>
  </si>
  <si>
    <t>教育支出</t>
  </si>
  <si>
    <t xml:space="preserve">  教育管理事务</t>
  </si>
  <si>
    <t xml:space="preserve">    行政运行（教育管理事务）</t>
  </si>
  <si>
    <t xml:space="preserve">    其他教育管理事务支出</t>
  </si>
  <si>
    <t xml:space="preserve">  普通教育</t>
  </si>
  <si>
    <t xml:space="preserve">    学前教育</t>
  </si>
  <si>
    <t xml:space="preserve">    小学教育</t>
  </si>
  <si>
    <t xml:space="preserve">    初中教育</t>
  </si>
  <si>
    <t xml:space="preserve">    高中教育</t>
  </si>
  <si>
    <r>
      <t xml:space="preserve"> </t>
    </r>
    <r>
      <rPr>
        <b/>
        <sz val="11"/>
        <rFont val="宋体"/>
        <family val="3"/>
        <charset val="134"/>
      </rPr>
      <t xml:space="preserve">   高等教育</t>
    </r>
    <phoneticPr fontId="5" type="noConversion"/>
  </si>
  <si>
    <t xml:space="preserve">    其他普通教育支出</t>
  </si>
  <si>
    <t xml:space="preserve">  职业教育</t>
  </si>
  <si>
    <t xml:space="preserve">    中等职业教育</t>
  </si>
  <si>
    <r>
      <t xml:space="preserve"> </t>
    </r>
    <r>
      <rPr>
        <b/>
        <sz val="11"/>
        <rFont val="宋体"/>
        <family val="3"/>
        <charset val="134"/>
      </rPr>
      <t xml:space="preserve"> 教育费附加安排的支出</t>
    </r>
    <phoneticPr fontId="5" type="noConversion"/>
  </si>
  <si>
    <t xml:space="preserve">    其他教育费附加安排的支出   </t>
    <phoneticPr fontId="5" type="noConversion"/>
  </si>
  <si>
    <t xml:space="preserve">  其他教育支出</t>
    <phoneticPr fontId="5" type="noConversion"/>
  </si>
  <si>
    <t xml:space="preserve">    其他教育支出</t>
    <phoneticPr fontId="5" type="noConversion"/>
  </si>
  <si>
    <t>科学技术支出</t>
  </si>
  <si>
    <t xml:space="preserve">  科学技术管理事务</t>
  </si>
  <si>
    <t xml:space="preserve">    其他科学技术管理事务支出</t>
  </si>
  <si>
    <r>
      <t xml:space="preserve"> </t>
    </r>
    <r>
      <rPr>
        <b/>
        <sz val="11"/>
        <rFont val="宋体"/>
        <family val="3"/>
        <charset val="134"/>
      </rPr>
      <t xml:space="preserve"> 科学技术普及</t>
    </r>
    <phoneticPr fontId="5" type="noConversion"/>
  </si>
  <si>
    <r>
      <t xml:space="preserve"> </t>
    </r>
    <r>
      <rPr>
        <b/>
        <sz val="11"/>
        <rFont val="宋体"/>
        <family val="3"/>
        <charset val="134"/>
      </rPr>
      <t xml:space="preserve">   机构运行</t>
    </r>
    <phoneticPr fontId="5" type="noConversion"/>
  </si>
  <si>
    <r>
      <t xml:space="preserve"> </t>
    </r>
    <r>
      <rPr>
        <b/>
        <sz val="11"/>
        <rFont val="宋体"/>
        <family val="3"/>
        <charset val="134"/>
      </rPr>
      <t xml:space="preserve">   科普活动</t>
    </r>
    <phoneticPr fontId="5" type="noConversion"/>
  </si>
  <si>
    <r>
      <t xml:space="preserve"> </t>
    </r>
    <r>
      <rPr>
        <b/>
        <sz val="11"/>
        <rFont val="宋体"/>
        <family val="3"/>
        <charset val="134"/>
      </rPr>
      <t xml:space="preserve"> 其他科学技术支出</t>
    </r>
    <phoneticPr fontId="5" type="noConversion"/>
  </si>
  <si>
    <r>
      <t xml:space="preserve"> </t>
    </r>
    <r>
      <rPr>
        <b/>
        <sz val="11"/>
        <rFont val="宋体"/>
        <family val="3"/>
        <charset val="134"/>
      </rPr>
      <t xml:space="preserve">   其他科学技术支出</t>
    </r>
    <phoneticPr fontId="5" type="noConversion"/>
  </si>
  <si>
    <t>文化旅游体育与传媒支出</t>
  </si>
  <si>
    <t xml:space="preserve">  文化和旅游</t>
  </si>
  <si>
    <t xml:space="preserve">    行政运行（文化）</t>
  </si>
  <si>
    <t xml:space="preserve">    文化展示及纪念机构</t>
  </si>
  <si>
    <t xml:space="preserve">    群众文化</t>
  </si>
  <si>
    <t xml:space="preserve">    其他文化和旅游支出</t>
  </si>
  <si>
    <t xml:space="preserve">  文物</t>
  </si>
  <si>
    <t xml:space="preserve">    文物保护</t>
  </si>
  <si>
    <t xml:space="preserve">  人力资源和社会保障管理事务</t>
    <phoneticPr fontId="5" type="noConversion"/>
  </si>
  <si>
    <t xml:space="preserve">    行政运行（人力资源和社会保障管理事务）</t>
    <phoneticPr fontId="5" type="noConversion"/>
  </si>
  <si>
    <t xml:space="preserve">    一般行政管理事务（人力资源和社会保障管理事务）</t>
    <phoneticPr fontId="5" type="noConversion"/>
  </si>
  <si>
    <t xml:space="preserve">    机关服务（人力资源和社会保障管理事务）</t>
    <phoneticPr fontId="5" type="noConversion"/>
  </si>
  <si>
    <t xml:space="preserve">    综合业务管理</t>
    <phoneticPr fontId="5" type="noConversion"/>
  </si>
  <si>
    <t xml:space="preserve">    劳动保障监察</t>
  </si>
  <si>
    <t xml:space="preserve">    就业管理事务</t>
  </si>
  <si>
    <t xml:space="preserve">    社会保险业务管理事务</t>
  </si>
  <si>
    <t xml:space="preserve">    劳动人事争议调解仲裁</t>
  </si>
  <si>
    <r>
      <t xml:space="preserve"> </t>
    </r>
    <r>
      <rPr>
        <b/>
        <sz val="11"/>
        <rFont val="宋体"/>
        <family val="3"/>
        <charset val="134"/>
      </rPr>
      <t xml:space="preserve">   引进人才费用</t>
    </r>
    <phoneticPr fontId="5" type="noConversion"/>
  </si>
  <si>
    <t xml:space="preserve">    其他人力资源和社会保障管理事务支出</t>
  </si>
  <si>
    <t xml:space="preserve">  民政管理事务</t>
  </si>
  <si>
    <t xml:space="preserve">    行政运行（民政管理事务）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</si>
  <si>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</si>
  <si>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</si>
  <si>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</si>
  <si>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</si>
  <si>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</si>
  <si>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</si>
  <si>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</si>
  <si>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phoneticPr fontId="5" type="noConversion"/>
  </si>
  <si>
    <r>
      <t xml:space="preserve"> </t>
    </r>
    <r>
      <rPr>
        <b/>
        <sz val="11"/>
        <rFont val="宋体"/>
        <family val="3"/>
        <charset val="134"/>
      </rPr>
      <t xml:space="preserve">   对机关事业单位基本养老保险基金的补助</t>
    </r>
    <phoneticPr fontId="5" type="noConversion"/>
  </si>
  <si>
    <t xml:space="preserve">  就业补助</t>
    <phoneticPr fontId="5" type="noConversion"/>
  </si>
  <si>
    <t xml:space="preserve">    其他就业补助支出</t>
    <phoneticPr fontId="5" type="noConversion"/>
  </si>
  <si>
    <t xml:space="preserve">  抚恤</t>
  </si>
  <si>
    <r>
      <t xml:space="preserve"> </t>
    </r>
    <r>
      <rPr>
        <b/>
        <sz val="11"/>
        <rFont val="宋体"/>
        <family val="3"/>
        <charset val="134"/>
      </rPr>
      <t xml:space="preserve">   死亡抚恤</t>
    </r>
    <phoneticPr fontId="5" type="noConversion"/>
  </si>
  <si>
    <t xml:space="preserve">    伤残抚恤</t>
    <phoneticPr fontId="5" type="noConversion"/>
  </si>
  <si>
    <t xml:space="preserve">    义务兵优待</t>
  </si>
  <si>
    <t xml:space="preserve">  退役安置</t>
  </si>
  <si>
    <t xml:space="preserve">    退役士兵安置</t>
  </si>
  <si>
    <t xml:space="preserve">    军队移交政府的离退休人员安置</t>
    <phoneticPr fontId="5" type="noConversion"/>
  </si>
  <si>
    <t xml:space="preserve">    军队移交政府的离退休干部管理机构</t>
    <phoneticPr fontId="5" type="noConversion"/>
  </si>
  <si>
    <r>
      <t xml:space="preserve"> </t>
    </r>
    <r>
      <rPr>
        <b/>
        <sz val="11"/>
        <rFont val="宋体"/>
        <family val="3"/>
        <charset val="134"/>
      </rPr>
      <t xml:space="preserve">   </t>
    </r>
    <r>
      <rPr>
        <b/>
        <sz val="11"/>
        <rFont val="宋体"/>
        <family val="3"/>
        <charset val="134"/>
      </rPr>
      <t>其他退役安置支出</t>
    </r>
    <phoneticPr fontId="5" type="noConversion"/>
  </si>
  <si>
    <t xml:space="preserve">  社会福利</t>
  </si>
  <si>
    <t xml:space="preserve">    老年福利</t>
  </si>
  <si>
    <t xml:space="preserve">  残疾人事业</t>
  </si>
  <si>
    <t xml:space="preserve">    行政运行（残疾人事业）</t>
  </si>
  <si>
    <r>
      <t xml:space="preserve"> </t>
    </r>
    <r>
      <rPr>
        <b/>
        <sz val="11"/>
        <rFont val="宋体"/>
        <family val="3"/>
        <charset val="134"/>
      </rPr>
      <t xml:space="preserve">   残疾人康复</t>
    </r>
    <phoneticPr fontId="5" type="noConversion"/>
  </si>
  <si>
    <t xml:space="preserve">    残疾人生活和护理补贴</t>
  </si>
  <si>
    <t xml:space="preserve">    其他残疾人事业支出</t>
  </si>
  <si>
    <r>
      <t xml:space="preserve"> </t>
    </r>
    <r>
      <rPr>
        <b/>
        <sz val="11"/>
        <rFont val="宋体"/>
        <family val="3"/>
        <charset val="134"/>
      </rPr>
      <t xml:space="preserve"> 最低生活保障</t>
    </r>
    <phoneticPr fontId="5" type="noConversion"/>
  </si>
  <si>
    <r>
      <t xml:space="preserve"> </t>
    </r>
    <r>
      <rPr>
        <b/>
        <sz val="11"/>
        <rFont val="宋体"/>
        <family val="3"/>
        <charset val="134"/>
      </rPr>
      <t xml:space="preserve">   农村最低生活保障金支出</t>
    </r>
    <phoneticPr fontId="5" type="noConversion"/>
  </si>
  <si>
    <t xml:space="preserve">  其他生活救助</t>
  </si>
  <si>
    <t xml:space="preserve">    其他农村生活救助</t>
  </si>
  <si>
    <t xml:space="preserve">  财政对基本养老保险基金的补助</t>
    <phoneticPr fontId="5" type="noConversion"/>
  </si>
  <si>
    <r>
      <t xml:space="preserve"> </t>
    </r>
    <r>
      <rPr>
        <b/>
        <sz val="11"/>
        <rFont val="宋体"/>
        <family val="3"/>
        <charset val="134"/>
      </rPr>
      <t xml:space="preserve">   财政对城乡居民基本养老保险基金的补助</t>
    </r>
    <phoneticPr fontId="5" type="noConversion"/>
  </si>
  <si>
    <t xml:space="preserve">  退役军人管理事务</t>
    <phoneticPr fontId="5" type="noConversion"/>
  </si>
  <si>
    <t xml:space="preserve">    行政运行（退役军人管理事务）</t>
    <phoneticPr fontId="5" type="noConversion"/>
  </si>
  <si>
    <t xml:space="preserve">    拥军优属</t>
  </si>
  <si>
    <t xml:space="preserve">    其他退役军人事务管理支出</t>
  </si>
  <si>
    <r>
      <t xml:space="preserve"> </t>
    </r>
    <r>
      <rPr>
        <b/>
        <sz val="11"/>
        <rFont val="宋体"/>
        <family val="3"/>
        <charset val="134"/>
      </rPr>
      <t xml:space="preserve"> 财政代缴社会保险费支出</t>
    </r>
    <phoneticPr fontId="5" type="noConversion"/>
  </si>
  <si>
    <r>
      <t xml:space="preserve"> </t>
    </r>
    <r>
      <rPr>
        <b/>
        <sz val="11"/>
        <rFont val="宋体"/>
        <family val="3"/>
        <charset val="134"/>
      </rPr>
      <t xml:space="preserve">   财政代缴其他社会保险费的支出</t>
    </r>
    <phoneticPr fontId="5" type="noConversion"/>
  </si>
  <si>
    <t xml:space="preserve">  其他社会保障和就业支出</t>
  </si>
  <si>
    <t xml:space="preserve">    其他社会保障和就业支出</t>
  </si>
  <si>
    <t>卫生健康支出</t>
  </si>
  <si>
    <t xml:space="preserve">  卫生健康管理事务</t>
  </si>
  <si>
    <t xml:space="preserve">    行政运行（医疗卫生管理事务）</t>
  </si>
  <si>
    <t xml:space="preserve">    其他卫生健康管理事务支出</t>
  </si>
  <si>
    <t xml:space="preserve">  公立医院</t>
  </si>
  <si>
    <r>
      <t xml:space="preserve"> </t>
    </r>
    <r>
      <rPr>
        <b/>
        <sz val="11"/>
        <rFont val="宋体"/>
        <family val="3"/>
        <charset val="134"/>
      </rPr>
      <t xml:space="preserve">   综合医院</t>
    </r>
    <phoneticPr fontId="5" type="noConversion"/>
  </si>
  <si>
    <t xml:space="preserve">    其他公立医院支出</t>
  </si>
  <si>
    <t xml:space="preserve">  基层医疗卫生机构</t>
  </si>
  <si>
    <t xml:space="preserve">    乡镇卫生院</t>
  </si>
  <si>
    <r>
      <t xml:space="preserve"> </t>
    </r>
    <r>
      <rPr>
        <b/>
        <sz val="11"/>
        <rFont val="宋体"/>
        <family val="3"/>
        <charset val="134"/>
      </rPr>
      <t xml:space="preserve">   其他基层医疗卫生机构支出</t>
    </r>
    <phoneticPr fontId="5" type="noConversion"/>
  </si>
  <si>
    <t xml:space="preserve">  公共卫生</t>
  </si>
  <si>
    <t xml:space="preserve">    疾病预防控制机构</t>
  </si>
  <si>
    <t xml:space="preserve">    妇幼保健机构</t>
  </si>
  <si>
    <t xml:space="preserve">    基本公共卫生服务</t>
  </si>
  <si>
    <t xml:space="preserve">    重大公共卫生服务</t>
  </si>
  <si>
    <t xml:space="preserve">    突发公共卫生事件应急处理</t>
  </si>
  <si>
    <r>
      <t xml:space="preserve"> </t>
    </r>
    <r>
      <rPr>
        <b/>
        <sz val="11"/>
        <rFont val="宋体"/>
        <family val="3"/>
        <charset val="134"/>
      </rPr>
      <t xml:space="preserve">   其他公共卫生支出</t>
    </r>
    <phoneticPr fontId="5" type="noConversion"/>
  </si>
  <si>
    <r>
      <t xml:space="preserve"> </t>
    </r>
    <r>
      <rPr>
        <b/>
        <sz val="11"/>
        <rFont val="宋体"/>
        <family val="3"/>
        <charset val="134"/>
      </rPr>
      <t xml:space="preserve"> 中医药</t>
    </r>
    <phoneticPr fontId="5" type="noConversion"/>
  </si>
  <si>
    <r>
      <t xml:space="preserve"> </t>
    </r>
    <r>
      <rPr>
        <b/>
        <sz val="11"/>
        <rFont val="宋体"/>
        <family val="3"/>
        <charset val="134"/>
      </rPr>
      <t xml:space="preserve">   中医（民族医）药专项</t>
    </r>
    <phoneticPr fontId="5" type="noConversion"/>
  </si>
  <si>
    <t xml:space="preserve">  计划生育事务</t>
  </si>
  <si>
    <t xml:space="preserve">    计划生育机构</t>
  </si>
  <si>
    <r>
      <t xml:space="preserve"> </t>
    </r>
    <r>
      <rPr>
        <b/>
        <sz val="11"/>
        <rFont val="宋体"/>
        <family val="3"/>
        <charset val="134"/>
      </rPr>
      <t xml:space="preserve">   计划生育服务</t>
    </r>
    <phoneticPr fontId="5" type="noConversion"/>
  </si>
  <si>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</si>
  <si>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</si>
  <si>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</si>
  <si>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</si>
  <si>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</si>
  <si>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</si>
  <si>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r>
      <t xml:space="preserve"> </t>
    </r>
    <r>
      <rPr>
        <b/>
        <sz val="11"/>
        <rFont val="宋体"/>
        <family val="3"/>
        <charset val="134"/>
      </rPr>
      <t xml:space="preserve"> 财政对基本医疗保险基金的补助</t>
    </r>
    <phoneticPr fontId="5" type="noConversion"/>
  </si>
  <si>
    <r>
      <t xml:space="preserve"> </t>
    </r>
    <r>
      <rPr>
        <b/>
        <sz val="11"/>
        <rFont val="宋体"/>
        <family val="3"/>
        <charset val="134"/>
      </rPr>
      <t xml:space="preserve">   财政对城乡居民基本医疗保险基金的补助</t>
    </r>
    <phoneticPr fontId="5" type="noConversion"/>
  </si>
  <si>
    <r>
      <t xml:space="preserve"> </t>
    </r>
    <r>
      <rPr>
        <b/>
        <sz val="11"/>
        <rFont val="宋体"/>
        <family val="3"/>
        <charset val="134"/>
      </rPr>
      <t xml:space="preserve"> 医疗救助</t>
    </r>
    <phoneticPr fontId="5" type="noConversion"/>
  </si>
  <si>
    <r>
      <t xml:space="preserve"> </t>
    </r>
    <r>
      <rPr>
        <b/>
        <sz val="11"/>
        <rFont val="宋体"/>
        <family val="3"/>
        <charset val="134"/>
      </rPr>
      <t xml:space="preserve">   城乡医疗救助</t>
    </r>
    <phoneticPr fontId="5" type="noConversion"/>
  </si>
  <si>
    <r>
      <t xml:space="preserve"> </t>
    </r>
    <r>
      <rPr>
        <b/>
        <sz val="11"/>
        <rFont val="宋体"/>
        <family val="3"/>
        <charset val="134"/>
      </rPr>
      <t xml:space="preserve"> 优抚对象医疗</t>
    </r>
    <phoneticPr fontId="5" type="noConversion"/>
  </si>
  <si>
    <r>
      <t xml:space="preserve"> </t>
    </r>
    <r>
      <rPr>
        <b/>
        <sz val="11"/>
        <rFont val="宋体"/>
        <family val="3"/>
        <charset val="134"/>
      </rPr>
      <t xml:space="preserve">   优抚对象医疗补助</t>
    </r>
    <phoneticPr fontId="5" type="noConversion"/>
  </si>
  <si>
    <t xml:space="preserve">  医疗保障管理事务</t>
    <phoneticPr fontId="5" type="noConversion"/>
  </si>
  <si>
    <t xml:space="preserve">    行政运行（医疗保障管理事务）</t>
    <phoneticPr fontId="5" type="noConversion"/>
  </si>
  <si>
    <r>
      <t xml:space="preserve"> </t>
    </r>
    <r>
      <rPr>
        <b/>
        <sz val="11"/>
        <rFont val="宋体"/>
        <family val="3"/>
        <charset val="134"/>
      </rPr>
      <t xml:space="preserve"> 其他卫生健康支出</t>
    </r>
    <phoneticPr fontId="5" type="noConversion"/>
  </si>
  <si>
    <t xml:space="preserve">    其他卫生健康支出</t>
    <phoneticPr fontId="5" type="noConversion"/>
  </si>
  <si>
    <t>节能环保支出</t>
  </si>
  <si>
    <t xml:space="preserve">  环境保护管理事务</t>
  </si>
  <si>
    <t xml:space="preserve">    行政运行（环境保护管理事务）</t>
  </si>
  <si>
    <r>
      <t xml:space="preserve"> </t>
    </r>
    <r>
      <rPr>
        <b/>
        <sz val="11"/>
        <rFont val="宋体"/>
        <family val="3"/>
        <charset val="134"/>
      </rPr>
      <t xml:space="preserve">   其他环境保护管理事务支出</t>
    </r>
    <phoneticPr fontId="5" type="noConversion"/>
  </si>
  <si>
    <t xml:space="preserve">  环境监测与监察</t>
  </si>
  <si>
    <t xml:space="preserve">    其他环境监测与监察支出</t>
  </si>
  <si>
    <t xml:space="preserve">  污染防治</t>
  </si>
  <si>
    <t xml:space="preserve">    大气</t>
  </si>
  <si>
    <t xml:space="preserve">    水体</t>
    <phoneticPr fontId="5" type="noConversion"/>
  </si>
  <si>
    <t xml:space="preserve">    其他污染防治支出</t>
  </si>
  <si>
    <r>
      <t xml:space="preserve"> </t>
    </r>
    <r>
      <rPr>
        <b/>
        <sz val="11"/>
        <rFont val="宋体"/>
        <family val="3"/>
        <charset val="134"/>
      </rPr>
      <t xml:space="preserve"> 能源管理事务</t>
    </r>
    <phoneticPr fontId="5" type="noConversion"/>
  </si>
  <si>
    <t xml:space="preserve">    机关服务（能源管理事务）</t>
    <phoneticPr fontId="5" type="noConversion"/>
  </si>
  <si>
    <t xml:space="preserve">  其他节能环保支出</t>
  </si>
  <si>
    <t xml:space="preserve">    其他节能环保支出</t>
  </si>
  <si>
    <t>城乡社区支出</t>
  </si>
  <si>
    <t xml:space="preserve">  城乡社区管理事务</t>
  </si>
  <si>
    <t xml:space="preserve">    行政运行（城乡社区管理事务）</t>
  </si>
  <si>
    <t xml:space="preserve">    一般行政管理事务（城乡社区管理事务）</t>
    <phoneticPr fontId="5" type="noConversion"/>
  </si>
  <si>
    <t xml:space="preserve">    机关服务（城乡社区管理事务）</t>
    <phoneticPr fontId="5" type="noConversion"/>
  </si>
  <si>
    <t xml:space="preserve">    城管执法</t>
  </si>
  <si>
    <r>
      <t xml:space="preserve"> </t>
    </r>
    <r>
      <rPr>
        <b/>
        <sz val="11"/>
        <rFont val="宋体"/>
        <family val="3"/>
        <charset val="134"/>
      </rPr>
      <t xml:space="preserve">   市政公用行业市场监管</t>
    </r>
    <phoneticPr fontId="5" type="noConversion"/>
  </si>
  <si>
    <t xml:space="preserve">    其他城乡社区管理事务支出</t>
    <phoneticPr fontId="5" type="noConversion"/>
  </si>
  <si>
    <r>
      <t xml:space="preserve"> </t>
    </r>
    <r>
      <rPr>
        <b/>
        <sz val="11"/>
        <rFont val="宋体"/>
        <family val="3"/>
        <charset val="134"/>
      </rPr>
      <t xml:space="preserve"> 城乡社区公共设施</t>
    </r>
    <phoneticPr fontId="5" type="noConversion"/>
  </si>
  <si>
    <r>
      <t xml:space="preserve"> </t>
    </r>
    <r>
      <rPr>
        <b/>
        <sz val="11"/>
        <rFont val="宋体"/>
        <family val="3"/>
        <charset val="134"/>
      </rPr>
      <t xml:space="preserve">   小城镇基础设施建设</t>
    </r>
    <phoneticPr fontId="5" type="noConversion"/>
  </si>
  <si>
    <r>
      <t xml:space="preserve"> </t>
    </r>
    <r>
      <rPr>
        <b/>
        <sz val="11"/>
        <rFont val="宋体"/>
        <family val="3"/>
        <charset val="134"/>
      </rPr>
      <t xml:space="preserve">   其他城乡社区公共设施支出</t>
    </r>
    <phoneticPr fontId="5" type="noConversion"/>
  </si>
  <si>
    <t xml:space="preserve">  城乡社区环境卫生</t>
  </si>
  <si>
    <t xml:space="preserve">    城乡社区环境卫生</t>
  </si>
  <si>
    <r>
      <t xml:space="preserve"> </t>
    </r>
    <r>
      <rPr>
        <b/>
        <sz val="11"/>
        <rFont val="宋体"/>
        <family val="3"/>
        <charset val="134"/>
      </rPr>
      <t xml:space="preserve"> 其他城乡社区支出</t>
    </r>
    <phoneticPr fontId="5" type="noConversion"/>
  </si>
  <si>
    <r>
      <t xml:space="preserve"> </t>
    </r>
    <r>
      <rPr>
        <b/>
        <sz val="11"/>
        <rFont val="宋体"/>
        <family val="3"/>
        <charset val="134"/>
      </rPr>
      <t xml:space="preserve">   其他城乡社区支出</t>
    </r>
    <phoneticPr fontId="5" type="noConversion"/>
  </si>
  <si>
    <t>农林水支出</t>
  </si>
  <si>
    <t xml:space="preserve">  农业农村</t>
  </si>
  <si>
    <t xml:space="preserve">    行政运行（农业）</t>
  </si>
  <si>
    <t xml:space="preserve">    一般行政管理事务（农业）</t>
  </si>
  <si>
    <r>
      <t xml:space="preserve"> </t>
    </r>
    <r>
      <rPr>
        <b/>
        <sz val="11"/>
        <rFont val="宋体"/>
        <family val="3"/>
        <charset val="134"/>
      </rPr>
      <t xml:space="preserve">   机关服务（农业）</t>
    </r>
    <phoneticPr fontId="5" type="noConversion"/>
  </si>
  <si>
    <t xml:space="preserve">    事业运行（农业）</t>
  </si>
  <si>
    <t xml:space="preserve">    病虫害控制</t>
  </si>
  <si>
    <t xml:space="preserve">    农产品质量安全</t>
    <phoneticPr fontId="5" type="noConversion"/>
  </si>
  <si>
    <t xml:space="preserve">    防灾救灾</t>
    <phoneticPr fontId="5" type="noConversion"/>
  </si>
  <si>
    <t xml:space="preserve">    农业资源保护修复与利用</t>
  </si>
  <si>
    <t xml:space="preserve">    农田建设</t>
  </si>
  <si>
    <t xml:space="preserve">    其他农业农村支出</t>
  </si>
  <si>
    <t xml:space="preserve">  林业和草原</t>
  </si>
  <si>
    <t xml:space="preserve">    行政运行（林业）</t>
  </si>
  <si>
    <r>
      <t xml:space="preserve"> </t>
    </r>
    <r>
      <rPr>
        <b/>
        <sz val="11"/>
        <rFont val="宋体"/>
        <family val="3"/>
        <charset val="134"/>
      </rPr>
      <t xml:space="preserve">   森林资源培育</t>
    </r>
    <phoneticPr fontId="5" type="noConversion"/>
  </si>
  <si>
    <r>
      <t xml:space="preserve"> </t>
    </r>
    <r>
      <rPr>
        <b/>
        <sz val="11"/>
        <rFont val="宋体"/>
        <family val="3"/>
        <charset val="134"/>
      </rPr>
      <t xml:space="preserve">   森林生态效益补偿</t>
    </r>
    <phoneticPr fontId="5" type="noConversion"/>
  </si>
  <si>
    <t xml:space="preserve">    湿地保护</t>
  </si>
  <si>
    <t xml:space="preserve">    林业草原防灾减灾</t>
  </si>
  <si>
    <t xml:space="preserve">    其他林业和草原支出</t>
  </si>
  <si>
    <t xml:space="preserve">  水利</t>
  </si>
  <si>
    <t xml:space="preserve">    行政运行（水利）</t>
  </si>
  <si>
    <t xml:space="preserve">    机关服务（水利）</t>
  </si>
  <si>
    <t xml:space="preserve">    水利行业业务管理</t>
  </si>
  <si>
    <t xml:space="preserve">    水利工程运行与维护</t>
  </si>
  <si>
    <r>
      <t xml:space="preserve"> </t>
    </r>
    <r>
      <rPr>
        <b/>
        <sz val="11"/>
        <rFont val="宋体"/>
        <family val="3"/>
        <charset val="134"/>
      </rPr>
      <t xml:space="preserve">   水利执法监督</t>
    </r>
    <phoneticPr fontId="5" type="noConversion"/>
  </si>
  <si>
    <t xml:space="preserve">    水土保持（水利）</t>
  </si>
  <si>
    <t xml:space="preserve">    防汛</t>
  </si>
  <si>
    <t xml:space="preserve">    农村水利</t>
    <phoneticPr fontId="5" type="noConversion"/>
  </si>
  <si>
    <t xml:space="preserve">    其他水利支出</t>
  </si>
  <si>
    <t xml:space="preserve">  扶贫</t>
  </si>
  <si>
    <t xml:space="preserve">    行政运行（扶贫）</t>
  </si>
  <si>
    <r>
      <t xml:space="preserve"> </t>
    </r>
    <r>
      <rPr>
        <b/>
        <sz val="11"/>
        <rFont val="宋体"/>
        <family val="3"/>
        <charset val="134"/>
      </rPr>
      <t xml:space="preserve">   一般行政管理事务（扶贫）</t>
    </r>
    <phoneticPr fontId="5" type="noConversion"/>
  </si>
  <si>
    <t xml:space="preserve">    其他扶贫支出</t>
  </si>
  <si>
    <t xml:space="preserve">  农村综合改革</t>
  </si>
  <si>
    <t xml:space="preserve">    农村公益事业建设奖补资金</t>
  </si>
  <si>
    <r>
      <t xml:space="preserve"> </t>
    </r>
    <r>
      <rPr>
        <b/>
        <sz val="11"/>
        <rFont val="宋体"/>
        <family val="3"/>
        <charset val="134"/>
      </rPr>
      <t xml:space="preserve">   对村民委员会和村党支部的补助</t>
    </r>
    <phoneticPr fontId="5" type="noConversion"/>
  </si>
  <si>
    <r>
      <t xml:space="preserve"> </t>
    </r>
    <r>
      <rPr>
        <b/>
        <sz val="11"/>
        <rFont val="宋体"/>
        <family val="3"/>
        <charset val="134"/>
      </rPr>
      <t xml:space="preserve">   对村集体经济组织的补助</t>
    </r>
    <phoneticPr fontId="5" type="noConversion"/>
  </si>
  <si>
    <r>
      <t xml:space="preserve"> </t>
    </r>
    <r>
      <rPr>
        <b/>
        <sz val="11"/>
        <rFont val="宋体"/>
        <family val="3"/>
        <charset val="134"/>
      </rPr>
      <t xml:space="preserve">   其他农村综合改革支出</t>
    </r>
    <phoneticPr fontId="5" type="noConversion"/>
  </si>
  <si>
    <t>交通运输支出</t>
  </si>
  <si>
    <t xml:space="preserve">  公路水路运输</t>
  </si>
  <si>
    <t xml:space="preserve">    行政运行（公路水路运输）</t>
  </si>
  <si>
    <t xml:space="preserve">    一般行政管理事务（公路水路运输）</t>
  </si>
  <si>
    <t xml:space="preserve">    公路建设</t>
  </si>
  <si>
    <r>
      <t xml:space="preserve"> </t>
    </r>
    <r>
      <rPr>
        <b/>
        <sz val="11"/>
        <rFont val="宋体"/>
        <family val="3"/>
        <charset val="134"/>
      </rPr>
      <t xml:space="preserve">   公路养护</t>
    </r>
    <phoneticPr fontId="5" type="noConversion"/>
  </si>
  <si>
    <r>
      <t xml:space="preserve"> </t>
    </r>
    <r>
      <rPr>
        <b/>
        <sz val="11"/>
        <rFont val="宋体"/>
        <family val="3"/>
        <charset val="134"/>
      </rPr>
      <t xml:space="preserve">   公路运输管理</t>
    </r>
    <phoneticPr fontId="5" type="noConversion"/>
  </si>
  <si>
    <r>
      <t xml:space="preserve"> </t>
    </r>
    <r>
      <rPr>
        <b/>
        <sz val="11"/>
        <rFont val="宋体"/>
        <family val="3"/>
        <charset val="134"/>
      </rPr>
      <t xml:space="preserve">   其他公路水路运输支出</t>
    </r>
    <phoneticPr fontId="5" type="noConversion"/>
  </si>
  <si>
    <t>资源勘探工业信息等支出</t>
  </si>
  <si>
    <r>
      <t xml:space="preserve"> </t>
    </r>
    <r>
      <rPr>
        <b/>
        <sz val="11"/>
        <rFont val="宋体"/>
        <family val="3"/>
        <charset val="134"/>
      </rPr>
      <t xml:space="preserve"> 制造业</t>
    </r>
    <phoneticPr fontId="5" type="noConversion"/>
  </si>
  <si>
    <r>
      <t xml:space="preserve"> </t>
    </r>
    <r>
      <rPr>
        <b/>
        <sz val="11"/>
        <rFont val="宋体"/>
        <family val="3"/>
        <charset val="134"/>
      </rPr>
      <t xml:space="preserve">   化工原料及化学制品制造业</t>
    </r>
    <phoneticPr fontId="5" type="noConversion"/>
  </si>
  <si>
    <t xml:space="preserve">  工业和信息产业监管</t>
  </si>
  <si>
    <t xml:space="preserve">    行政运行（工业和信息产业监管）</t>
  </si>
  <si>
    <t xml:space="preserve">    一般行政管理事务（工业和信息产业监管）</t>
    <phoneticPr fontId="5" type="noConversion"/>
  </si>
  <si>
    <t xml:space="preserve">  支持中小企业发展和管理支出</t>
  </si>
  <si>
    <t xml:space="preserve">    行政运行（支持中小企业发展和管理支出）</t>
  </si>
  <si>
    <t>金融支出</t>
  </si>
  <si>
    <t xml:space="preserve">  金融部门行政支出</t>
  </si>
  <si>
    <t xml:space="preserve">    行政运行（金融部门行政支出）</t>
  </si>
  <si>
    <t>援助其他地区支出</t>
    <phoneticPr fontId="5" type="noConversion"/>
  </si>
  <si>
    <r>
      <t xml:space="preserve"> </t>
    </r>
    <r>
      <rPr>
        <b/>
        <sz val="11"/>
        <rFont val="宋体"/>
        <family val="3"/>
        <charset val="134"/>
      </rPr>
      <t xml:space="preserve"> 其他支出</t>
    </r>
    <phoneticPr fontId="5" type="noConversion"/>
  </si>
  <si>
    <t>自然资源海洋气象等支出</t>
  </si>
  <si>
    <t xml:space="preserve">  自然资源事务</t>
    <phoneticPr fontId="5" type="noConversion"/>
  </si>
  <si>
    <t xml:space="preserve">    行政运行（自然资源事务）</t>
    <phoneticPr fontId="5" type="noConversion"/>
  </si>
  <si>
    <t xml:space="preserve">    一般行政管理事务（自然资源事务）</t>
    <phoneticPr fontId="5" type="noConversion"/>
  </si>
  <si>
    <r>
      <t xml:space="preserve"> </t>
    </r>
    <r>
      <rPr>
        <b/>
        <sz val="11"/>
        <rFont val="宋体"/>
        <family val="3"/>
        <charset val="134"/>
      </rPr>
      <t xml:space="preserve">   自然资源行业业务管理</t>
    </r>
    <phoneticPr fontId="5" type="noConversion"/>
  </si>
  <si>
    <r>
      <t xml:space="preserve"> </t>
    </r>
    <r>
      <rPr>
        <b/>
        <sz val="11"/>
        <rFont val="宋体"/>
        <family val="3"/>
        <charset val="134"/>
      </rPr>
      <t xml:space="preserve">   自然资源调查与确权登记</t>
    </r>
    <phoneticPr fontId="5" type="noConversion"/>
  </si>
  <si>
    <r>
      <t xml:space="preserve"> </t>
    </r>
    <r>
      <rPr>
        <b/>
        <sz val="11"/>
        <rFont val="宋体"/>
        <family val="3"/>
        <charset val="134"/>
      </rPr>
      <t xml:space="preserve">   土地资源储备支出</t>
    </r>
    <phoneticPr fontId="5" type="noConversion"/>
  </si>
  <si>
    <t xml:space="preserve">    地质勘查与矿产资源管理</t>
  </si>
  <si>
    <t xml:space="preserve">    事业运行（国土资源事务）</t>
  </si>
  <si>
    <t>住房保障支出</t>
  </si>
  <si>
    <r>
      <t xml:space="preserve"> </t>
    </r>
    <r>
      <rPr>
        <b/>
        <sz val="11"/>
        <rFont val="宋体"/>
        <family val="3"/>
        <charset val="134"/>
      </rPr>
      <t xml:space="preserve"> 保障性安居工程支出</t>
    </r>
    <phoneticPr fontId="5" type="noConversion"/>
  </si>
  <si>
    <r>
      <t xml:space="preserve"> </t>
    </r>
    <r>
      <rPr>
        <b/>
        <sz val="11"/>
        <rFont val="宋体"/>
        <family val="3"/>
        <charset val="134"/>
      </rPr>
      <t xml:space="preserve">   棚户区改造</t>
    </r>
    <phoneticPr fontId="5" type="noConversion"/>
  </si>
  <si>
    <r>
      <t xml:space="preserve"> </t>
    </r>
    <r>
      <rPr>
        <b/>
        <sz val="11"/>
        <rFont val="宋体"/>
        <family val="3"/>
        <charset val="134"/>
      </rPr>
      <t xml:space="preserve">   老旧小区改造</t>
    </r>
    <phoneticPr fontId="5" type="noConversion"/>
  </si>
  <si>
    <t xml:space="preserve">  住房改革支出</t>
  </si>
  <si>
    <t xml:space="preserve">    住房公积金</t>
  </si>
  <si>
    <t>粮油物资储备支出</t>
  </si>
  <si>
    <t xml:space="preserve">  粮油事务</t>
  </si>
  <si>
    <t xml:space="preserve">    其他粮油事务支出</t>
  </si>
  <si>
    <t>灾害防治及应急管理支出</t>
  </si>
  <si>
    <t xml:space="preserve">  应急管理事务</t>
    <phoneticPr fontId="5" type="noConversion"/>
  </si>
  <si>
    <t xml:space="preserve">    行政运行（应急管理事务）</t>
    <phoneticPr fontId="5" type="noConversion"/>
  </si>
  <si>
    <t xml:space="preserve">    安全监管</t>
    <phoneticPr fontId="5" type="noConversion"/>
  </si>
  <si>
    <t xml:space="preserve">  消防事务</t>
  </si>
  <si>
    <t xml:space="preserve">    行政运行</t>
  </si>
  <si>
    <t xml:space="preserve">    其他消防事务支出</t>
  </si>
  <si>
    <t xml:space="preserve">  煤矿安全</t>
  </si>
  <si>
    <t xml:space="preserve">    煤矿安全监察事务</t>
  </si>
  <si>
    <t xml:space="preserve">    事业运行</t>
  </si>
  <si>
    <t>预备费</t>
    <phoneticPr fontId="5" type="noConversion"/>
  </si>
  <si>
    <t xml:space="preserve">  其他支出</t>
  </si>
  <si>
    <t xml:space="preserve">    其他支出</t>
  </si>
  <si>
    <t>债务付息支出</t>
  </si>
  <si>
    <t xml:space="preserve">  地方政府一般债务付息支出</t>
  </si>
  <si>
    <t xml:space="preserve">    地方政府其他一般债务付息支出</t>
  </si>
  <si>
    <t>金额</t>
    <phoneticPr fontId="5" type="noConversion"/>
  </si>
  <si>
    <t xml:space="preserve">    一般行政管理事务（商贸事务）</t>
    <phoneticPr fontId="5" type="noConversion"/>
  </si>
  <si>
    <t xml:space="preserve">    一般行政管理事务（民主党派及工商联事务）</t>
    <phoneticPr fontId="5" type="noConversion"/>
  </si>
  <si>
    <t xml:space="preserve">  市场监督管理事务</t>
    <phoneticPr fontId="5" type="noConversion"/>
  </si>
  <si>
    <t xml:space="preserve">    行政运行（市场监督管理事务）</t>
    <phoneticPr fontId="5" type="noConversion"/>
  </si>
  <si>
    <t xml:space="preserve">    一般行政管理事务（市场监督管理事务）</t>
    <phoneticPr fontId="5" type="noConversion"/>
  </si>
  <si>
    <t xml:space="preserve">    事业运行（市场监督管理事务）</t>
    <phoneticPr fontId="5" type="noConversion"/>
  </si>
  <si>
    <r>
      <t xml:space="preserve"> </t>
    </r>
    <r>
      <rPr>
        <b/>
        <sz val="11"/>
        <rFont val="宋体"/>
        <family val="3"/>
        <charset val="134"/>
      </rPr>
      <t xml:space="preserve">   民兵</t>
    </r>
    <phoneticPr fontId="5" type="noConversion"/>
  </si>
  <si>
    <r>
      <t xml:space="preserve"> </t>
    </r>
    <r>
      <rPr>
        <b/>
        <sz val="11"/>
        <rFont val="宋体"/>
        <family val="3"/>
        <charset val="134"/>
      </rPr>
      <t xml:space="preserve"> 公安</t>
    </r>
    <phoneticPr fontId="5" type="noConversion"/>
  </si>
  <si>
    <t xml:space="preserve">    行政运行（公安）</t>
    <phoneticPr fontId="5" type="noConversion"/>
  </si>
  <si>
    <t xml:space="preserve">    其他公安支出</t>
    <phoneticPr fontId="5" type="noConversion"/>
  </si>
  <si>
    <r>
      <t xml:space="preserve"> </t>
    </r>
    <r>
      <rPr>
        <b/>
        <sz val="11"/>
        <rFont val="宋体"/>
        <family val="3"/>
        <charset val="134"/>
      </rPr>
      <t xml:space="preserve">   一般行政管理事务（司法）</t>
    </r>
    <phoneticPr fontId="5" type="noConversion"/>
  </si>
  <si>
    <t xml:space="preserve">    基层司法业务</t>
    <phoneticPr fontId="5" type="noConversion"/>
  </si>
  <si>
    <t xml:space="preserve">    公共法律服务</t>
    <phoneticPr fontId="5" type="noConversion"/>
  </si>
  <si>
    <r>
      <t xml:space="preserve"> </t>
    </r>
    <r>
      <rPr>
        <b/>
        <sz val="11"/>
        <rFont val="宋体"/>
        <family val="3"/>
        <charset val="134"/>
      </rPr>
      <t xml:space="preserve">   高等教育</t>
    </r>
    <phoneticPr fontId="5" type="noConversion"/>
  </si>
  <si>
    <r>
      <t xml:space="preserve"> </t>
    </r>
    <r>
      <rPr>
        <b/>
        <sz val="11"/>
        <rFont val="宋体"/>
        <family val="3"/>
        <charset val="134"/>
      </rPr>
      <t xml:space="preserve"> 教育费附加安排的支出</t>
    </r>
    <phoneticPr fontId="5" type="noConversion"/>
  </si>
  <si>
    <t xml:space="preserve">    其他教育费附加安排的支出   </t>
    <phoneticPr fontId="5" type="noConversion"/>
  </si>
  <si>
    <t xml:space="preserve">  其他教育支出</t>
    <phoneticPr fontId="5" type="noConversion"/>
  </si>
  <si>
    <t xml:space="preserve">    其他教育支出</t>
    <phoneticPr fontId="5" type="noConversion"/>
  </si>
  <si>
    <r>
      <t xml:space="preserve"> </t>
    </r>
    <r>
      <rPr>
        <b/>
        <sz val="11"/>
        <rFont val="宋体"/>
        <family val="3"/>
        <charset val="134"/>
      </rPr>
      <t xml:space="preserve"> 科学技术普及</t>
    </r>
    <phoneticPr fontId="5" type="noConversion"/>
  </si>
  <si>
    <r>
      <t xml:space="preserve"> </t>
    </r>
    <r>
      <rPr>
        <b/>
        <sz val="11"/>
        <rFont val="宋体"/>
        <family val="3"/>
        <charset val="134"/>
      </rPr>
      <t xml:space="preserve">   机构运行</t>
    </r>
    <phoneticPr fontId="5" type="noConversion"/>
  </si>
  <si>
    <r>
      <t xml:space="preserve"> </t>
    </r>
    <r>
      <rPr>
        <b/>
        <sz val="11"/>
        <rFont val="宋体"/>
        <family val="3"/>
        <charset val="134"/>
      </rPr>
      <t xml:space="preserve">   科普活动</t>
    </r>
    <phoneticPr fontId="5" type="noConversion"/>
  </si>
  <si>
    <r>
      <t xml:space="preserve"> </t>
    </r>
    <r>
      <rPr>
        <b/>
        <sz val="11"/>
        <rFont val="宋体"/>
        <family val="3"/>
        <charset val="134"/>
      </rPr>
      <t xml:space="preserve"> 其他科学技术支出</t>
    </r>
    <phoneticPr fontId="5" type="noConversion"/>
  </si>
  <si>
    <r>
      <t xml:space="preserve"> </t>
    </r>
    <r>
      <rPr>
        <b/>
        <sz val="11"/>
        <rFont val="宋体"/>
        <family val="3"/>
        <charset val="134"/>
      </rPr>
      <t xml:space="preserve">   其他科学技术支出</t>
    </r>
    <phoneticPr fontId="5" type="noConversion"/>
  </si>
  <si>
    <t xml:space="preserve">  人力资源和社会保障管理事务</t>
    <phoneticPr fontId="5" type="noConversion"/>
  </si>
  <si>
    <t xml:space="preserve">    行政运行（人力资源和社会保障管理事务）</t>
    <phoneticPr fontId="5" type="noConversion"/>
  </si>
  <si>
    <t xml:space="preserve">    一般行政管理事务（人力资源和社会保障管理事务）</t>
    <phoneticPr fontId="5" type="noConversion"/>
  </si>
  <si>
    <t xml:space="preserve">    机关服务（人力资源和社会保障管理事务）</t>
    <phoneticPr fontId="5" type="noConversion"/>
  </si>
  <si>
    <t xml:space="preserve">    综合业务管理</t>
    <phoneticPr fontId="5" type="noConversion"/>
  </si>
  <si>
    <r>
      <t xml:space="preserve"> </t>
    </r>
    <r>
      <rPr>
        <b/>
        <sz val="11"/>
        <rFont val="宋体"/>
        <family val="3"/>
        <charset val="134"/>
      </rPr>
      <t xml:space="preserve">   引进人才费用</t>
    </r>
    <phoneticPr fontId="5" type="noConversion"/>
  </si>
  <si>
    <t xml:space="preserve">    机关事业单位基本养老保险缴费支出</t>
    <phoneticPr fontId="5" type="noConversion"/>
  </si>
  <si>
    <r>
      <t xml:space="preserve"> </t>
    </r>
    <r>
      <rPr>
        <b/>
        <sz val="11"/>
        <rFont val="宋体"/>
        <family val="3"/>
        <charset val="134"/>
      </rPr>
      <t xml:space="preserve">   对机关事业单位基本养老保险基金的补助</t>
    </r>
    <phoneticPr fontId="5" type="noConversion"/>
  </si>
  <si>
    <t xml:space="preserve">  就业补助</t>
    <phoneticPr fontId="5" type="noConversion"/>
  </si>
  <si>
    <t xml:space="preserve">    其他就业补助支出</t>
    <phoneticPr fontId="5" type="noConversion"/>
  </si>
  <si>
    <r>
      <t xml:space="preserve"> </t>
    </r>
    <r>
      <rPr>
        <b/>
        <sz val="11"/>
        <rFont val="宋体"/>
        <family val="3"/>
        <charset val="134"/>
      </rPr>
      <t xml:space="preserve">   死亡抚恤</t>
    </r>
    <phoneticPr fontId="5" type="noConversion"/>
  </si>
  <si>
    <t xml:space="preserve">    伤残抚恤</t>
    <phoneticPr fontId="5" type="noConversion"/>
  </si>
  <si>
    <t xml:space="preserve">    军队移交政府的离退休人员安置</t>
    <phoneticPr fontId="5" type="noConversion"/>
  </si>
  <si>
    <t xml:space="preserve">    军队移交政府的离退休干部管理机构</t>
    <phoneticPr fontId="5" type="noConversion"/>
  </si>
  <si>
    <r>
      <t xml:space="preserve"> </t>
    </r>
    <r>
      <rPr>
        <b/>
        <sz val="11"/>
        <rFont val="宋体"/>
        <family val="3"/>
        <charset val="134"/>
      </rPr>
      <t xml:space="preserve">   </t>
    </r>
    <r>
      <rPr>
        <b/>
        <sz val="11"/>
        <rFont val="宋体"/>
        <family val="3"/>
        <charset val="134"/>
      </rPr>
      <t>其他退役安置支出</t>
    </r>
    <phoneticPr fontId="5" type="noConversion"/>
  </si>
  <si>
    <r>
      <t xml:space="preserve"> </t>
    </r>
    <r>
      <rPr>
        <b/>
        <sz val="11"/>
        <rFont val="宋体"/>
        <family val="3"/>
        <charset val="134"/>
      </rPr>
      <t xml:space="preserve">   残疾人康复</t>
    </r>
    <phoneticPr fontId="5" type="noConversion"/>
  </si>
  <si>
    <r>
      <t xml:space="preserve"> </t>
    </r>
    <r>
      <rPr>
        <b/>
        <sz val="11"/>
        <rFont val="宋体"/>
        <family val="3"/>
        <charset val="134"/>
      </rPr>
      <t xml:space="preserve"> 最低生活保障</t>
    </r>
    <phoneticPr fontId="5" type="noConversion"/>
  </si>
  <si>
    <r>
      <t xml:space="preserve"> </t>
    </r>
    <r>
      <rPr>
        <b/>
        <sz val="11"/>
        <rFont val="宋体"/>
        <family val="3"/>
        <charset val="134"/>
      </rPr>
      <t xml:space="preserve">   农村最低生活保障金支出</t>
    </r>
    <phoneticPr fontId="5" type="noConversion"/>
  </si>
  <si>
    <t xml:space="preserve">  财政对基本养老保险基金的补助</t>
    <phoneticPr fontId="5" type="noConversion"/>
  </si>
  <si>
    <r>
      <t xml:space="preserve"> </t>
    </r>
    <r>
      <rPr>
        <b/>
        <sz val="11"/>
        <rFont val="宋体"/>
        <family val="3"/>
        <charset val="134"/>
      </rPr>
      <t xml:space="preserve">   财政对城乡居民基本养老保险基金的补助</t>
    </r>
    <phoneticPr fontId="5" type="noConversion"/>
  </si>
  <si>
    <t xml:space="preserve">  退役军人管理事务</t>
    <phoneticPr fontId="5" type="noConversion"/>
  </si>
  <si>
    <t xml:space="preserve">    行政运行（退役军人管理事务）</t>
    <phoneticPr fontId="5" type="noConversion"/>
  </si>
  <si>
    <r>
      <t xml:space="preserve"> </t>
    </r>
    <r>
      <rPr>
        <b/>
        <sz val="11"/>
        <rFont val="宋体"/>
        <family val="3"/>
        <charset val="134"/>
      </rPr>
      <t xml:space="preserve"> 财政代缴社会保险费支出</t>
    </r>
    <phoneticPr fontId="5" type="noConversion"/>
  </si>
  <si>
    <r>
      <t xml:space="preserve"> </t>
    </r>
    <r>
      <rPr>
        <b/>
        <sz val="11"/>
        <rFont val="宋体"/>
        <family val="3"/>
        <charset val="134"/>
      </rPr>
      <t xml:space="preserve">   财政代缴其他社会保险费的支出</t>
    </r>
    <phoneticPr fontId="5" type="noConversion"/>
  </si>
  <si>
    <r>
      <t xml:space="preserve"> </t>
    </r>
    <r>
      <rPr>
        <b/>
        <sz val="11"/>
        <rFont val="宋体"/>
        <family val="3"/>
        <charset val="134"/>
      </rPr>
      <t xml:space="preserve">   综合医院</t>
    </r>
    <phoneticPr fontId="5" type="noConversion"/>
  </si>
  <si>
    <r>
      <t xml:space="preserve"> </t>
    </r>
    <r>
      <rPr>
        <b/>
        <sz val="11"/>
        <rFont val="宋体"/>
        <family val="3"/>
        <charset val="134"/>
      </rPr>
      <t xml:space="preserve">   其他基层医疗卫生机构支出</t>
    </r>
    <phoneticPr fontId="5" type="noConversion"/>
  </si>
  <si>
    <r>
      <t xml:space="preserve"> </t>
    </r>
    <r>
      <rPr>
        <b/>
        <sz val="11"/>
        <rFont val="宋体"/>
        <family val="3"/>
        <charset val="134"/>
      </rPr>
      <t xml:space="preserve">   其他公共卫生支出</t>
    </r>
    <phoneticPr fontId="5" type="noConversion"/>
  </si>
  <si>
    <r>
      <t xml:space="preserve"> </t>
    </r>
    <r>
      <rPr>
        <b/>
        <sz val="11"/>
        <rFont val="宋体"/>
        <family val="3"/>
        <charset val="134"/>
      </rPr>
      <t xml:space="preserve"> 中医药</t>
    </r>
    <phoneticPr fontId="5" type="noConversion"/>
  </si>
  <si>
    <r>
      <t xml:space="preserve"> </t>
    </r>
    <r>
      <rPr>
        <b/>
        <sz val="11"/>
        <rFont val="宋体"/>
        <family val="3"/>
        <charset val="134"/>
      </rPr>
      <t xml:space="preserve">   中医（民族医）药专项</t>
    </r>
    <phoneticPr fontId="5" type="noConversion"/>
  </si>
  <si>
    <r>
      <t xml:space="preserve"> </t>
    </r>
    <r>
      <rPr>
        <b/>
        <sz val="11"/>
        <rFont val="宋体"/>
        <family val="3"/>
        <charset val="134"/>
      </rPr>
      <t xml:space="preserve">   计划生育服务</t>
    </r>
    <phoneticPr fontId="5" type="noConversion"/>
  </si>
  <si>
    <r>
      <t xml:space="preserve"> </t>
    </r>
    <r>
      <rPr>
        <b/>
        <sz val="11"/>
        <rFont val="宋体"/>
        <family val="3"/>
        <charset val="134"/>
      </rPr>
      <t xml:space="preserve"> 财政对基本医疗保险基金的补助</t>
    </r>
    <phoneticPr fontId="5" type="noConversion"/>
  </si>
  <si>
    <r>
      <t xml:space="preserve"> </t>
    </r>
    <r>
      <rPr>
        <b/>
        <sz val="11"/>
        <rFont val="宋体"/>
        <family val="3"/>
        <charset val="134"/>
      </rPr>
      <t xml:space="preserve">   财政对城乡居民基本医疗保险基金的补助</t>
    </r>
    <phoneticPr fontId="5" type="noConversion"/>
  </si>
  <si>
    <r>
      <t xml:space="preserve"> </t>
    </r>
    <r>
      <rPr>
        <b/>
        <sz val="11"/>
        <rFont val="宋体"/>
        <family val="3"/>
        <charset val="134"/>
      </rPr>
      <t xml:space="preserve"> 医疗救助</t>
    </r>
    <phoneticPr fontId="5" type="noConversion"/>
  </si>
  <si>
    <r>
      <t xml:space="preserve"> </t>
    </r>
    <r>
      <rPr>
        <b/>
        <sz val="11"/>
        <rFont val="宋体"/>
        <family val="3"/>
        <charset val="134"/>
      </rPr>
      <t xml:space="preserve">   城乡医疗救助</t>
    </r>
    <phoneticPr fontId="5" type="noConversion"/>
  </si>
  <si>
    <r>
      <t xml:space="preserve"> </t>
    </r>
    <r>
      <rPr>
        <b/>
        <sz val="11"/>
        <rFont val="宋体"/>
        <family val="3"/>
        <charset val="134"/>
      </rPr>
      <t xml:space="preserve"> 优抚对象医疗</t>
    </r>
    <phoneticPr fontId="5" type="noConversion"/>
  </si>
  <si>
    <r>
      <t xml:space="preserve"> </t>
    </r>
    <r>
      <rPr>
        <b/>
        <sz val="11"/>
        <rFont val="宋体"/>
        <family val="3"/>
        <charset val="134"/>
      </rPr>
      <t xml:space="preserve">   优抚对象医疗补助</t>
    </r>
    <phoneticPr fontId="5" type="noConversion"/>
  </si>
  <si>
    <t xml:space="preserve">  医疗保障管理事务</t>
    <phoneticPr fontId="5" type="noConversion"/>
  </si>
  <si>
    <t xml:space="preserve">    行政运行（医疗保障管理事务）</t>
    <phoneticPr fontId="5" type="noConversion"/>
  </si>
  <si>
    <r>
      <t xml:space="preserve"> </t>
    </r>
    <r>
      <rPr>
        <b/>
        <sz val="11"/>
        <rFont val="宋体"/>
        <family val="3"/>
        <charset val="134"/>
      </rPr>
      <t xml:space="preserve"> 其他卫生健康支出</t>
    </r>
    <phoneticPr fontId="5" type="noConversion"/>
  </si>
  <si>
    <t xml:space="preserve">    其他卫生健康支出</t>
    <phoneticPr fontId="5" type="noConversion"/>
  </si>
  <si>
    <r>
      <t xml:space="preserve"> </t>
    </r>
    <r>
      <rPr>
        <b/>
        <sz val="11"/>
        <rFont val="宋体"/>
        <family val="3"/>
        <charset val="134"/>
      </rPr>
      <t xml:space="preserve">   其他环境保护管理事务支出</t>
    </r>
    <phoneticPr fontId="5" type="noConversion"/>
  </si>
  <si>
    <t xml:space="preserve">    水体</t>
    <phoneticPr fontId="5" type="noConversion"/>
  </si>
  <si>
    <r>
      <t xml:space="preserve"> </t>
    </r>
    <r>
      <rPr>
        <b/>
        <sz val="11"/>
        <rFont val="宋体"/>
        <family val="3"/>
        <charset val="134"/>
      </rPr>
      <t xml:space="preserve"> 能源管理事务</t>
    </r>
    <phoneticPr fontId="5" type="noConversion"/>
  </si>
  <si>
    <t xml:space="preserve">    机关服务（能源管理事务）</t>
    <phoneticPr fontId="5" type="noConversion"/>
  </si>
  <si>
    <t xml:space="preserve">    一般行政管理事务（城乡社区管理事务）</t>
    <phoneticPr fontId="5" type="noConversion"/>
  </si>
  <si>
    <t xml:space="preserve">    机关服务（城乡社区管理事务）</t>
    <phoneticPr fontId="5" type="noConversion"/>
  </si>
  <si>
    <r>
      <t xml:space="preserve"> </t>
    </r>
    <r>
      <rPr>
        <b/>
        <sz val="11"/>
        <rFont val="宋体"/>
        <family val="3"/>
        <charset val="134"/>
      </rPr>
      <t xml:space="preserve">   市政公用行业市场监管</t>
    </r>
    <phoneticPr fontId="5" type="noConversion"/>
  </si>
  <si>
    <t xml:space="preserve">    其他城乡社区管理事务支出</t>
    <phoneticPr fontId="5" type="noConversion"/>
  </si>
  <si>
    <r>
      <t xml:space="preserve"> </t>
    </r>
    <r>
      <rPr>
        <b/>
        <sz val="11"/>
        <rFont val="宋体"/>
        <family val="3"/>
        <charset val="134"/>
      </rPr>
      <t xml:space="preserve"> 城乡社区公共设施</t>
    </r>
    <phoneticPr fontId="5" type="noConversion"/>
  </si>
  <si>
    <r>
      <t xml:space="preserve"> </t>
    </r>
    <r>
      <rPr>
        <b/>
        <sz val="11"/>
        <rFont val="宋体"/>
        <family val="3"/>
        <charset val="134"/>
      </rPr>
      <t xml:space="preserve">   小城镇基础设施建设</t>
    </r>
    <phoneticPr fontId="5" type="noConversion"/>
  </si>
  <si>
    <r>
      <t xml:space="preserve"> </t>
    </r>
    <r>
      <rPr>
        <b/>
        <sz val="11"/>
        <rFont val="宋体"/>
        <family val="3"/>
        <charset val="134"/>
      </rPr>
      <t xml:space="preserve">   其他城乡社区公共设施支出</t>
    </r>
    <phoneticPr fontId="5" type="noConversion"/>
  </si>
  <si>
    <r>
      <t xml:space="preserve"> </t>
    </r>
    <r>
      <rPr>
        <b/>
        <sz val="11"/>
        <rFont val="宋体"/>
        <family val="3"/>
        <charset val="134"/>
      </rPr>
      <t xml:space="preserve"> 其他城乡社区支出</t>
    </r>
    <phoneticPr fontId="5" type="noConversion"/>
  </si>
  <si>
    <r>
      <t xml:space="preserve"> </t>
    </r>
    <r>
      <rPr>
        <b/>
        <sz val="11"/>
        <rFont val="宋体"/>
        <family val="3"/>
        <charset val="134"/>
      </rPr>
      <t xml:space="preserve">   其他城乡社区支出</t>
    </r>
    <phoneticPr fontId="5" type="noConversion"/>
  </si>
  <si>
    <r>
      <t xml:space="preserve"> </t>
    </r>
    <r>
      <rPr>
        <b/>
        <sz val="11"/>
        <rFont val="宋体"/>
        <family val="3"/>
        <charset val="134"/>
      </rPr>
      <t xml:space="preserve">   机关服务（农业）</t>
    </r>
    <phoneticPr fontId="5" type="noConversion"/>
  </si>
  <si>
    <t xml:space="preserve">    农产品质量安全</t>
    <phoneticPr fontId="5" type="noConversion"/>
  </si>
  <si>
    <t xml:space="preserve">    防灾救灾</t>
    <phoneticPr fontId="5" type="noConversion"/>
  </si>
  <si>
    <r>
      <t xml:space="preserve"> </t>
    </r>
    <r>
      <rPr>
        <b/>
        <sz val="11"/>
        <rFont val="宋体"/>
        <family val="3"/>
        <charset val="134"/>
      </rPr>
      <t xml:space="preserve">   森林资源培育</t>
    </r>
    <phoneticPr fontId="5" type="noConversion"/>
  </si>
  <si>
    <r>
      <t xml:space="preserve"> </t>
    </r>
    <r>
      <rPr>
        <b/>
        <sz val="11"/>
        <rFont val="宋体"/>
        <family val="3"/>
        <charset val="134"/>
      </rPr>
      <t xml:space="preserve">   森林生态效益补偿</t>
    </r>
    <phoneticPr fontId="5" type="noConversion"/>
  </si>
  <si>
    <r>
      <t xml:space="preserve"> </t>
    </r>
    <r>
      <rPr>
        <b/>
        <sz val="11"/>
        <rFont val="宋体"/>
        <family val="3"/>
        <charset val="134"/>
      </rPr>
      <t xml:space="preserve">   水利执法监督</t>
    </r>
    <phoneticPr fontId="5" type="noConversion"/>
  </si>
  <si>
    <t xml:space="preserve">    农村水利</t>
    <phoneticPr fontId="5" type="noConversion"/>
  </si>
  <si>
    <r>
      <t xml:space="preserve"> </t>
    </r>
    <r>
      <rPr>
        <b/>
        <sz val="11"/>
        <rFont val="宋体"/>
        <family val="3"/>
        <charset val="134"/>
      </rPr>
      <t xml:space="preserve">   一般行政管理事务（扶贫）</t>
    </r>
    <phoneticPr fontId="5" type="noConversion"/>
  </si>
  <si>
    <r>
      <t xml:space="preserve"> </t>
    </r>
    <r>
      <rPr>
        <b/>
        <sz val="11"/>
        <rFont val="宋体"/>
        <family val="3"/>
        <charset val="134"/>
      </rPr>
      <t xml:space="preserve">   对村民委员会和村党支部的补助</t>
    </r>
    <phoneticPr fontId="5" type="noConversion"/>
  </si>
  <si>
    <r>
      <t xml:space="preserve"> </t>
    </r>
    <r>
      <rPr>
        <b/>
        <sz val="11"/>
        <rFont val="宋体"/>
        <family val="3"/>
        <charset val="134"/>
      </rPr>
      <t xml:space="preserve">   对村集体经济组织的补助</t>
    </r>
    <phoneticPr fontId="5" type="noConversion"/>
  </si>
  <si>
    <r>
      <t xml:space="preserve"> </t>
    </r>
    <r>
      <rPr>
        <b/>
        <sz val="11"/>
        <rFont val="宋体"/>
        <family val="3"/>
        <charset val="134"/>
      </rPr>
      <t xml:space="preserve">   其他农村综合改革支出</t>
    </r>
    <phoneticPr fontId="5" type="noConversion"/>
  </si>
  <si>
    <r>
      <t xml:space="preserve"> </t>
    </r>
    <r>
      <rPr>
        <b/>
        <sz val="11"/>
        <rFont val="宋体"/>
        <family val="3"/>
        <charset val="134"/>
      </rPr>
      <t xml:space="preserve">   公路养护</t>
    </r>
    <phoneticPr fontId="5" type="noConversion"/>
  </si>
  <si>
    <r>
      <t xml:space="preserve"> </t>
    </r>
    <r>
      <rPr>
        <b/>
        <sz val="11"/>
        <rFont val="宋体"/>
        <family val="3"/>
        <charset val="134"/>
      </rPr>
      <t xml:space="preserve">   公路运输管理</t>
    </r>
    <phoneticPr fontId="5" type="noConversion"/>
  </si>
  <si>
    <r>
      <t xml:space="preserve"> </t>
    </r>
    <r>
      <rPr>
        <b/>
        <sz val="11"/>
        <rFont val="宋体"/>
        <family val="3"/>
        <charset val="134"/>
      </rPr>
      <t xml:space="preserve">   其他公路水路运输支出</t>
    </r>
    <phoneticPr fontId="5" type="noConversion"/>
  </si>
  <si>
    <r>
      <t xml:space="preserve"> </t>
    </r>
    <r>
      <rPr>
        <b/>
        <sz val="11"/>
        <rFont val="宋体"/>
        <family val="3"/>
        <charset val="134"/>
      </rPr>
      <t xml:space="preserve"> 制造业</t>
    </r>
    <phoneticPr fontId="5" type="noConversion"/>
  </si>
  <si>
    <r>
      <t xml:space="preserve"> </t>
    </r>
    <r>
      <rPr>
        <b/>
        <sz val="11"/>
        <rFont val="宋体"/>
        <family val="3"/>
        <charset val="134"/>
      </rPr>
      <t xml:space="preserve">   化工原料及化学制品制造业</t>
    </r>
    <phoneticPr fontId="5" type="noConversion"/>
  </si>
  <si>
    <t xml:space="preserve">    一般行政管理事务（工业和信息产业监管）</t>
    <phoneticPr fontId="5" type="noConversion"/>
  </si>
  <si>
    <t>援助其他地区支出</t>
    <phoneticPr fontId="5" type="noConversion"/>
  </si>
  <si>
    <r>
      <t xml:space="preserve"> </t>
    </r>
    <r>
      <rPr>
        <b/>
        <sz val="11"/>
        <rFont val="宋体"/>
        <family val="3"/>
        <charset val="134"/>
      </rPr>
      <t xml:space="preserve"> 其他支出</t>
    </r>
    <phoneticPr fontId="5" type="noConversion"/>
  </si>
  <si>
    <t xml:space="preserve">  自然资源事务</t>
    <phoneticPr fontId="5" type="noConversion"/>
  </si>
  <si>
    <t xml:space="preserve">    行政运行（自然资源事务）</t>
    <phoneticPr fontId="5" type="noConversion"/>
  </si>
  <si>
    <t xml:space="preserve">    一般行政管理事务（自然资源事务）</t>
    <phoneticPr fontId="5" type="noConversion"/>
  </si>
  <si>
    <r>
      <t xml:space="preserve"> </t>
    </r>
    <r>
      <rPr>
        <b/>
        <sz val="11"/>
        <rFont val="宋体"/>
        <family val="3"/>
        <charset val="134"/>
      </rPr>
      <t xml:space="preserve">   自然资源行业业务管理</t>
    </r>
    <phoneticPr fontId="5" type="noConversion"/>
  </si>
  <si>
    <r>
      <t xml:space="preserve"> </t>
    </r>
    <r>
      <rPr>
        <b/>
        <sz val="11"/>
        <rFont val="宋体"/>
        <family val="3"/>
        <charset val="134"/>
      </rPr>
      <t xml:space="preserve">   自然资源调查与确权登记</t>
    </r>
    <phoneticPr fontId="5" type="noConversion"/>
  </si>
  <si>
    <r>
      <t xml:space="preserve"> </t>
    </r>
    <r>
      <rPr>
        <b/>
        <sz val="11"/>
        <rFont val="宋体"/>
        <family val="3"/>
        <charset val="134"/>
      </rPr>
      <t xml:space="preserve">   土地资源储备支出</t>
    </r>
    <phoneticPr fontId="5" type="noConversion"/>
  </si>
  <si>
    <r>
      <t xml:space="preserve"> </t>
    </r>
    <r>
      <rPr>
        <b/>
        <sz val="11"/>
        <rFont val="宋体"/>
        <family val="3"/>
        <charset val="134"/>
      </rPr>
      <t xml:space="preserve"> 保障性安居工程支出</t>
    </r>
    <phoneticPr fontId="5" type="noConversion"/>
  </si>
  <si>
    <r>
      <t xml:space="preserve"> </t>
    </r>
    <r>
      <rPr>
        <b/>
        <sz val="11"/>
        <rFont val="宋体"/>
        <family val="3"/>
        <charset val="134"/>
      </rPr>
      <t xml:space="preserve">   棚户区改造</t>
    </r>
    <phoneticPr fontId="5" type="noConversion"/>
  </si>
  <si>
    <r>
      <t xml:space="preserve"> </t>
    </r>
    <r>
      <rPr>
        <b/>
        <sz val="11"/>
        <rFont val="宋体"/>
        <family val="3"/>
        <charset val="134"/>
      </rPr>
      <t xml:space="preserve">   老旧小区改造</t>
    </r>
    <phoneticPr fontId="5" type="noConversion"/>
  </si>
  <si>
    <t xml:space="preserve">  应急管理事务</t>
    <phoneticPr fontId="5" type="noConversion"/>
  </si>
  <si>
    <t xml:space="preserve">    行政运行（应急管理事务）</t>
    <phoneticPr fontId="5" type="noConversion"/>
  </si>
  <si>
    <t xml:space="preserve">    安全监管</t>
    <phoneticPr fontId="5" type="noConversion"/>
  </si>
  <si>
    <t>预备费</t>
    <phoneticPr fontId="5" type="noConversion"/>
  </si>
  <si>
    <t>2021年殷都区本级一般公共预算基本支出预算表</t>
    <phoneticPr fontId="5" type="noConversion"/>
  </si>
  <si>
    <r>
      <t>202</t>
    </r>
    <r>
      <rPr>
        <b/>
        <sz val="12"/>
        <rFont val="宋体"/>
        <family val="3"/>
        <charset val="134"/>
      </rPr>
      <t>1</t>
    </r>
    <r>
      <rPr>
        <b/>
        <sz val="12"/>
        <rFont val="宋体"/>
        <family val="3"/>
        <charset val="134"/>
      </rPr>
      <t>预算数</t>
    </r>
    <phoneticPr fontId="5" type="noConversion"/>
  </si>
  <si>
    <t xml:space="preserve">  50202</t>
    <phoneticPr fontId="5" type="noConversion"/>
  </si>
  <si>
    <r>
      <t xml:space="preserve"> </t>
    </r>
    <r>
      <rPr>
        <b/>
        <sz val="10"/>
        <rFont val="宋体"/>
        <family val="3"/>
        <charset val="134"/>
      </rPr>
      <t xml:space="preserve"> </t>
    </r>
    <r>
      <rPr>
        <b/>
        <sz val="10"/>
        <rFont val="宋体"/>
        <family val="3"/>
        <charset val="134"/>
      </rPr>
      <t>会议费</t>
    </r>
    <phoneticPr fontId="5" type="noConversion"/>
  </si>
  <si>
    <r>
      <t xml:space="preserve"> </t>
    </r>
    <r>
      <rPr>
        <b/>
        <sz val="10"/>
        <rFont val="宋体"/>
        <family val="3"/>
        <charset val="134"/>
      </rPr>
      <t xml:space="preserve"> 50302</t>
    </r>
    <phoneticPr fontId="5" type="noConversion"/>
  </si>
  <si>
    <r>
      <t xml:space="preserve"> </t>
    </r>
    <r>
      <rPr>
        <b/>
        <sz val="10"/>
        <rFont val="宋体"/>
        <family val="3"/>
        <charset val="134"/>
      </rPr>
      <t xml:space="preserve"> 50305</t>
    </r>
    <phoneticPr fontId="5" type="noConversion"/>
  </si>
  <si>
    <r>
      <t xml:space="preserve"> </t>
    </r>
    <r>
      <rPr>
        <b/>
        <sz val="10"/>
        <rFont val="宋体"/>
        <family val="3"/>
        <charset val="134"/>
      </rPr>
      <t xml:space="preserve"> 50307</t>
    </r>
    <phoneticPr fontId="5" type="noConversion"/>
  </si>
  <si>
    <r>
      <t xml:space="preserve"> </t>
    </r>
    <r>
      <rPr>
        <b/>
        <sz val="10"/>
        <rFont val="宋体"/>
        <family val="3"/>
        <charset val="134"/>
      </rPr>
      <t xml:space="preserve"> 大型修缮</t>
    </r>
    <phoneticPr fontId="5" type="noConversion"/>
  </si>
  <si>
    <r>
      <t xml:space="preserve"> </t>
    </r>
    <r>
      <rPr>
        <b/>
        <sz val="10"/>
        <rFont val="宋体"/>
        <family val="3"/>
        <charset val="134"/>
      </rPr>
      <t xml:space="preserve"> 50399</t>
    </r>
    <phoneticPr fontId="5" type="noConversion"/>
  </si>
  <si>
    <r>
      <t xml:space="preserve"> </t>
    </r>
    <r>
      <rPr>
        <b/>
        <sz val="10"/>
        <rFont val="宋体"/>
        <family val="3"/>
        <charset val="134"/>
      </rPr>
      <t xml:space="preserve"> 其他资本性支出</t>
    </r>
    <phoneticPr fontId="5" type="noConversion"/>
  </si>
  <si>
    <t>504</t>
    <phoneticPr fontId="5" type="noConversion"/>
  </si>
  <si>
    <t>机关资本性支出（二）</t>
    <phoneticPr fontId="5" type="noConversion"/>
  </si>
  <si>
    <t xml:space="preserve">  50401</t>
    <phoneticPr fontId="5" type="noConversion"/>
  </si>
  <si>
    <t xml:space="preserve">  房屋建筑物构建</t>
    <phoneticPr fontId="5" type="noConversion"/>
  </si>
  <si>
    <t xml:space="preserve">  50402</t>
    <phoneticPr fontId="5" type="noConversion"/>
  </si>
  <si>
    <t xml:space="preserve">  基础设施建设</t>
    <phoneticPr fontId="5" type="noConversion"/>
  </si>
  <si>
    <t xml:space="preserve">  50499</t>
    <phoneticPr fontId="5" type="noConversion"/>
  </si>
  <si>
    <t xml:space="preserve">  其他资本性支出</t>
    <phoneticPr fontId="5" type="noConversion"/>
  </si>
  <si>
    <r>
      <t>5</t>
    </r>
    <r>
      <rPr>
        <b/>
        <sz val="10"/>
        <rFont val="宋体"/>
        <family val="3"/>
        <charset val="134"/>
      </rPr>
      <t>06</t>
    </r>
    <phoneticPr fontId="5" type="noConversion"/>
  </si>
  <si>
    <t>对事业单位经常性补助</t>
    <phoneticPr fontId="5" type="noConversion"/>
  </si>
  <si>
    <r>
      <t xml:space="preserve"> </t>
    </r>
    <r>
      <rPr>
        <b/>
        <sz val="10"/>
        <rFont val="宋体"/>
        <family val="3"/>
        <charset val="134"/>
      </rPr>
      <t xml:space="preserve"> 50601</t>
    </r>
    <phoneticPr fontId="5" type="noConversion"/>
  </si>
  <si>
    <r>
      <t xml:space="preserve"> </t>
    </r>
    <r>
      <rPr>
        <b/>
        <sz val="10"/>
        <rFont val="宋体"/>
        <family val="3"/>
        <charset val="134"/>
      </rPr>
      <t xml:space="preserve"> 工资福利支出</t>
    </r>
    <phoneticPr fontId="5" type="noConversion"/>
  </si>
  <si>
    <t>507</t>
    <phoneticPr fontId="5" type="noConversion"/>
  </si>
  <si>
    <t>对企业补助</t>
    <phoneticPr fontId="5" type="noConversion"/>
  </si>
  <si>
    <t xml:space="preserve">  50799</t>
    <phoneticPr fontId="5" type="noConversion"/>
  </si>
  <si>
    <t xml:space="preserve">  其他对企业补助</t>
    <phoneticPr fontId="5" type="noConversion"/>
  </si>
  <si>
    <t>508</t>
    <phoneticPr fontId="5" type="noConversion"/>
  </si>
  <si>
    <t>对企业资本性支出</t>
    <phoneticPr fontId="5" type="noConversion"/>
  </si>
  <si>
    <t xml:space="preserve">  50801</t>
    <phoneticPr fontId="5" type="noConversion"/>
  </si>
  <si>
    <t xml:space="preserve">  对企业资本性支出（一）</t>
    <phoneticPr fontId="5" type="noConversion"/>
  </si>
  <si>
    <r>
      <t xml:space="preserve"> </t>
    </r>
    <r>
      <rPr>
        <b/>
        <sz val="10"/>
        <rFont val="宋体"/>
        <family val="3"/>
        <charset val="134"/>
      </rPr>
      <t xml:space="preserve"> 50902</t>
    </r>
    <phoneticPr fontId="5" type="noConversion"/>
  </si>
  <si>
    <r>
      <t xml:space="preserve"> </t>
    </r>
    <r>
      <rPr>
        <b/>
        <sz val="10"/>
        <rFont val="宋体"/>
        <family val="3"/>
        <charset val="134"/>
      </rPr>
      <t xml:space="preserve"> 助学金</t>
    </r>
    <phoneticPr fontId="5" type="noConversion"/>
  </si>
  <si>
    <r>
      <t xml:space="preserve"> </t>
    </r>
    <r>
      <rPr>
        <b/>
        <sz val="10"/>
        <rFont val="宋体"/>
        <family val="3"/>
        <charset val="134"/>
      </rPr>
      <t xml:space="preserve"> 50903</t>
    </r>
    <phoneticPr fontId="5" type="noConversion"/>
  </si>
  <si>
    <r>
      <t xml:space="preserve"> </t>
    </r>
    <r>
      <rPr>
        <b/>
        <sz val="10"/>
        <rFont val="宋体"/>
        <family val="3"/>
        <charset val="134"/>
      </rPr>
      <t xml:space="preserve"> 个人农业生产补贴</t>
    </r>
    <phoneticPr fontId="5" type="noConversion"/>
  </si>
  <si>
    <r>
      <t>5</t>
    </r>
    <r>
      <rPr>
        <b/>
        <sz val="10"/>
        <rFont val="宋体"/>
        <family val="3"/>
        <charset val="134"/>
      </rPr>
      <t>10</t>
    </r>
    <phoneticPr fontId="5" type="noConversion"/>
  </si>
  <si>
    <t>对社会保障基金补助</t>
    <phoneticPr fontId="5" type="noConversion"/>
  </si>
  <si>
    <r>
      <t xml:space="preserve"> </t>
    </r>
    <r>
      <rPr>
        <b/>
        <sz val="10"/>
        <rFont val="宋体"/>
        <family val="3"/>
        <charset val="134"/>
      </rPr>
      <t xml:space="preserve"> 51002</t>
    </r>
    <phoneticPr fontId="5" type="noConversion"/>
  </si>
  <si>
    <r>
      <t xml:space="preserve"> </t>
    </r>
    <r>
      <rPr>
        <b/>
        <sz val="10"/>
        <rFont val="宋体"/>
        <family val="3"/>
        <charset val="134"/>
      </rPr>
      <t xml:space="preserve"> 对社会保险基金补助</t>
    </r>
    <phoneticPr fontId="5" type="noConversion"/>
  </si>
  <si>
    <r>
      <t>5</t>
    </r>
    <r>
      <rPr>
        <b/>
        <sz val="10"/>
        <rFont val="宋体"/>
        <family val="3"/>
        <charset val="134"/>
      </rPr>
      <t>11</t>
    </r>
    <phoneticPr fontId="5" type="noConversion"/>
  </si>
  <si>
    <t>债务利息及费用支出</t>
    <phoneticPr fontId="5" type="noConversion"/>
  </si>
  <si>
    <r>
      <t xml:space="preserve"> </t>
    </r>
    <r>
      <rPr>
        <b/>
        <sz val="10"/>
        <rFont val="宋体"/>
        <family val="3"/>
        <charset val="134"/>
      </rPr>
      <t xml:space="preserve"> 51101</t>
    </r>
    <phoneticPr fontId="5" type="noConversion"/>
  </si>
  <si>
    <r>
      <t xml:space="preserve"> </t>
    </r>
    <r>
      <rPr>
        <b/>
        <sz val="10"/>
        <rFont val="宋体"/>
        <family val="3"/>
        <charset val="134"/>
      </rPr>
      <t xml:space="preserve"> 国内债务付息</t>
    </r>
    <phoneticPr fontId="5" type="noConversion"/>
  </si>
  <si>
    <t>514</t>
    <phoneticPr fontId="5" type="noConversion"/>
  </si>
  <si>
    <t>预备费及预留</t>
    <phoneticPr fontId="5" type="noConversion"/>
  </si>
  <si>
    <t xml:space="preserve">  51401</t>
    <phoneticPr fontId="5" type="noConversion"/>
  </si>
  <si>
    <r>
      <t xml:space="preserve"> </t>
    </r>
    <r>
      <rPr>
        <b/>
        <sz val="10"/>
        <rFont val="宋体"/>
        <family val="3"/>
        <charset val="134"/>
      </rPr>
      <t xml:space="preserve"> 预备费</t>
    </r>
    <phoneticPr fontId="5" type="noConversion"/>
  </si>
  <si>
    <t>599</t>
    <phoneticPr fontId="5" type="noConversion"/>
  </si>
  <si>
    <t>其他支出</t>
    <phoneticPr fontId="5" type="noConversion"/>
  </si>
  <si>
    <t xml:space="preserve">  59999</t>
    <phoneticPr fontId="5" type="noConversion"/>
  </si>
  <si>
    <r>
      <t xml:space="preserve"> </t>
    </r>
    <r>
      <rPr>
        <b/>
        <sz val="10"/>
        <rFont val="宋体"/>
        <family val="3"/>
        <charset val="134"/>
      </rPr>
      <t xml:space="preserve"> 其他支出</t>
    </r>
    <phoneticPr fontId="5" type="noConversion"/>
  </si>
  <si>
    <r>
      <t xml:space="preserve"> </t>
    </r>
    <r>
      <rPr>
        <b/>
        <sz val="10"/>
        <rFont val="宋体"/>
        <family val="3"/>
        <charset val="134"/>
      </rPr>
      <t xml:space="preserve"> 大型修缮</t>
    </r>
    <phoneticPr fontId="5" type="noConversion"/>
  </si>
  <si>
    <r>
      <t xml:space="preserve"> </t>
    </r>
    <r>
      <rPr>
        <b/>
        <sz val="10"/>
        <rFont val="宋体"/>
        <family val="3"/>
        <charset val="134"/>
      </rPr>
      <t xml:space="preserve"> 50399</t>
    </r>
    <phoneticPr fontId="5" type="noConversion"/>
  </si>
  <si>
    <t>504</t>
    <phoneticPr fontId="5" type="noConversion"/>
  </si>
  <si>
    <t>机关资本性支出（二）</t>
    <phoneticPr fontId="5" type="noConversion"/>
  </si>
  <si>
    <t xml:space="preserve">  50401</t>
    <phoneticPr fontId="5" type="noConversion"/>
  </si>
  <si>
    <t xml:space="preserve">  房屋建筑物构建</t>
    <phoneticPr fontId="5" type="noConversion"/>
  </si>
  <si>
    <t xml:space="preserve">  50402</t>
    <phoneticPr fontId="5" type="noConversion"/>
  </si>
  <si>
    <r>
      <t>5</t>
    </r>
    <r>
      <rPr>
        <b/>
        <sz val="10"/>
        <rFont val="宋体"/>
        <family val="3"/>
        <charset val="134"/>
      </rPr>
      <t>06</t>
    </r>
    <phoneticPr fontId="5" type="noConversion"/>
  </si>
  <si>
    <t>对事业单位经常性补助</t>
    <phoneticPr fontId="5" type="noConversion"/>
  </si>
  <si>
    <r>
      <t xml:space="preserve"> </t>
    </r>
    <r>
      <rPr>
        <b/>
        <sz val="10"/>
        <rFont val="宋体"/>
        <family val="3"/>
        <charset val="134"/>
      </rPr>
      <t xml:space="preserve"> 50601</t>
    </r>
    <phoneticPr fontId="5" type="noConversion"/>
  </si>
  <si>
    <t>507</t>
    <phoneticPr fontId="5" type="noConversion"/>
  </si>
  <si>
    <t>对企业补助</t>
    <phoneticPr fontId="5" type="noConversion"/>
  </si>
  <si>
    <t>508</t>
    <phoneticPr fontId="5" type="noConversion"/>
  </si>
  <si>
    <t>对企业资本性支出</t>
    <phoneticPr fontId="5" type="noConversion"/>
  </si>
  <si>
    <t xml:space="preserve">  50801</t>
    <phoneticPr fontId="5" type="noConversion"/>
  </si>
  <si>
    <t xml:space="preserve">  对企业资本性支出（一）</t>
    <phoneticPr fontId="5" type="noConversion"/>
  </si>
  <si>
    <r>
      <t xml:space="preserve"> </t>
    </r>
    <r>
      <rPr>
        <b/>
        <sz val="10"/>
        <rFont val="宋体"/>
        <family val="3"/>
        <charset val="134"/>
      </rPr>
      <t xml:space="preserve"> 50902</t>
    </r>
    <phoneticPr fontId="5" type="noConversion"/>
  </si>
  <si>
    <r>
      <t xml:space="preserve"> </t>
    </r>
    <r>
      <rPr>
        <b/>
        <sz val="10"/>
        <rFont val="宋体"/>
        <family val="3"/>
        <charset val="134"/>
      </rPr>
      <t xml:space="preserve"> 个人农业生产补贴</t>
    </r>
    <phoneticPr fontId="5" type="noConversion"/>
  </si>
  <si>
    <r>
      <t xml:space="preserve"> </t>
    </r>
    <r>
      <rPr>
        <b/>
        <sz val="10"/>
        <rFont val="宋体"/>
        <family val="3"/>
        <charset val="134"/>
      </rPr>
      <t xml:space="preserve"> 对社会保险基金补助</t>
    </r>
    <phoneticPr fontId="5" type="noConversion"/>
  </si>
  <si>
    <t>514</t>
    <phoneticPr fontId="5" type="noConversion"/>
  </si>
  <si>
    <t>预备费及预留</t>
    <phoneticPr fontId="5" type="noConversion"/>
  </si>
  <si>
    <t xml:space="preserve">  51401</t>
    <phoneticPr fontId="5" type="noConversion"/>
  </si>
  <si>
    <t>599</t>
    <phoneticPr fontId="5" type="noConversion"/>
  </si>
  <si>
    <t xml:space="preserve">  59999</t>
    <phoneticPr fontId="5" type="noConversion"/>
  </si>
  <si>
    <r>
      <t xml:space="preserve"> </t>
    </r>
    <r>
      <rPr>
        <b/>
        <sz val="10"/>
        <rFont val="宋体"/>
        <family val="3"/>
        <charset val="134"/>
      </rPr>
      <t xml:space="preserve"> 其他支出</t>
    </r>
    <phoneticPr fontId="5" type="noConversion"/>
  </si>
  <si>
    <t>本 年 支 出 合 计</t>
  </si>
  <si>
    <t>一、一般公共服务支出</t>
  </si>
  <si>
    <t>二、外交支出</t>
  </si>
  <si>
    <t>三、国防支出</t>
  </si>
  <si>
    <t>四、公共安全支出</t>
  </si>
  <si>
    <t>五、教育支出</t>
  </si>
  <si>
    <t>六、科学技术支出</t>
  </si>
  <si>
    <t>八、社会保障和就业支出</t>
  </si>
  <si>
    <t>九、卫生健康支出</t>
  </si>
  <si>
    <t>十、节能环保支出</t>
  </si>
  <si>
    <t>十一、城乡社区支出</t>
  </si>
  <si>
    <t>十二、农林水支出</t>
  </si>
  <si>
    <t>十三、交通运输支出</t>
  </si>
  <si>
    <t>十五、商业服务业等支出</t>
  </si>
  <si>
    <t>十六、金融支出</t>
  </si>
  <si>
    <t>十七、援助其他地区支出</t>
  </si>
  <si>
    <t>十八、自然资源海洋气象支出</t>
  </si>
  <si>
    <t>十九、住房保障支出</t>
  </si>
  <si>
    <t>二十、粮油物资储备支出</t>
  </si>
  <si>
    <t>二十一、灾害防治应急管理支出</t>
  </si>
  <si>
    <t>二十二、预备费</t>
  </si>
  <si>
    <t>二十三、债务还本付息支出</t>
  </si>
  <si>
    <t>二十四、其他支出</t>
  </si>
  <si>
    <t>二十五、转移性支出</t>
  </si>
  <si>
    <t>一般债务</t>
  </si>
  <si>
    <t>一、2016年末政府债务限额</t>
  </si>
  <si>
    <t>二、2016年末政府债务余额</t>
  </si>
  <si>
    <t>三、2017年末政府债务限额</t>
  </si>
  <si>
    <t>四、2017年末政府债务余额</t>
  </si>
  <si>
    <t>五、2018年末政府债务限额</t>
  </si>
  <si>
    <t>六、2018年末政府债务余额</t>
  </si>
  <si>
    <t>七、2019年末政府债务限额</t>
  </si>
  <si>
    <t>八、2019年末政府债务余额</t>
  </si>
  <si>
    <t>专项债务</t>
  </si>
  <si>
    <t>九、2020年末政府债务限额</t>
    <phoneticPr fontId="1" type="noConversion"/>
  </si>
  <si>
    <t>十、2020年末政府债务余额</t>
    <phoneticPr fontId="1" type="noConversion"/>
  </si>
  <si>
    <t>2021年殷都区政府专项债务限额及余额情况表</t>
    <phoneticPr fontId="1" type="noConversion"/>
  </si>
  <si>
    <t>2021年殷都区政府一般债务限额及余额情况表</t>
    <phoneticPr fontId="1" type="noConversion"/>
  </si>
  <si>
    <t>七、文化旅游体育与传媒支出</t>
    <phoneticPr fontId="5" type="noConversion"/>
  </si>
  <si>
    <t>十四、资源勘探工业信息支出</t>
    <phoneticPr fontId="5" type="noConversion"/>
  </si>
  <si>
    <t>合计</t>
    <phoneticPr fontId="1" type="noConversion"/>
  </si>
  <si>
    <t>项　　目</t>
  </si>
  <si>
    <t>当年预算数</t>
  </si>
  <si>
    <t>上年预算数</t>
  </si>
  <si>
    <t>增减（%）</t>
  </si>
  <si>
    <t>因公出国（境）费用</t>
  </si>
  <si>
    <t>公务接待费</t>
  </si>
  <si>
    <t>公务用车运行维护费</t>
  </si>
  <si>
    <t>公务用车购置</t>
  </si>
  <si>
    <t>小计</t>
  </si>
  <si>
    <t>2021年殷都区一般公共预算“三公”经费预算表</t>
    <phoneticPr fontId="1" type="noConversion"/>
  </si>
  <si>
    <t>表四</t>
    <phoneticPr fontId="1" type="noConversion"/>
  </si>
  <si>
    <t>2021年殷都区一般公共预算支出明细表</t>
    <phoneticPr fontId="5" type="noConversion"/>
  </si>
  <si>
    <t xml:space="preserve">              单位：万元</t>
    <phoneticPr fontId="5" type="noConversion"/>
  </si>
  <si>
    <t>2021年殷都区一般公共预算本级支出预算表</t>
    <phoneticPr fontId="5" type="noConversion"/>
  </si>
  <si>
    <t>本级</t>
    <phoneticPr fontId="1" type="noConversion"/>
  </si>
  <si>
    <t>2021年殷都区一般公共预算本级支出明细表</t>
    <phoneticPr fontId="5" type="noConversion"/>
  </si>
  <si>
    <t>表九</t>
    <phoneticPr fontId="1" type="noConversion"/>
  </si>
  <si>
    <t>表十</t>
    <phoneticPr fontId="1" type="noConversion"/>
  </si>
  <si>
    <t>表十一</t>
    <phoneticPr fontId="1" type="noConversion"/>
  </si>
  <si>
    <t>表十二</t>
    <phoneticPr fontId="1" type="noConversion"/>
  </si>
  <si>
    <t>表十三</t>
    <phoneticPr fontId="1" type="noConversion"/>
  </si>
  <si>
    <t>表十四</t>
    <phoneticPr fontId="1" type="noConversion"/>
  </si>
  <si>
    <t>表十五</t>
    <phoneticPr fontId="1" type="noConversion"/>
  </si>
  <si>
    <t>表十六</t>
    <phoneticPr fontId="1" type="noConversion"/>
  </si>
  <si>
    <t>表十七</t>
    <phoneticPr fontId="1" type="noConversion"/>
  </si>
  <si>
    <t>表十八</t>
    <phoneticPr fontId="1" type="noConversion"/>
  </si>
  <si>
    <t>表十九</t>
    <phoneticPr fontId="1" type="noConversion"/>
  </si>
  <si>
    <t>表二十</t>
    <phoneticPr fontId="1" type="noConversion"/>
  </si>
  <si>
    <t>表二十一</t>
    <phoneticPr fontId="1" type="noConversion"/>
  </si>
  <si>
    <t>表二十二</t>
    <phoneticPr fontId="1" type="noConversion"/>
  </si>
  <si>
    <t>表二十三</t>
    <phoneticPr fontId="1" type="noConversion"/>
  </si>
  <si>
    <t>表二十四</t>
    <phoneticPr fontId="1" type="noConversion"/>
  </si>
  <si>
    <t>表二十五</t>
    <phoneticPr fontId="1" type="noConversion"/>
  </si>
  <si>
    <t>表二十六</t>
    <phoneticPr fontId="1" type="noConversion"/>
  </si>
  <si>
    <t>表二十七</t>
    <phoneticPr fontId="1" type="noConversion"/>
  </si>
  <si>
    <t>表二十八</t>
    <phoneticPr fontId="1" type="noConversion"/>
  </si>
  <si>
    <t>单位：万元</t>
    <phoneticPr fontId="5" type="noConversion"/>
  </si>
  <si>
    <t>预算科目</t>
    <phoneticPr fontId="5" type="noConversion"/>
  </si>
  <si>
    <t>2021年预算数</t>
    <phoneticPr fontId="5" type="noConversion"/>
  </si>
  <si>
    <t>合计</t>
    <phoneticPr fontId="5" type="noConversion"/>
  </si>
  <si>
    <t>区本级</t>
    <phoneticPr fontId="5" type="noConversion"/>
  </si>
  <si>
    <t>乡镇级</t>
    <phoneticPr fontId="5" type="noConversion"/>
  </si>
  <si>
    <t>本年收入合计</t>
    <phoneticPr fontId="5" type="noConversion"/>
  </si>
  <si>
    <t>一、税收收入</t>
    <phoneticPr fontId="5" type="noConversion"/>
  </si>
  <si>
    <t xml:space="preserve">  个人所得税</t>
    <phoneticPr fontId="5" type="noConversion"/>
  </si>
  <si>
    <t xml:space="preserve">  车船税</t>
    <phoneticPr fontId="5" type="noConversion"/>
  </si>
  <si>
    <t xml:space="preserve">  耕地占用税</t>
    <phoneticPr fontId="5" type="noConversion"/>
  </si>
  <si>
    <t xml:space="preserve">  契税</t>
    <phoneticPr fontId="5" type="noConversion"/>
  </si>
  <si>
    <t xml:space="preserve">  环境保护税</t>
    <phoneticPr fontId="5" type="noConversion"/>
  </si>
  <si>
    <t>二、非税收入</t>
    <phoneticPr fontId="5" type="noConversion"/>
  </si>
  <si>
    <t xml:space="preserve">  政府性基金收入</t>
    <phoneticPr fontId="5" type="noConversion"/>
  </si>
  <si>
    <t xml:space="preserve">  其他收入</t>
    <phoneticPr fontId="5" type="noConversion"/>
  </si>
  <si>
    <t>表三</t>
    <phoneticPr fontId="5" type="noConversion"/>
  </si>
  <si>
    <r>
      <t>20</t>
    </r>
    <r>
      <rPr>
        <sz val="26"/>
        <color indexed="8"/>
        <rFont val="方正小标宋简体"/>
        <family val="3"/>
        <charset val="134"/>
      </rPr>
      <t>21年殷都区一般公共预算收入分级预算表</t>
    </r>
    <phoneticPr fontId="5" type="noConversion"/>
  </si>
  <si>
    <t>2021年殷都区一般公共预算支出预算表</t>
    <phoneticPr fontId="5" type="noConversion"/>
  </si>
  <si>
    <t>表五</t>
    <phoneticPr fontId="1" type="noConversion"/>
  </si>
  <si>
    <t>表六</t>
    <phoneticPr fontId="1" type="noConversion"/>
  </si>
  <si>
    <t>表七</t>
    <phoneticPr fontId="1" type="noConversion"/>
  </si>
  <si>
    <t>表八</t>
    <phoneticPr fontId="1" type="noConversion"/>
  </si>
</sst>
</file>

<file path=xl/styles.xml><?xml version="1.0" encoding="utf-8"?>
<styleSheet xmlns="http://schemas.openxmlformats.org/spreadsheetml/2006/main">
  <numFmts count="23">
    <numFmt numFmtId="41" formatCode="_ * #,##0_ ;_ * \-#,##0_ ;_ * &quot;-&quot;_ ;_ @_ "/>
    <numFmt numFmtId="43" formatCode="_ * #,##0.00_ ;_ * \-#,##0.00_ ;_ * &quot;-&quot;??_ ;_ @_ "/>
    <numFmt numFmtId="176" formatCode="0_ "/>
    <numFmt numFmtId="177" formatCode="#,##0;\-#,##0;&quot;-&quot;"/>
    <numFmt numFmtId="178" formatCode="#,##0;\(#,##0\)"/>
    <numFmt numFmtId="179" formatCode="_-&quot;$&quot;* #,##0_-;\-&quot;$&quot;* #,##0_-;_-&quot;$&quot;* &quot;-&quot;_-;_-@_-"/>
    <numFmt numFmtId="180" formatCode="_(&quot;$&quot;* #,##0.00_);_(&quot;$&quot;* \(#,##0.00\);_(&quot;$&quot;* &quot;-&quot;??_);_(@_)"/>
    <numFmt numFmtId="181" formatCode="\$#,##0.00;\(\$#,##0.00\)"/>
    <numFmt numFmtId="182" formatCode="\$#,##0;\(\$#,##0\)"/>
    <numFmt numFmtId="183" formatCode="yyyy&quot;年&quot;m&quot;月&quot;d&quot;日&quot;;@"/>
    <numFmt numFmtId="184" formatCode="_-* #,##0_$_-;\-* #,##0_$_-;_-* &quot;-&quot;_$_-;_-@_-"/>
    <numFmt numFmtId="185" formatCode="_-* #,##0.00_$_-;\-* #,##0.00_$_-;_-* &quot;-&quot;??_$_-;_-@_-"/>
    <numFmt numFmtId="186" formatCode="_-* #,##0&quot;$&quot;_-;\-* #,##0&quot;$&quot;_-;_-* &quot;-&quot;&quot;$&quot;_-;_-@_-"/>
    <numFmt numFmtId="187" formatCode="_-* #,##0.00&quot;$&quot;_-;\-* #,##0.00&quot;$&quot;_-;_-* &quot;-&quot;??&quot;$&quot;_-;_-@_-"/>
    <numFmt numFmtId="188" formatCode="0;_琀"/>
    <numFmt numFmtId="189" formatCode="0.0"/>
    <numFmt numFmtId="190" formatCode="#,##0_ "/>
    <numFmt numFmtId="191" formatCode="#,##0_);[Red]\(#,##0\)"/>
    <numFmt numFmtId="192" formatCode="0_);[Red]\(0\)"/>
    <numFmt numFmtId="193" formatCode="#,##0.00_ ;[Red]\-#,##0.00\ "/>
    <numFmt numFmtId="194" formatCode="_ * #,##0_ ;_ * \-#,##0_ ;_ * &quot;-&quot;??_ ;_ @_ "/>
    <numFmt numFmtId="195" formatCode="0.00_ "/>
    <numFmt numFmtId="196" formatCode="0.0_ "/>
  </numFmts>
  <fonts count="128">
    <font>
      <sz val="11"/>
      <color theme="1"/>
      <name val="宋体"/>
      <family val="2"/>
      <charset val="134"/>
      <scheme val="minor"/>
    </font>
    <font>
      <sz val="9"/>
      <name val="宋体"/>
      <family val="2"/>
      <charset val="134"/>
      <scheme val="minor"/>
    </font>
    <font>
      <sz val="12"/>
      <name val="宋体"/>
      <family val="3"/>
      <charset val="134"/>
    </font>
    <font>
      <sz val="14"/>
      <name val="黑体"/>
      <family val="3"/>
      <charset val="134"/>
    </font>
    <font>
      <sz val="20"/>
      <name val="方正小标宋简体"/>
      <family val="3"/>
      <charset val="134"/>
    </font>
    <font>
      <sz val="9"/>
      <name val="宋体"/>
      <family val="3"/>
      <charset val="134"/>
    </font>
    <font>
      <b/>
      <sz val="10.5"/>
      <name val="宋体"/>
      <family val="3"/>
      <charset val="134"/>
    </font>
    <font>
      <sz val="11"/>
      <color theme="1"/>
      <name val="宋体"/>
      <family val="3"/>
      <charset val="134"/>
      <scheme val="minor"/>
    </font>
    <font>
      <b/>
      <sz val="14"/>
      <color theme="1"/>
      <name val="黑体"/>
      <family val="3"/>
      <charset val="134"/>
    </font>
    <font>
      <b/>
      <sz val="11"/>
      <color theme="1"/>
      <name val="宋体"/>
      <family val="3"/>
      <charset val="134"/>
      <scheme val="minor"/>
    </font>
    <font>
      <b/>
      <sz val="12"/>
      <name val="宋体"/>
      <family val="3"/>
      <charset val="134"/>
    </font>
    <font>
      <sz val="10"/>
      <name val="Arial"/>
      <family val="2"/>
    </font>
    <font>
      <sz val="11"/>
      <color indexed="8"/>
      <name val="宋体"/>
      <family val="3"/>
      <charset val="134"/>
    </font>
    <font>
      <sz val="11"/>
      <color indexed="9"/>
      <name val="宋体"/>
      <family val="3"/>
      <charset val="134"/>
    </font>
    <font>
      <sz val="12"/>
      <color indexed="9"/>
      <name val="宋体"/>
      <family val="3"/>
      <charset val="134"/>
    </font>
    <font>
      <sz val="12"/>
      <color indexed="8"/>
      <name val="宋体"/>
      <family val="3"/>
      <charset val="134"/>
    </font>
    <font>
      <sz val="10"/>
      <color indexed="8"/>
      <name val="Arial"/>
      <family val="2"/>
    </font>
    <font>
      <sz val="10"/>
      <name val="Times New Roman"/>
      <family val="1"/>
    </font>
    <font>
      <sz val="12"/>
      <name val="Arial"/>
      <family val="2"/>
    </font>
    <font>
      <sz val="8"/>
      <name val="Arial"/>
      <family val="2"/>
    </font>
    <font>
      <b/>
      <sz val="12"/>
      <name val="Arial"/>
      <family val="2"/>
    </font>
    <font>
      <b/>
      <sz val="18"/>
      <name val="Arial"/>
      <family val="2"/>
    </font>
    <font>
      <sz val="7"/>
      <name val="Small Fonts"/>
      <family val="2"/>
    </font>
    <font>
      <sz val="12"/>
      <name val="Helv"/>
      <family val="2"/>
    </font>
    <font>
      <b/>
      <i/>
      <sz val="16"/>
      <name val="Helv"/>
      <family val="2"/>
    </font>
    <font>
      <sz val="8"/>
      <name val="Times New Roman"/>
      <family val="1"/>
    </font>
    <font>
      <b/>
      <sz val="9"/>
      <name val="宋体"/>
      <family val="3"/>
      <charset val="134"/>
    </font>
    <font>
      <b/>
      <sz val="10"/>
      <name val="Arial"/>
      <family val="2"/>
    </font>
    <font>
      <b/>
      <sz val="15"/>
      <color indexed="56"/>
      <name val="宋体"/>
      <family val="3"/>
      <charset val="134"/>
    </font>
    <font>
      <b/>
      <sz val="15"/>
      <color indexed="62"/>
      <name val="宋体"/>
      <family val="3"/>
      <charset val="134"/>
    </font>
    <font>
      <b/>
      <sz val="13"/>
      <color indexed="56"/>
      <name val="宋体"/>
      <family val="3"/>
      <charset val="134"/>
    </font>
    <font>
      <b/>
      <sz val="13"/>
      <color indexed="62"/>
      <name val="宋体"/>
      <family val="3"/>
      <charset val="134"/>
    </font>
    <font>
      <b/>
      <sz val="11"/>
      <color indexed="56"/>
      <name val="宋体"/>
      <family val="3"/>
      <charset val="134"/>
    </font>
    <font>
      <b/>
      <sz val="11"/>
      <color indexed="62"/>
      <name val="宋体"/>
      <family val="3"/>
      <charset val="134"/>
    </font>
    <font>
      <b/>
      <sz val="18"/>
      <color indexed="56"/>
      <name val="宋体"/>
      <family val="3"/>
      <charset val="134"/>
    </font>
    <font>
      <b/>
      <sz val="18"/>
      <color indexed="62"/>
      <name val="宋体"/>
      <family val="3"/>
      <charset val="134"/>
    </font>
    <font>
      <sz val="11"/>
      <name val="宋体"/>
      <family val="3"/>
      <charset val="134"/>
    </font>
    <font>
      <sz val="11"/>
      <color indexed="20"/>
      <name val="宋体"/>
      <family val="3"/>
      <charset val="134"/>
    </font>
    <font>
      <sz val="12"/>
      <color indexed="20"/>
      <name val="宋体"/>
      <family val="3"/>
      <charset val="134"/>
    </font>
    <font>
      <sz val="12"/>
      <color indexed="16"/>
      <name val="宋体"/>
      <family val="3"/>
      <charset val="134"/>
    </font>
    <font>
      <sz val="11"/>
      <color indexed="20"/>
      <name val="微软雅黑"/>
      <family val="2"/>
      <charset val="134"/>
    </font>
    <font>
      <sz val="10"/>
      <name val="宋体"/>
      <family val="3"/>
      <charset val="134"/>
    </font>
    <font>
      <sz val="11"/>
      <color indexed="8"/>
      <name val="Tahoma"/>
      <family val="2"/>
      <charset val="134"/>
    </font>
    <font>
      <u/>
      <sz val="12"/>
      <color indexed="12"/>
      <name val="宋体"/>
      <family val="3"/>
      <charset val="134"/>
    </font>
    <font>
      <sz val="12"/>
      <name val="官帕眉"/>
      <charset val="134"/>
    </font>
    <font>
      <sz val="11"/>
      <color indexed="17"/>
      <name val="宋体"/>
      <family val="3"/>
      <charset val="134"/>
    </font>
    <font>
      <sz val="12"/>
      <color indexed="17"/>
      <name val="宋体"/>
      <family val="3"/>
      <charset val="134"/>
    </font>
    <font>
      <sz val="11"/>
      <color indexed="17"/>
      <name val="微软雅黑"/>
      <family val="2"/>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Times New Roman"/>
      <family val="1"/>
    </font>
    <font>
      <b/>
      <sz val="12"/>
      <color indexed="8"/>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2"/>
      <name val="Courier"/>
      <family val="3"/>
    </font>
    <font>
      <sz val="10"/>
      <name val="Helv"/>
      <family val="2"/>
    </font>
    <font>
      <sz val="11"/>
      <name val="ＭＳ Ｐゴシック"/>
      <family val="2"/>
    </font>
    <font>
      <sz val="12"/>
      <name val="바탕체"/>
      <family val="3"/>
    </font>
    <font>
      <sz val="16"/>
      <color indexed="8"/>
      <name val="黑体"/>
      <family val="3"/>
      <charset val="134"/>
    </font>
    <font>
      <sz val="22"/>
      <color indexed="8"/>
      <name val="方正小标宋简体"/>
      <family val="3"/>
      <charset val="134"/>
    </font>
    <font>
      <b/>
      <sz val="11"/>
      <color indexed="8"/>
      <name val="楷体"/>
      <family val="3"/>
      <charset val="134"/>
    </font>
    <font>
      <b/>
      <sz val="12"/>
      <color indexed="8"/>
      <name val="黑体"/>
      <family val="3"/>
      <charset val="134"/>
    </font>
    <font>
      <sz val="12"/>
      <name val="黑体"/>
      <family val="3"/>
      <charset val="134"/>
    </font>
    <font>
      <b/>
      <sz val="12"/>
      <color indexed="8"/>
      <name val="楷体"/>
      <family val="3"/>
      <charset val="134"/>
    </font>
    <font>
      <sz val="12"/>
      <name val="楷体"/>
      <family val="3"/>
      <charset val="134"/>
    </font>
    <font>
      <sz val="22"/>
      <name val="方正小标宋简体"/>
      <family val="3"/>
      <charset val="134"/>
    </font>
    <font>
      <b/>
      <sz val="14"/>
      <name val="楷体"/>
      <family val="3"/>
      <charset val="134"/>
    </font>
    <font>
      <b/>
      <sz val="12"/>
      <color theme="1"/>
      <name val="黑体"/>
      <family val="3"/>
      <charset val="134"/>
    </font>
    <font>
      <b/>
      <sz val="11"/>
      <color theme="1"/>
      <name val="楷体"/>
      <family val="3"/>
      <charset val="134"/>
    </font>
    <font>
      <b/>
      <sz val="12"/>
      <color theme="1"/>
      <name val="楷体"/>
      <family val="3"/>
      <charset val="134"/>
    </font>
    <font>
      <b/>
      <sz val="11"/>
      <color theme="1"/>
      <name val="宋体"/>
      <family val="3"/>
      <charset val="134"/>
    </font>
    <font>
      <b/>
      <sz val="12"/>
      <color theme="1"/>
      <name val="宋体"/>
      <family val="3"/>
      <charset val="134"/>
    </font>
    <font>
      <sz val="16"/>
      <color theme="1"/>
      <name val="黑体"/>
      <family val="3"/>
      <charset val="134"/>
    </font>
    <font>
      <sz val="11"/>
      <color theme="1"/>
      <name val="宋体"/>
      <family val="3"/>
      <charset val="134"/>
    </font>
    <font>
      <sz val="22"/>
      <color theme="1"/>
      <name val="方正小标宋简体"/>
      <family val="3"/>
      <charset val="134"/>
    </font>
    <font>
      <sz val="12"/>
      <color theme="1"/>
      <name val="黑体"/>
      <family val="3"/>
      <charset val="134"/>
    </font>
    <font>
      <b/>
      <sz val="14"/>
      <color theme="1"/>
      <name val="楷体"/>
      <family val="3"/>
      <charset val="134"/>
    </font>
    <font>
      <sz val="16"/>
      <name val="黑体"/>
      <family val="3"/>
      <charset val="134"/>
    </font>
    <font>
      <b/>
      <sz val="11"/>
      <name val="黑体"/>
      <family val="3"/>
      <charset val="134"/>
    </font>
    <font>
      <b/>
      <sz val="12"/>
      <name val="黑体"/>
      <family val="3"/>
      <charset val="134"/>
    </font>
    <font>
      <b/>
      <sz val="11"/>
      <name val="宋体"/>
      <family val="3"/>
      <charset val="134"/>
    </font>
    <font>
      <b/>
      <sz val="14"/>
      <name val="黑体"/>
      <family val="3"/>
      <charset val="134"/>
    </font>
    <font>
      <b/>
      <sz val="14"/>
      <name val="宋体"/>
      <family val="3"/>
      <charset val="134"/>
    </font>
    <font>
      <b/>
      <sz val="14"/>
      <name val="宋体"/>
      <family val="3"/>
      <charset val="134"/>
      <scheme val="minor"/>
    </font>
    <font>
      <b/>
      <sz val="12"/>
      <name val="楷体"/>
      <family val="3"/>
      <charset val="134"/>
    </font>
    <font>
      <b/>
      <sz val="11"/>
      <name val="宋体"/>
      <family val="3"/>
      <charset val="134"/>
      <scheme val="minor"/>
    </font>
    <font>
      <sz val="24"/>
      <name val="方正小标宋简体"/>
      <family val="3"/>
      <charset val="134"/>
    </font>
    <font>
      <b/>
      <sz val="16"/>
      <name val="楷体"/>
      <family val="3"/>
      <charset val="134"/>
    </font>
    <font>
      <b/>
      <sz val="16"/>
      <name val="宋体"/>
      <family val="3"/>
      <charset val="134"/>
    </font>
    <font>
      <b/>
      <sz val="20"/>
      <name val="宋体"/>
      <family val="3"/>
      <charset val="134"/>
    </font>
    <font>
      <b/>
      <sz val="10"/>
      <name val="宋体"/>
      <family val="3"/>
      <charset val="134"/>
    </font>
    <font>
      <sz val="14"/>
      <color indexed="8"/>
      <name val="黑体"/>
      <family val="3"/>
      <charset val="134"/>
    </font>
    <font>
      <sz val="24"/>
      <color indexed="8"/>
      <name val="方正小标宋简体"/>
      <family val="3"/>
      <charset val="134"/>
    </font>
    <font>
      <b/>
      <sz val="14"/>
      <color indexed="8"/>
      <name val="楷体"/>
      <family val="3"/>
      <charset val="134"/>
    </font>
    <font>
      <b/>
      <sz val="14"/>
      <color indexed="8"/>
      <name val="宋体"/>
      <family val="3"/>
      <charset val="134"/>
    </font>
    <font>
      <b/>
      <sz val="16"/>
      <color rgb="FF000000"/>
      <name val="黑体"/>
      <family val="3"/>
      <charset val="134"/>
    </font>
    <font>
      <b/>
      <sz val="16"/>
      <color indexed="8"/>
      <name val="黑体"/>
      <family val="3"/>
      <charset val="134"/>
    </font>
    <font>
      <b/>
      <sz val="16"/>
      <color rgb="FF000000"/>
      <name val="宋体"/>
      <family val="3"/>
      <charset val="134"/>
      <scheme val="minor"/>
    </font>
    <font>
      <sz val="16"/>
      <name val="宋体"/>
      <family val="3"/>
      <charset val="134"/>
      <scheme val="minor"/>
    </font>
    <font>
      <b/>
      <sz val="16"/>
      <name val="宋体"/>
      <family val="3"/>
      <charset val="134"/>
      <scheme val="minor"/>
    </font>
    <font>
      <b/>
      <sz val="24"/>
      <name val="方正小标宋简体"/>
      <family val="3"/>
      <charset val="134"/>
    </font>
    <font>
      <b/>
      <sz val="16"/>
      <name val="黑体"/>
      <family val="3"/>
      <charset val="134"/>
    </font>
    <font>
      <sz val="16"/>
      <color indexed="8"/>
      <name val="宋体"/>
      <family val="3"/>
      <charset val="134"/>
    </font>
    <font>
      <sz val="26"/>
      <color indexed="8"/>
      <name val="方正小标宋简体"/>
      <family val="3"/>
      <charset val="134"/>
    </font>
    <font>
      <sz val="16"/>
      <color indexed="8"/>
      <name val="楷体"/>
      <family val="3"/>
      <charset val="134"/>
    </font>
    <font>
      <b/>
      <sz val="16"/>
      <color indexed="8"/>
      <name val="宋体"/>
      <family val="3"/>
      <charset val="134"/>
    </font>
    <font>
      <b/>
      <sz val="18"/>
      <name val="宋体"/>
      <family val="3"/>
      <charset val="134"/>
    </font>
    <font>
      <sz val="14"/>
      <name val="宋体"/>
      <family val="3"/>
      <charset val="134"/>
    </font>
    <font>
      <sz val="14"/>
      <name val="楷体"/>
      <family val="3"/>
      <charset val="134"/>
    </font>
    <font>
      <b/>
      <sz val="22"/>
      <name val="黑体"/>
      <family val="3"/>
      <charset val="134"/>
    </font>
    <font>
      <sz val="26"/>
      <color theme="1"/>
      <name val="方正小标宋简体"/>
      <family val="3"/>
      <charset val="134"/>
    </font>
    <font>
      <b/>
      <sz val="20"/>
      <color theme="1"/>
      <name val="楷体"/>
      <family val="3"/>
      <charset val="134"/>
    </font>
    <font>
      <sz val="24"/>
      <color theme="1"/>
      <name val="黑体"/>
      <family val="3"/>
      <charset val="134"/>
    </font>
    <font>
      <sz val="11"/>
      <color theme="1"/>
      <name val="黑体"/>
      <family val="3"/>
      <charset val="134"/>
    </font>
    <font>
      <b/>
      <sz val="24"/>
      <color theme="1"/>
      <name val="宋体"/>
      <family val="3"/>
      <charset val="134"/>
      <scheme val="minor"/>
    </font>
    <font>
      <b/>
      <sz val="14"/>
      <color theme="1"/>
      <name val="宋体"/>
      <family val="3"/>
      <charset val="134"/>
      <scheme val="minor"/>
    </font>
    <font>
      <sz val="24"/>
      <color theme="1"/>
      <name val="宋体"/>
      <family val="3"/>
      <charset val="134"/>
      <scheme val="minor"/>
    </font>
    <font>
      <b/>
      <sz val="22"/>
      <color theme="1"/>
      <name val="宋体"/>
      <family val="3"/>
      <charset val="134"/>
      <scheme val="minor"/>
    </font>
    <font>
      <sz val="22"/>
      <name val="方正小标宋简体"/>
      <family val="4"/>
      <charset val="134"/>
    </font>
    <font>
      <b/>
      <sz val="20"/>
      <name val="黑体"/>
      <family val="3"/>
      <charset val="134"/>
    </font>
    <font>
      <sz val="14"/>
      <color theme="1"/>
      <name val="宋体"/>
      <family val="3"/>
      <charset val="134"/>
      <scheme val="minor"/>
    </font>
    <font>
      <sz val="16"/>
      <name val="宋体"/>
      <family val="3"/>
      <charset val="134"/>
    </font>
  </fonts>
  <fills count="4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29"/>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49"/>
        <bgColor indexed="64"/>
      </patternFill>
    </fill>
    <fill>
      <patternFill patternType="solid">
        <fgColor indexed="36"/>
        <bgColor indexed="64"/>
      </patternFill>
    </fill>
    <fill>
      <patternFill patternType="solid">
        <fgColor indexed="52"/>
        <bgColor indexed="64"/>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54"/>
        <bgColor indexed="6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64"/>
      </patternFill>
    </fill>
    <fill>
      <patternFill patternType="solid">
        <fgColor indexed="42"/>
        <bgColor indexed="42"/>
      </patternFill>
    </fill>
    <fill>
      <patternFill patternType="solid">
        <fgColor indexed="55"/>
        <bgColor indexed="64"/>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
      <patternFill patternType="solid">
        <fgColor rgb="FF00B0F0"/>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s>
  <cellStyleXfs count="992">
    <xf numFmtId="0" fontId="0" fillId="0" borderId="0">
      <alignment vertical="center"/>
    </xf>
    <xf numFmtId="0" fontId="2" fillId="0" borderId="0"/>
    <xf numFmtId="0" fontId="7" fillId="0" borderId="0">
      <alignment vertical="center"/>
    </xf>
    <xf numFmtId="0" fontId="11" fillId="0" borderId="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1"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5" borderId="0" applyNumberFormat="0" applyBorder="0" applyAlignment="0" applyProtection="0">
      <alignment vertical="center"/>
    </xf>
    <xf numFmtId="0" fontId="13" fillId="16"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8" borderId="0" applyNumberFormat="0" applyBorder="0" applyAlignment="0" applyProtection="0">
      <alignment vertical="center"/>
    </xf>
    <xf numFmtId="0" fontId="13" fillId="17" borderId="0" applyNumberFormat="0" applyBorder="0" applyAlignment="0" applyProtection="0">
      <alignment vertical="center"/>
    </xf>
    <xf numFmtId="0" fontId="13" fillId="19" borderId="0" applyNumberFormat="0" applyBorder="0" applyAlignment="0" applyProtection="0">
      <alignment vertical="center"/>
    </xf>
    <xf numFmtId="0" fontId="14"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27"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20" borderId="0" applyNumberFormat="0" applyBorder="0" applyAlignment="0" applyProtection="0"/>
    <xf numFmtId="0" fontId="15" fillId="21" borderId="0" applyNumberFormat="0" applyBorder="0" applyAlignment="0" applyProtection="0"/>
    <xf numFmtId="0" fontId="15" fillId="26" borderId="0" applyNumberFormat="0" applyBorder="0" applyAlignment="0" applyProtection="0"/>
    <xf numFmtId="0" fontId="14" fillId="26" borderId="0" applyNumberFormat="0" applyBorder="0" applyAlignment="0" applyProtection="0"/>
    <xf numFmtId="0" fontId="14" fillId="23" borderId="0" applyNumberFormat="0" applyBorder="0" applyAlignment="0" applyProtection="0"/>
    <xf numFmtId="0" fontId="14" fillId="31" borderId="0" applyNumberFormat="0" applyBorder="0" applyAlignment="0" applyProtection="0"/>
    <xf numFmtId="0" fontId="15" fillId="32" borderId="0" applyNumberFormat="0" applyBorder="0" applyAlignment="0" applyProtection="0"/>
    <xf numFmtId="0" fontId="15" fillId="21" borderId="0" applyNumberFormat="0" applyBorder="0" applyAlignment="0" applyProtection="0"/>
    <xf numFmtId="0" fontId="14" fillId="22" borderId="0" applyNumberFormat="0" applyBorder="0" applyAlignment="0" applyProtection="0"/>
    <xf numFmtId="0" fontId="14" fillId="17" borderId="0" applyNumberFormat="0" applyBorder="0" applyAlignment="0" applyProtection="0"/>
    <xf numFmtId="0" fontId="14" fillId="33" borderId="0" applyNumberFormat="0" applyBorder="0" applyAlignment="0" applyProtection="0"/>
    <xf numFmtId="0" fontId="15" fillId="25" borderId="0" applyNumberFormat="0" applyBorder="0" applyAlignment="0" applyProtection="0"/>
    <xf numFmtId="0" fontId="15" fillId="34" borderId="0" applyNumberFormat="0" applyBorder="0" applyAlignment="0" applyProtection="0"/>
    <xf numFmtId="0" fontId="14" fillId="34" borderId="0" applyNumberFormat="0" applyBorder="0" applyAlignment="0" applyProtection="0"/>
    <xf numFmtId="0" fontId="14" fillId="19" borderId="0" applyNumberFormat="0" applyBorder="0" applyAlignment="0" applyProtection="0"/>
    <xf numFmtId="177" fontId="16" fillId="0" borderId="0" applyFill="0" applyBorder="0" applyAlignment="0"/>
    <xf numFmtId="0" fontId="16" fillId="0" borderId="0" applyNumberFormat="0" applyFill="0" applyBorder="0" applyAlignment="0" applyProtection="0">
      <alignment vertical="top"/>
    </xf>
    <xf numFmtId="41" fontId="11" fillId="0" borderId="0" applyFont="0" applyFill="0" applyBorder="0" applyAlignment="0" applyProtection="0"/>
    <xf numFmtId="178" fontId="17" fillId="0" borderId="0"/>
    <xf numFmtId="43" fontId="11" fillId="0" borderId="0" applyFont="0" applyFill="0" applyBorder="0" applyAlignment="0" applyProtection="0"/>
    <xf numFmtId="179" fontId="11" fillId="0" borderId="0" applyFont="0" applyFill="0" applyBorder="0" applyAlignment="0" applyProtection="0"/>
    <xf numFmtId="180" fontId="11" fillId="0" borderId="0" applyFont="0" applyFill="0" applyBorder="0" applyAlignment="0" applyProtection="0"/>
    <xf numFmtId="181" fontId="17" fillId="0" borderId="0"/>
    <xf numFmtId="0" fontId="18" fillId="0" borderId="0" applyProtection="0"/>
    <xf numFmtId="182" fontId="17" fillId="0" borderId="0"/>
    <xf numFmtId="2" fontId="18" fillId="0" borderId="0" applyProtection="0"/>
    <xf numFmtId="38" fontId="19" fillId="11" borderId="0" applyNumberFormat="0" applyBorder="0" applyAlignment="0" applyProtection="0"/>
    <xf numFmtId="0" fontId="20" fillId="0" borderId="10" applyNumberFormat="0" applyAlignment="0" applyProtection="0">
      <alignment horizontal="left" vertical="center"/>
    </xf>
    <xf numFmtId="0" fontId="20" fillId="0" borderId="11">
      <alignment horizontal="left" vertical="center"/>
    </xf>
    <xf numFmtId="0" fontId="21" fillId="0" borderId="0" applyProtection="0"/>
    <xf numFmtId="0" fontId="20" fillId="0" borderId="0" applyProtection="0"/>
    <xf numFmtId="10" fontId="19" fillId="3" borderId="5" applyNumberFormat="0" applyBorder="0" applyAlignment="0" applyProtection="0"/>
    <xf numFmtId="37" fontId="22" fillId="0" borderId="0"/>
    <xf numFmtId="0" fontId="23" fillId="0" borderId="0"/>
    <xf numFmtId="0" fontId="24" fillId="0" borderId="0"/>
    <xf numFmtId="0" fontId="25" fillId="0" borderId="0"/>
    <xf numFmtId="10" fontId="11" fillId="0" borderId="0" applyFont="0" applyFill="0" applyBorder="0" applyAlignment="0" applyProtection="0"/>
    <xf numFmtId="1" fontId="11" fillId="0" borderId="0"/>
    <xf numFmtId="0" fontId="26" fillId="0" borderId="0" applyNumberFormat="0" applyFill="0" applyBorder="0" applyAlignment="0" applyProtection="0"/>
    <xf numFmtId="0" fontId="18" fillId="0" borderId="12" applyProtection="0"/>
    <xf numFmtId="9" fontId="27" fillId="0" borderId="0" applyFont="0" applyFill="0" applyBorder="0" applyAlignment="0" applyProtection="0"/>
    <xf numFmtId="9" fontId="2" fillId="0" borderId="0" applyFont="0" applyFill="0" applyBorder="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5">
      <alignment horizontal="distributed" vertical="center" wrapText="1"/>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8"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9" fillId="35"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39" fillId="35"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7" fillId="4" borderId="0" applyNumberFormat="0" applyBorder="0" applyAlignment="0" applyProtection="0">
      <alignment vertical="center"/>
    </xf>
    <xf numFmtId="0" fontId="39" fillId="35"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35"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35"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35"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35"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35"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35"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39" fillId="35" borderId="0" applyNumberFormat="0" applyBorder="0" applyAlignment="0" applyProtection="0"/>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40" fillId="4" borderId="0" applyNumberFormat="0" applyBorder="0" applyAlignment="0" applyProtection="0">
      <alignment vertical="center"/>
    </xf>
    <xf numFmtId="0" fontId="37" fillId="4" borderId="0" applyNumberFormat="0" applyBorder="0" applyAlignment="0" applyProtection="0">
      <alignment vertical="center"/>
    </xf>
    <xf numFmtId="0" fontId="40" fillId="4" borderId="0" applyNumberFormat="0" applyBorder="0" applyAlignment="0" applyProtection="0">
      <alignment vertical="center"/>
    </xf>
    <xf numFmtId="0" fontId="39" fillId="35" borderId="0" applyNumberFormat="0" applyBorder="0" applyAlignment="0" applyProtection="0"/>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9" fillId="35"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9" fillId="35" borderId="0" applyNumberFormat="0" applyBorder="0" applyAlignment="0" applyProtection="0"/>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39" fillId="35"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9" fillId="35"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40" fillId="4" borderId="0" applyNumberFormat="0" applyBorder="0" applyAlignment="0" applyProtection="0">
      <alignment vertical="center"/>
    </xf>
    <xf numFmtId="0" fontId="37" fillId="4" borderId="0" applyNumberFormat="0" applyBorder="0" applyAlignment="0" applyProtection="0">
      <alignment vertical="center"/>
    </xf>
    <xf numFmtId="0" fontId="40" fillId="4" borderId="0" applyNumberFormat="0" applyBorder="0" applyAlignment="0" applyProtection="0">
      <alignment vertical="center"/>
    </xf>
    <xf numFmtId="0" fontId="2" fillId="0" borderId="0">
      <alignment vertical="center"/>
    </xf>
    <xf numFmtId="0" fontId="5"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7" fillId="0" borderId="0">
      <alignment vertical="center"/>
    </xf>
    <xf numFmtId="0" fontId="2" fillId="0" borderId="0">
      <alignment vertical="center"/>
    </xf>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41" fillId="0" borderId="0"/>
    <xf numFmtId="0" fontId="12" fillId="0" borderId="0"/>
    <xf numFmtId="0" fontId="12" fillId="0" borderId="0">
      <alignment vertical="center"/>
    </xf>
    <xf numFmtId="0" fontId="2" fillId="0" borderId="0"/>
    <xf numFmtId="0" fontId="2" fillId="0" borderId="0">
      <alignment vertical="center"/>
    </xf>
    <xf numFmtId="0" fontId="2" fillId="0" borderId="0"/>
    <xf numFmtId="0" fontId="15" fillId="0" borderId="0">
      <alignment vertical="center"/>
    </xf>
    <xf numFmtId="0" fontId="2" fillId="0" borderId="0">
      <alignment vertical="center"/>
    </xf>
    <xf numFmtId="0" fontId="15" fillId="0" borderId="0">
      <alignment vertical="center"/>
    </xf>
    <xf numFmtId="0" fontId="41" fillId="0" borderId="0"/>
    <xf numFmtId="0" fontId="41" fillId="0" borderId="0">
      <alignment vertical="center"/>
    </xf>
    <xf numFmtId="0" fontId="12" fillId="0" borderId="0">
      <alignment vertical="center"/>
    </xf>
    <xf numFmtId="0" fontId="2" fillId="0" borderId="0">
      <alignment vertical="center"/>
    </xf>
    <xf numFmtId="0" fontId="2" fillId="0" borderId="0">
      <alignment vertical="center"/>
    </xf>
    <xf numFmtId="0" fontId="2" fillId="0" borderId="0"/>
    <xf numFmtId="0" fontId="1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12" fillId="0" borderId="0">
      <alignment vertical="center"/>
    </xf>
    <xf numFmtId="0" fontId="2" fillId="0" borderId="0">
      <alignment vertical="center"/>
    </xf>
    <xf numFmtId="0" fontId="42" fillId="0" borderId="0"/>
    <xf numFmtId="0" fontId="42" fillId="0" borderId="0"/>
    <xf numFmtId="0" fontId="12" fillId="0" borderId="0">
      <alignment vertical="center"/>
    </xf>
    <xf numFmtId="0" fontId="2" fillId="0" borderId="0"/>
    <xf numFmtId="0" fontId="2" fillId="0" borderId="0">
      <alignment vertical="center"/>
    </xf>
    <xf numFmtId="0" fontId="12" fillId="0" borderId="0">
      <alignment vertical="center"/>
    </xf>
    <xf numFmtId="0" fontId="2" fillId="0" borderId="0"/>
    <xf numFmtId="0" fontId="2" fillId="0" borderId="0"/>
    <xf numFmtId="0" fontId="12" fillId="0" borderId="0">
      <alignment vertical="center"/>
    </xf>
    <xf numFmtId="0" fontId="43" fillId="0" borderId="0" applyNumberFormat="0" applyFill="0" applyBorder="0" applyAlignment="0" applyProtection="0">
      <alignment vertical="top"/>
      <protection locked="0"/>
    </xf>
    <xf numFmtId="0" fontId="2" fillId="0" borderId="0" applyNumberFormat="0" applyFill="0" applyBorder="0" applyAlignment="0" applyProtection="0"/>
    <xf numFmtId="9" fontId="44" fillId="0" borderId="0" applyFont="0" applyFill="0" applyBorder="0" applyAlignment="0" applyProtection="0"/>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6"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6" fillId="29"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7" fillId="6" borderId="0" applyNumberFormat="0" applyBorder="0" applyAlignment="0" applyProtection="0">
      <alignment vertical="center"/>
    </xf>
    <xf numFmtId="0" fontId="47" fillId="6" borderId="0" applyNumberFormat="0" applyBorder="0" applyAlignment="0" applyProtection="0">
      <alignment vertical="center"/>
    </xf>
    <xf numFmtId="0" fontId="47" fillId="6" borderId="0" applyNumberFormat="0" applyBorder="0" applyAlignment="0" applyProtection="0">
      <alignment vertical="center"/>
    </xf>
    <xf numFmtId="0" fontId="47" fillId="6" borderId="0" applyNumberFormat="0" applyBorder="0" applyAlignment="0" applyProtection="0">
      <alignment vertical="center"/>
    </xf>
    <xf numFmtId="0" fontId="47" fillId="6" borderId="0" applyNumberFormat="0" applyBorder="0" applyAlignment="0" applyProtection="0">
      <alignment vertical="center"/>
    </xf>
    <xf numFmtId="0" fontId="47" fillId="6" borderId="0" applyNumberFormat="0" applyBorder="0" applyAlignment="0" applyProtection="0">
      <alignment vertical="center"/>
    </xf>
    <xf numFmtId="0" fontId="46" fillId="29"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5" fillId="6" borderId="0" applyNumberFormat="0" applyBorder="0" applyAlignment="0" applyProtection="0">
      <alignment vertical="center"/>
    </xf>
    <xf numFmtId="0" fontId="46" fillId="29"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29"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29"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29"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29"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29"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29"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7" fillId="6" borderId="0" applyNumberFormat="0" applyBorder="0" applyAlignment="0" applyProtection="0">
      <alignment vertical="center"/>
    </xf>
    <xf numFmtId="0" fontId="47" fillId="6" borderId="0" applyNumberFormat="0" applyBorder="0" applyAlignment="0" applyProtection="0">
      <alignment vertical="center"/>
    </xf>
    <xf numFmtId="0" fontId="47" fillId="6" borderId="0" applyNumberFormat="0" applyBorder="0" applyAlignment="0" applyProtection="0">
      <alignment vertical="center"/>
    </xf>
    <xf numFmtId="0" fontId="47" fillId="6" borderId="0" applyNumberFormat="0" applyBorder="0" applyAlignment="0" applyProtection="0">
      <alignment vertical="center"/>
    </xf>
    <xf numFmtId="0" fontId="47" fillId="6" borderId="0" applyNumberFormat="0" applyBorder="0" applyAlignment="0" applyProtection="0">
      <alignment vertical="center"/>
    </xf>
    <xf numFmtId="0" fontId="47" fillId="6" borderId="0" applyNumberFormat="0" applyBorder="0" applyAlignment="0" applyProtection="0">
      <alignment vertical="center"/>
    </xf>
    <xf numFmtId="0" fontId="46" fillId="29" borderId="0" applyNumberFormat="0" applyBorder="0" applyAlignment="0" applyProtection="0"/>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7" fillId="6" borderId="0" applyNumberFormat="0" applyBorder="0" applyAlignment="0" applyProtection="0">
      <alignment vertical="center"/>
    </xf>
    <xf numFmtId="0" fontId="45" fillId="6" borderId="0" applyNumberFormat="0" applyBorder="0" applyAlignment="0" applyProtection="0">
      <alignment vertical="center"/>
    </xf>
    <xf numFmtId="0" fontId="47" fillId="6" borderId="0" applyNumberFormat="0" applyBorder="0" applyAlignment="0" applyProtection="0">
      <alignment vertical="center"/>
    </xf>
    <xf numFmtId="0" fontId="46" fillId="29" borderId="0" applyNumberFormat="0" applyBorder="0" applyAlignment="0" applyProtection="0"/>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6" fillId="29"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6" fillId="29" borderId="0" applyNumberFormat="0" applyBorder="0" applyAlignment="0" applyProtection="0"/>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7" fillId="6" borderId="0" applyNumberFormat="0" applyBorder="0" applyAlignment="0" applyProtection="0">
      <alignment vertical="center"/>
    </xf>
    <xf numFmtId="0" fontId="47" fillId="6" borderId="0" applyNumberFormat="0" applyBorder="0" applyAlignment="0" applyProtection="0">
      <alignment vertical="center"/>
    </xf>
    <xf numFmtId="0" fontId="46" fillId="29"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6" fillId="29"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7" fillId="6" borderId="0" applyNumberFormat="0" applyBorder="0" applyAlignment="0" applyProtection="0">
      <alignment vertical="center"/>
    </xf>
    <xf numFmtId="0" fontId="45" fillId="6" borderId="0" applyNumberFormat="0" applyBorder="0" applyAlignment="0" applyProtection="0">
      <alignment vertical="center"/>
    </xf>
    <xf numFmtId="0" fontId="47" fillId="6" borderId="0" applyNumberFormat="0" applyBorder="0" applyAlignment="0" applyProtection="0">
      <alignment vertical="center"/>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9" applyNumberFormat="0" applyFill="0" applyAlignment="0" applyProtection="0">
      <alignment vertical="center"/>
    </xf>
    <xf numFmtId="183" fontId="27" fillId="0" borderId="0" applyFont="0" applyFill="0" applyBorder="0" applyAlignment="0" applyProtection="0"/>
    <xf numFmtId="0" fontId="50" fillId="11" borderId="20" applyNumberFormat="0" applyAlignment="0" applyProtection="0">
      <alignment vertical="center"/>
    </xf>
    <xf numFmtId="0" fontId="50" fillId="11" borderId="20" applyNumberFormat="0" applyAlignment="0" applyProtection="0">
      <alignment vertical="center"/>
    </xf>
    <xf numFmtId="0" fontId="50" fillId="11" borderId="20" applyNumberFormat="0" applyAlignment="0" applyProtection="0">
      <alignment vertical="center"/>
    </xf>
    <xf numFmtId="0" fontId="50" fillId="11" borderId="20" applyNumberFormat="0" applyAlignment="0" applyProtection="0">
      <alignment vertical="center"/>
    </xf>
    <xf numFmtId="0" fontId="50" fillId="11" borderId="20" applyNumberFormat="0" applyAlignment="0" applyProtection="0">
      <alignment vertical="center"/>
    </xf>
    <xf numFmtId="0" fontId="50" fillId="11" borderId="20" applyNumberFormat="0" applyAlignment="0" applyProtection="0">
      <alignment vertical="center"/>
    </xf>
    <xf numFmtId="0" fontId="50" fillId="11" borderId="20" applyNumberFormat="0" applyAlignment="0" applyProtection="0">
      <alignment vertical="center"/>
    </xf>
    <xf numFmtId="0" fontId="50" fillId="11" borderId="20" applyNumberFormat="0" applyAlignment="0" applyProtection="0">
      <alignment vertical="center"/>
    </xf>
    <xf numFmtId="0" fontId="50" fillId="3" borderId="20" applyNumberFormat="0" applyAlignment="0" applyProtection="0">
      <alignment vertical="center"/>
    </xf>
    <xf numFmtId="0" fontId="51" fillId="30" borderId="21" applyNumberFormat="0" applyAlignment="0" applyProtection="0">
      <alignment vertical="center"/>
    </xf>
    <xf numFmtId="0" fontId="51" fillId="30" borderId="21" applyNumberFormat="0" applyAlignment="0" applyProtection="0">
      <alignment vertical="center"/>
    </xf>
    <xf numFmtId="0" fontId="51" fillId="30" borderId="21" applyNumberFormat="0" applyAlignment="0" applyProtection="0">
      <alignment vertical="center"/>
    </xf>
    <xf numFmtId="0" fontId="51" fillId="30" borderId="21" applyNumberFormat="0" applyAlignment="0" applyProtection="0">
      <alignment vertical="center"/>
    </xf>
    <xf numFmtId="0" fontId="51" fillId="30" borderId="21" applyNumberFormat="0" applyAlignment="0" applyProtection="0">
      <alignment vertical="center"/>
    </xf>
    <xf numFmtId="0" fontId="51" fillId="30" borderId="21" applyNumberFormat="0" applyAlignment="0" applyProtection="0">
      <alignment vertical="center"/>
    </xf>
    <xf numFmtId="0" fontId="51" fillId="30" borderId="21" applyNumberFormat="0" applyAlignment="0" applyProtection="0">
      <alignment vertical="center"/>
    </xf>
    <xf numFmtId="0" fontId="51" fillId="30" borderId="21"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184" fontId="55" fillId="0" borderId="0" applyFont="0" applyFill="0" applyBorder="0" applyAlignment="0" applyProtection="0"/>
    <xf numFmtId="185" fontId="55" fillId="0" borderId="0" applyFont="0" applyFill="0" applyBorder="0" applyAlignment="0" applyProtection="0"/>
    <xf numFmtId="186" fontId="55" fillId="0" borderId="0" applyFont="0" applyFill="0" applyBorder="0" applyAlignment="0" applyProtection="0"/>
    <xf numFmtId="187" fontId="55" fillId="0" borderId="0" applyFont="0" applyFill="0" applyBorder="0" applyAlignment="0" applyProtection="0"/>
    <xf numFmtId="0" fontId="17" fillId="0" borderId="0"/>
    <xf numFmtId="41" fontId="17" fillId="0" borderId="0" applyFont="0" applyFill="0" applyBorder="0" applyAlignment="0" applyProtection="0"/>
    <xf numFmtId="43" fontId="17"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88" fontId="27" fillId="0" borderId="0" applyFont="0" applyFill="0" applyBorder="0" applyAlignment="0" applyProtection="0"/>
    <xf numFmtId="43" fontId="2" fillId="0" borderId="0" applyFont="0" applyFill="0" applyBorder="0" applyAlignment="0" applyProtection="0"/>
    <xf numFmtId="0" fontId="44" fillId="0" borderId="0"/>
    <xf numFmtId="0" fontId="56" fillId="36" borderId="0" applyNumberFormat="0" applyBorder="0" applyAlignment="0" applyProtection="0"/>
    <xf numFmtId="0" fontId="56" fillId="37" borderId="0" applyNumberFormat="0" applyBorder="0" applyAlignment="0" applyProtection="0"/>
    <xf numFmtId="0" fontId="56" fillId="38" borderId="0" applyNumberFormat="0" applyBorder="0" applyAlignment="0" applyProtection="0"/>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17" borderId="0" applyNumberFormat="0" applyBorder="0" applyAlignment="0" applyProtection="0">
      <alignment vertical="center"/>
    </xf>
    <xf numFmtId="0" fontId="13" fillId="40" borderId="0" applyNumberFormat="0" applyBorder="0" applyAlignment="0" applyProtection="0">
      <alignment vertical="center"/>
    </xf>
    <xf numFmtId="0" fontId="13" fillId="40" borderId="0" applyNumberFormat="0" applyBorder="0" applyAlignment="0" applyProtection="0">
      <alignment vertical="center"/>
    </xf>
    <xf numFmtId="0" fontId="13" fillId="40" borderId="0" applyNumberFormat="0" applyBorder="0" applyAlignment="0" applyProtection="0">
      <alignment vertical="center"/>
    </xf>
    <xf numFmtId="0" fontId="13" fillId="40" borderId="0" applyNumberFormat="0" applyBorder="0" applyAlignment="0" applyProtection="0">
      <alignment vertical="center"/>
    </xf>
    <xf numFmtId="0" fontId="13" fillId="40" borderId="0" applyNumberFormat="0" applyBorder="0" applyAlignment="0" applyProtection="0">
      <alignment vertical="center"/>
    </xf>
    <xf numFmtId="0" fontId="13" fillId="40" borderId="0" applyNumberFormat="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23"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8" fillId="11" borderId="23" applyNumberFormat="0" applyAlignment="0" applyProtection="0">
      <alignment vertical="center"/>
    </xf>
    <xf numFmtId="0" fontId="58" fillId="11" borderId="23" applyNumberFormat="0" applyAlignment="0" applyProtection="0">
      <alignment vertical="center"/>
    </xf>
    <xf numFmtId="0" fontId="58" fillId="11" borderId="23" applyNumberFormat="0" applyAlignment="0" applyProtection="0">
      <alignment vertical="center"/>
    </xf>
    <xf numFmtId="0" fontId="58" fillId="11" borderId="23" applyNumberFormat="0" applyAlignment="0" applyProtection="0">
      <alignment vertical="center"/>
    </xf>
    <xf numFmtId="0" fontId="58" fillId="11" borderId="23" applyNumberFormat="0" applyAlignment="0" applyProtection="0">
      <alignment vertical="center"/>
    </xf>
    <xf numFmtId="0" fontId="58" fillId="11" borderId="23" applyNumberFormat="0" applyAlignment="0" applyProtection="0">
      <alignment vertical="center"/>
    </xf>
    <xf numFmtId="0" fontId="58" fillId="11" borderId="23" applyNumberFormat="0" applyAlignment="0" applyProtection="0">
      <alignment vertical="center"/>
    </xf>
    <xf numFmtId="0" fontId="58" fillId="11" borderId="23" applyNumberFormat="0" applyAlignment="0" applyProtection="0">
      <alignment vertical="center"/>
    </xf>
    <xf numFmtId="0" fontId="58" fillId="3" borderId="23" applyNumberFormat="0" applyAlignment="0" applyProtection="0">
      <alignment vertical="center"/>
    </xf>
    <xf numFmtId="0" fontId="59" fillId="5" borderId="20" applyNumberFormat="0" applyAlignment="0" applyProtection="0">
      <alignment vertical="center"/>
    </xf>
    <xf numFmtId="0" fontId="59" fillId="5" borderId="20" applyNumberFormat="0" applyAlignment="0" applyProtection="0">
      <alignment vertical="center"/>
    </xf>
    <xf numFmtId="0" fontId="59" fillId="5" borderId="20" applyNumberFormat="0" applyAlignment="0" applyProtection="0">
      <alignment vertical="center"/>
    </xf>
    <xf numFmtId="0" fontId="59" fillId="5" borderId="20" applyNumberFormat="0" applyAlignment="0" applyProtection="0">
      <alignment vertical="center"/>
    </xf>
    <xf numFmtId="0" fontId="59" fillId="5" borderId="20" applyNumberFormat="0" applyAlignment="0" applyProtection="0">
      <alignment vertical="center"/>
    </xf>
    <xf numFmtId="0" fontId="59" fillId="5" borderId="20" applyNumberFormat="0" applyAlignment="0" applyProtection="0">
      <alignment vertical="center"/>
    </xf>
    <xf numFmtId="0" fontId="59" fillId="5" borderId="20" applyNumberFormat="0" applyAlignment="0" applyProtection="0">
      <alignment vertical="center"/>
    </xf>
    <xf numFmtId="0" fontId="59" fillId="5" borderId="20" applyNumberFormat="0" applyAlignment="0" applyProtection="0">
      <alignment vertical="center"/>
    </xf>
    <xf numFmtId="1" fontId="36" fillId="0" borderId="5">
      <alignment vertical="center"/>
      <protection locked="0"/>
    </xf>
    <xf numFmtId="0" fontId="60" fillId="0" borderId="0"/>
    <xf numFmtId="0" fontId="60" fillId="0" borderId="0"/>
    <xf numFmtId="189" fontId="36" fillId="0" borderId="5">
      <alignment vertical="center"/>
      <protection locked="0"/>
    </xf>
    <xf numFmtId="0" fontId="11" fillId="0" borderId="0"/>
    <xf numFmtId="0" fontId="61" fillId="0" borderId="0"/>
    <xf numFmtId="0" fontId="55" fillId="0" borderId="0"/>
    <xf numFmtId="0" fontId="13" fillId="39" borderId="0" applyNumberFormat="0" applyBorder="0" applyAlignment="0" applyProtection="0">
      <alignment vertical="center"/>
    </xf>
    <xf numFmtId="0" fontId="13" fillId="40" borderId="0" applyNumberFormat="0" applyBorder="0" applyAlignment="0" applyProtection="0">
      <alignment vertical="center"/>
    </xf>
    <xf numFmtId="0" fontId="13" fillId="41" borderId="0" applyNumberFormat="0" applyBorder="0" applyAlignment="0" applyProtection="0">
      <alignment vertical="center"/>
    </xf>
    <xf numFmtId="0" fontId="13" fillId="18" borderId="0" applyNumberFormat="0" applyBorder="0" applyAlignment="0" applyProtection="0">
      <alignment vertical="center"/>
    </xf>
    <xf numFmtId="0" fontId="13" fillId="17" borderId="0" applyNumberFormat="0" applyBorder="0" applyAlignment="0" applyProtection="0">
      <alignment vertical="center"/>
    </xf>
    <xf numFmtId="0" fontId="13" fillId="42" borderId="0" applyNumberFormat="0" applyBorder="0" applyAlignment="0" applyProtection="0">
      <alignment vertical="center"/>
    </xf>
    <xf numFmtId="0" fontId="2" fillId="7" borderId="24" applyNumberFormat="0" applyFont="0" applyAlignment="0" applyProtection="0">
      <alignment vertical="center"/>
    </xf>
    <xf numFmtId="0" fontId="2" fillId="7" borderId="24" applyNumberFormat="0" applyFont="0" applyAlignment="0" applyProtection="0">
      <alignment vertical="center"/>
    </xf>
    <xf numFmtId="0" fontId="2" fillId="7" borderId="24" applyNumberFormat="0" applyFont="0" applyAlignment="0" applyProtection="0">
      <alignment vertical="center"/>
    </xf>
    <xf numFmtId="0" fontId="2" fillId="7" borderId="24" applyNumberFormat="0" applyFont="0" applyAlignment="0" applyProtection="0">
      <alignment vertical="center"/>
    </xf>
    <xf numFmtId="0" fontId="2" fillId="7" borderId="24" applyNumberFormat="0" applyFont="0" applyAlignment="0" applyProtection="0">
      <alignment vertical="center"/>
    </xf>
    <xf numFmtId="0" fontId="2" fillId="7" borderId="24" applyNumberFormat="0" applyFont="0" applyAlignment="0" applyProtection="0">
      <alignment vertical="center"/>
    </xf>
    <xf numFmtId="0" fontId="2" fillId="7" borderId="24" applyNumberFormat="0" applyFont="0" applyAlignment="0" applyProtection="0">
      <alignment vertical="center"/>
    </xf>
    <xf numFmtId="0" fontId="2" fillId="7" borderId="24" applyNumberFormat="0" applyFont="0" applyAlignment="0" applyProtection="0">
      <alignment vertical="center"/>
    </xf>
    <xf numFmtId="0" fontId="2" fillId="7" borderId="24" applyNumberFormat="0" applyFont="0" applyAlignment="0" applyProtection="0">
      <alignment vertical="center"/>
    </xf>
    <xf numFmtId="0" fontId="2" fillId="7" borderId="24" applyNumberFormat="0" applyFont="0" applyAlignment="0" applyProtection="0">
      <alignment vertical="center"/>
    </xf>
    <xf numFmtId="38" fontId="62" fillId="0" borderId="0" applyFont="0" applyFill="0" applyBorder="0" applyAlignment="0" applyProtection="0"/>
    <xf numFmtId="40" fontId="62" fillId="0" borderId="0" applyFont="0" applyFill="0" applyBorder="0" applyAlignment="0" applyProtection="0"/>
    <xf numFmtId="0" fontId="62" fillId="0" borderId="0" applyFont="0" applyFill="0" applyBorder="0" applyAlignment="0" applyProtection="0"/>
    <xf numFmtId="0" fontId="62" fillId="0" borderId="0" applyFont="0" applyFill="0" applyBorder="0" applyAlignment="0" applyProtection="0"/>
    <xf numFmtId="0" fontId="63" fillId="0" borderId="0"/>
    <xf numFmtId="0" fontId="2" fillId="0" borderId="0">
      <alignment vertical="center"/>
    </xf>
    <xf numFmtId="0" fontId="2" fillId="0" borderId="0"/>
    <xf numFmtId="0" fontId="5" fillId="0" borderId="0"/>
    <xf numFmtId="0" fontId="2" fillId="0" borderId="0">
      <alignment vertical="center"/>
    </xf>
    <xf numFmtId="0" fontId="2" fillId="0" borderId="0">
      <alignment vertical="center"/>
    </xf>
    <xf numFmtId="0" fontId="2" fillId="0" borderId="0"/>
    <xf numFmtId="0" fontId="2" fillId="0" borderId="0"/>
    <xf numFmtId="0" fontId="12" fillId="0" borderId="0">
      <alignment vertical="center"/>
    </xf>
    <xf numFmtId="9" fontId="2" fillId="0" borderId="0" applyFont="0" applyFill="0" applyBorder="0" applyAlignment="0" applyProtection="0"/>
    <xf numFmtId="0" fontId="7" fillId="0" borderId="0">
      <alignment vertical="center"/>
    </xf>
    <xf numFmtId="0" fontId="7" fillId="0" borderId="0">
      <alignment vertical="center"/>
    </xf>
    <xf numFmtId="0" fontId="2" fillId="0" borderId="0">
      <alignment vertical="center"/>
    </xf>
  </cellStyleXfs>
  <cellXfs count="460">
    <xf numFmtId="0" fontId="0" fillId="0" borderId="0" xfId="0">
      <alignment vertical="center"/>
    </xf>
    <xf numFmtId="0" fontId="3" fillId="0" borderId="0" xfId="1" applyFont="1" applyAlignment="1">
      <alignment horizontal="justify" vertical="center"/>
    </xf>
    <xf numFmtId="0" fontId="2" fillId="0" borderId="0" xfId="1" applyFont="1"/>
    <xf numFmtId="0" fontId="8" fillId="0" borderId="1" xfId="2" applyFont="1" applyBorder="1" applyAlignment="1">
      <alignment horizontal="center" vertical="center"/>
    </xf>
    <xf numFmtId="0" fontId="8" fillId="0" borderId="2" xfId="2" applyFont="1" applyBorder="1" applyAlignment="1">
      <alignment horizontal="center" vertical="center" wrapText="1"/>
    </xf>
    <xf numFmtId="0" fontId="8" fillId="0" borderId="3" xfId="2" applyFont="1" applyBorder="1" applyAlignment="1">
      <alignment horizontal="center" vertical="center"/>
    </xf>
    <xf numFmtId="0" fontId="9" fillId="0" borderId="4" xfId="2" applyFont="1" applyBorder="1" applyAlignment="1">
      <alignment vertical="center" shrinkToFit="1"/>
    </xf>
    <xf numFmtId="176" fontId="9" fillId="0" borderId="5" xfId="2" applyNumberFormat="1" applyFont="1" applyBorder="1">
      <alignment vertical="center"/>
    </xf>
    <xf numFmtId="10" fontId="10" fillId="0" borderId="6" xfId="1" applyNumberFormat="1" applyFont="1" applyBorder="1"/>
    <xf numFmtId="10" fontId="2" fillId="0" borderId="0" xfId="1" applyNumberFormat="1" applyFont="1"/>
    <xf numFmtId="0" fontId="9" fillId="0" borderId="7" xfId="2" applyFont="1" applyBorder="1" applyAlignment="1">
      <alignment vertical="center" shrinkToFit="1"/>
    </xf>
    <xf numFmtId="176" fontId="9" fillId="0" borderId="8" xfId="2" applyNumberFormat="1" applyFont="1" applyBorder="1">
      <alignment vertical="center"/>
    </xf>
    <xf numFmtId="10" fontId="10" fillId="0" borderId="9" xfId="1" applyNumberFormat="1" applyFont="1" applyBorder="1"/>
    <xf numFmtId="0" fontId="64" fillId="0" borderId="0" xfId="510" applyFont="1" applyFill="1" applyAlignment="1">
      <alignment vertical="center"/>
    </xf>
    <xf numFmtId="0" fontId="12" fillId="0" borderId="0" xfId="510" applyFont="1" applyFill="1" applyAlignment="1">
      <alignment horizontal="center" vertical="center"/>
    </xf>
    <xf numFmtId="0" fontId="12" fillId="0" borderId="0" xfId="510" applyFont="1" applyFill="1" applyAlignment="1">
      <alignment vertical="center"/>
    </xf>
    <xf numFmtId="0" fontId="2" fillId="0" borderId="0" xfId="510" applyFont="1"/>
    <xf numFmtId="0" fontId="66" fillId="0" borderId="0" xfId="510" applyFont="1" applyFill="1" applyAlignment="1">
      <alignment horizontal="center" vertical="center"/>
    </xf>
    <xf numFmtId="0" fontId="67" fillId="0" borderId="1" xfId="510" applyFont="1" applyFill="1" applyBorder="1" applyAlignment="1">
      <alignment horizontal="center" vertical="center"/>
    </xf>
    <xf numFmtId="0" fontId="67" fillId="0" borderId="2" xfId="510" applyFont="1" applyFill="1" applyBorder="1" applyAlignment="1">
      <alignment horizontal="center" vertical="center"/>
    </xf>
    <xf numFmtId="0" fontId="67" fillId="0" borderId="3" xfId="510" applyFont="1" applyFill="1" applyBorder="1" applyAlignment="1">
      <alignment horizontal="center" vertical="center"/>
    </xf>
    <xf numFmtId="0" fontId="68" fillId="0" borderId="0" xfId="510" applyFont="1"/>
    <xf numFmtId="0" fontId="69" fillId="0" borderId="4" xfId="510" applyFont="1" applyFill="1" applyBorder="1" applyAlignment="1">
      <alignment vertical="center"/>
    </xf>
    <xf numFmtId="0" fontId="69" fillId="0" borderId="5" xfId="510" applyFont="1" applyFill="1" applyBorder="1" applyAlignment="1">
      <alignment horizontal="center" vertical="center"/>
    </xf>
    <xf numFmtId="0" fontId="69" fillId="0" borderId="5" xfId="510" applyFont="1" applyFill="1" applyBorder="1" applyAlignment="1">
      <alignment vertical="center"/>
    </xf>
    <xf numFmtId="0" fontId="69" fillId="0" borderId="6" xfId="510" applyFont="1" applyFill="1" applyBorder="1" applyAlignment="1">
      <alignment horizontal="center" vertical="center"/>
    </xf>
    <xf numFmtId="0" fontId="70" fillId="0" borderId="0" xfId="510" applyFont="1"/>
    <xf numFmtId="0" fontId="15" fillId="0" borderId="4" xfId="510" applyFont="1" applyFill="1" applyBorder="1" applyAlignment="1">
      <alignment vertical="center"/>
    </xf>
    <xf numFmtId="0" fontId="15" fillId="0" borderId="5" xfId="510" applyFont="1" applyFill="1" applyBorder="1" applyAlignment="1">
      <alignment horizontal="center" vertical="center"/>
    </xf>
    <xf numFmtId="0" fontId="15" fillId="0" borderId="5" xfId="510" applyFont="1" applyFill="1" applyBorder="1" applyAlignment="1">
      <alignment vertical="center"/>
    </xf>
    <xf numFmtId="0" fontId="15" fillId="0" borderId="6" xfId="510" applyFont="1" applyFill="1" applyBorder="1" applyAlignment="1">
      <alignment horizontal="center" vertical="center"/>
    </xf>
    <xf numFmtId="0" fontId="56" fillId="0" borderId="4" xfId="510" applyFont="1" applyFill="1" applyBorder="1" applyAlignment="1">
      <alignment vertical="center"/>
    </xf>
    <xf numFmtId="0" fontId="56" fillId="0" borderId="5" xfId="510" applyFont="1" applyFill="1" applyBorder="1" applyAlignment="1">
      <alignment vertical="center"/>
    </xf>
    <xf numFmtId="0" fontId="56" fillId="0" borderId="7" xfId="510" applyFont="1" applyFill="1" applyBorder="1" applyAlignment="1">
      <alignment vertical="center"/>
    </xf>
    <xf numFmtId="0" fontId="15" fillId="0" borderId="8" xfId="510" applyFont="1" applyFill="1" applyBorder="1" applyAlignment="1">
      <alignment horizontal="center" vertical="center"/>
    </xf>
    <xf numFmtId="0" fontId="56" fillId="0" borderId="8" xfId="510" applyFont="1" applyFill="1" applyBorder="1" applyAlignment="1">
      <alignment vertical="center"/>
    </xf>
    <xf numFmtId="0" fontId="15" fillId="0" borderId="9" xfId="510" applyFont="1" applyFill="1" applyBorder="1" applyAlignment="1">
      <alignment horizontal="center" vertical="center"/>
    </xf>
    <xf numFmtId="0" fontId="3" fillId="0" borderId="0" xfId="510" applyFont="1" applyFill="1" applyAlignment="1">
      <alignment vertical="center"/>
    </xf>
    <xf numFmtId="0" fontId="2" fillId="0" borderId="0" xfId="510" applyFont="1" applyFill="1" applyAlignment="1">
      <alignment vertical="center"/>
    </xf>
    <xf numFmtId="0" fontId="68" fillId="0" borderId="0" xfId="510" applyFont="1" applyFill="1" applyAlignment="1">
      <alignment vertical="center"/>
    </xf>
    <xf numFmtId="0" fontId="72" fillId="0" borderId="0" xfId="510" applyFont="1" applyFill="1" applyAlignment="1">
      <alignment vertical="center"/>
    </xf>
    <xf numFmtId="0" fontId="73" fillId="0" borderId="1" xfId="510" applyFont="1" applyFill="1" applyBorder="1" applyAlignment="1">
      <alignment horizontal="center" vertical="center"/>
    </xf>
    <xf numFmtId="190" fontId="73" fillId="0" borderId="2" xfId="510" applyNumberFormat="1" applyFont="1" applyFill="1" applyBorder="1" applyAlignment="1">
      <alignment horizontal="center" vertical="center"/>
    </xf>
    <xf numFmtId="0" fontId="73" fillId="0" borderId="2" xfId="510" applyFont="1" applyFill="1" applyBorder="1" applyAlignment="1">
      <alignment horizontal="center" vertical="center"/>
    </xf>
    <xf numFmtId="0" fontId="73" fillId="0" borderId="3" xfId="510" applyFont="1" applyFill="1" applyBorder="1" applyAlignment="1">
      <alignment horizontal="center" vertical="center"/>
    </xf>
    <xf numFmtId="1" fontId="74" fillId="0" borderId="4" xfId="510" applyNumberFormat="1" applyFont="1" applyFill="1" applyBorder="1" applyAlignment="1" applyProtection="1">
      <alignment vertical="center"/>
      <protection locked="0"/>
    </xf>
    <xf numFmtId="190" fontId="74" fillId="0" borderId="5" xfId="510" applyNumberFormat="1" applyFont="1" applyFill="1" applyBorder="1" applyAlignment="1" applyProtection="1">
      <alignment horizontal="right" vertical="center"/>
      <protection locked="0"/>
    </xf>
    <xf numFmtId="49" fontId="75" fillId="0" borderId="6" xfId="510" applyNumberFormat="1" applyFont="1" applyFill="1" applyBorder="1" applyAlignment="1">
      <alignment horizontal="right"/>
    </xf>
    <xf numFmtId="1" fontId="74" fillId="0" borderId="4" xfId="510" applyNumberFormat="1" applyFont="1" applyFill="1" applyBorder="1" applyAlignment="1" applyProtection="1">
      <alignment horizontal="left" vertical="center"/>
      <protection locked="0"/>
    </xf>
    <xf numFmtId="1" fontId="76" fillId="0" borderId="4" xfId="510" applyNumberFormat="1" applyFont="1" applyFill="1" applyBorder="1" applyAlignment="1" applyProtection="1">
      <alignment horizontal="left" vertical="center"/>
      <protection locked="0"/>
    </xf>
    <xf numFmtId="190" fontId="76" fillId="0" borderId="5" xfId="510" applyNumberFormat="1" applyFont="1" applyFill="1" applyBorder="1" applyAlignment="1">
      <alignment horizontal="right" vertical="center"/>
    </xf>
    <xf numFmtId="49" fontId="77" fillId="0" borderId="6" xfId="510" applyNumberFormat="1" applyFont="1" applyFill="1" applyBorder="1" applyAlignment="1">
      <alignment horizontal="right"/>
    </xf>
    <xf numFmtId="1" fontId="76" fillId="0" borderId="4" xfId="510" applyNumberFormat="1" applyFont="1" applyFill="1" applyBorder="1" applyAlignment="1" applyProtection="1">
      <alignment vertical="center"/>
      <protection locked="0"/>
    </xf>
    <xf numFmtId="190" fontId="76" fillId="0" borderId="5" xfId="510" applyNumberFormat="1" applyFont="1" applyFill="1" applyBorder="1" applyAlignment="1" applyProtection="1">
      <alignment horizontal="right" vertical="center"/>
    </xf>
    <xf numFmtId="49" fontId="76" fillId="0" borderId="6" xfId="510" applyNumberFormat="1" applyFont="1" applyFill="1" applyBorder="1" applyAlignment="1" applyProtection="1">
      <alignment horizontal="right" vertical="center"/>
    </xf>
    <xf numFmtId="49" fontId="76" fillId="0" borderId="6" xfId="510" applyNumberFormat="1" applyFont="1" applyFill="1" applyBorder="1" applyAlignment="1">
      <alignment horizontal="right" vertical="center"/>
    </xf>
    <xf numFmtId="0" fontId="10" fillId="0" borderId="6" xfId="510" applyFont="1" applyFill="1" applyBorder="1"/>
    <xf numFmtId="190" fontId="76" fillId="0" borderId="6" xfId="510" applyNumberFormat="1" applyFont="1" applyFill="1" applyBorder="1" applyAlignment="1">
      <alignment horizontal="right" vertical="center"/>
    </xf>
    <xf numFmtId="0" fontId="76" fillId="0" borderId="4" xfId="510" applyNumberFormat="1" applyFont="1" applyFill="1" applyBorder="1" applyAlignment="1" applyProtection="1">
      <alignment vertical="center"/>
      <protection locked="0"/>
    </xf>
    <xf numFmtId="3" fontId="76" fillId="0" borderId="4" xfId="510" applyNumberFormat="1" applyFont="1" applyFill="1" applyBorder="1" applyAlignment="1" applyProtection="1">
      <alignment vertical="center"/>
    </xf>
    <xf numFmtId="190" fontId="76" fillId="0" borderId="6" xfId="510" applyNumberFormat="1" applyFont="1" applyFill="1" applyBorder="1" applyAlignment="1" applyProtection="1">
      <alignment horizontal="right" vertical="center"/>
    </xf>
    <xf numFmtId="0" fontId="76" fillId="0" borderId="4" xfId="510" applyFont="1" applyBorder="1" applyAlignment="1" applyProtection="1">
      <alignment vertical="center" wrapText="1"/>
      <protection locked="0"/>
    </xf>
    <xf numFmtId="0" fontId="76" fillId="0" borderId="5" xfId="510" applyFont="1" applyFill="1" applyBorder="1" applyAlignment="1" applyProtection="1">
      <alignment vertical="center"/>
      <protection locked="0"/>
    </xf>
    <xf numFmtId="3" fontId="76" fillId="0" borderId="4" xfId="510" applyNumberFormat="1" applyFont="1" applyFill="1" applyBorder="1" applyAlignment="1" applyProtection="1">
      <alignment vertical="center"/>
      <protection locked="0"/>
    </xf>
    <xf numFmtId="0" fontId="76" fillId="43" borderId="5" xfId="510" applyFont="1" applyFill="1" applyBorder="1" applyAlignment="1" applyProtection="1">
      <alignment vertical="center"/>
      <protection locked="0"/>
    </xf>
    <xf numFmtId="0" fontId="76" fillId="0" borderId="7" xfId="510" applyFont="1" applyFill="1" applyBorder="1" applyAlignment="1">
      <alignment vertical="center"/>
    </xf>
    <xf numFmtId="0" fontId="76" fillId="0" borderId="8" xfId="510" applyFont="1" applyFill="1" applyBorder="1" applyAlignment="1" applyProtection="1">
      <alignment vertical="center"/>
      <protection locked="0"/>
    </xf>
    <xf numFmtId="49" fontId="77" fillId="0" borderId="9" xfId="510" applyNumberFormat="1" applyFont="1" applyFill="1" applyBorder="1" applyAlignment="1">
      <alignment horizontal="right"/>
    </xf>
    <xf numFmtId="0" fontId="36" fillId="0" borderId="0" xfId="510" applyFont="1" applyFill="1" applyBorder="1" applyAlignment="1">
      <alignment vertical="center"/>
    </xf>
    <xf numFmtId="190" fontId="36" fillId="0" borderId="0" xfId="510" applyNumberFormat="1" applyFont="1" applyFill="1" applyBorder="1" applyAlignment="1">
      <alignment horizontal="right" vertical="center"/>
    </xf>
    <xf numFmtId="0" fontId="2" fillId="0" borderId="0" xfId="510"/>
    <xf numFmtId="0" fontId="72" fillId="0" borderId="0" xfId="510" applyFont="1"/>
    <xf numFmtId="0" fontId="68" fillId="0" borderId="1" xfId="510" applyFont="1" applyBorder="1" applyAlignment="1">
      <alignment horizontal="center" vertical="center"/>
    </xf>
    <xf numFmtId="0" fontId="68" fillId="0" borderId="2" xfId="510" applyFont="1" applyBorder="1" applyAlignment="1">
      <alignment horizontal="center" vertical="center"/>
    </xf>
    <xf numFmtId="0" fontId="68" fillId="0" borderId="3" xfId="510" applyFont="1" applyBorder="1" applyAlignment="1">
      <alignment horizontal="center" vertical="center"/>
    </xf>
    <xf numFmtId="0" fontId="68" fillId="0" borderId="0" xfId="510" applyFont="1" applyAlignment="1">
      <alignment horizontal="center" vertical="center"/>
    </xf>
    <xf numFmtId="0" fontId="78" fillId="43" borderId="0" xfId="510" applyFont="1" applyFill="1" applyAlignment="1">
      <alignment vertical="center"/>
    </xf>
    <xf numFmtId="0" fontId="79" fillId="43" borderId="0" xfId="510" applyFont="1" applyFill="1" applyAlignment="1">
      <alignment vertical="center"/>
    </xf>
    <xf numFmtId="0" fontId="81" fillId="43" borderId="0" xfId="510" applyFont="1" applyFill="1" applyAlignment="1">
      <alignment vertical="center"/>
    </xf>
    <xf numFmtId="0" fontId="82" fillId="43" borderId="0" xfId="510" applyFont="1" applyFill="1" applyAlignment="1">
      <alignment vertical="center"/>
    </xf>
    <xf numFmtId="0" fontId="73" fillId="43" borderId="4" xfId="510" applyFont="1" applyFill="1" applyBorder="1" applyAlignment="1">
      <alignment horizontal="center" vertical="center" shrinkToFit="1"/>
    </xf>
    <xf numFmtId="0" fontId="73" fillId="43" borderId="5" xfId="510" applyFont="1" applyFill="1" applyBorder="1" applyAlignment="1">
      <alignment horizontal="center" vertical="center" shrinkToFit="1"/>
    </xf>
    <xf numFmtId="0" fontId="73" fillId="43" borderId="6" xfId="510" applyFont="1" applyFill="1" applyBorder="1" applyAlignment="1">
      <alignment horizontal="center" vertical="center" shrinkToFit="1"/>
    </xf>
    <xf numFmtId="3" fontId="76" fillId="43" borderId="4" xfId="510" applyNumberFormat="1" applyFont="1" applyFill="1" applyBorder="1" applyAlignment="1" applyProtection="1">
      <alignment vertical="center" shrinkToFit="1"/>
    </xf>
    <xf numFmtId="0" fontId="76" fillId="43" borderId="5" xfId="510" applyFont="1" applyFill="1" applyBorder="1" applyAlignment="1">
      <alignment horizontal="right" vertical="center" shrinkToFit="1"/>
    </xf>
    <xf numFmtId="3" fontId="76" fillId="43" borderId="5" xfId="510" applyNumberFormat="1" applyFont="1" applyFill="1" applyBorder="1" applyAlignment="1" applyProtection="1">
      <alignment vertical="center" shrinkToFit="1"/>
    </xf>
    <xf numFmtId="0" fontId="76" fillId="43" borderId="25" xfId="510" applyFont="1" applyFill="1" applyBorder="1" applyAlignment="1">
      <alignment horizontal="right" vertical="center" shrinkToFit="1"/>
    </xf>
    <xf numFmtId="3" fontId="76" fillId="43" borderId="5" xfId="510" applyNumberFormat="1" applyFont="1" applyFill="1" applyBorder="1" applyAlignment="1" applyProtection="1">
      <alignment horizontal="left" vertical="center" shrinkToFit="1"/>
    </xf>
    <xf numFmtId="0" fontId="76" fillId="43" borderId="6" xfId="510" applyFont="1" applyFill="1" applyBorder="1" applyAlignment="1">
      <alignment horizontal="right" vertical="center" shrinkToFit="1"/>
    </xf>
    <xf numFmtId="0" fontId="76" fillId="43" borderId="4" xfId="510" applyFont="1" applyFill="1" applyBorder="1" applyAlignment="1">
      <alignment vertical="center" shrinkToFit="1"/>
    </xf>
    <xf numFmtId="3" fontId="76" fillId="43" borderId="4" xfId="510" applyNumberFormat="1" applyFont="1" applyFill="1" applyBorder="1" applyAlignment="1" applyProtection="1">
      <alignment horizontal="left" vertical="center" shrinkToFit="1"/>
    </xf>
    <xf numFmtId="0" fontId="76" fillId="43" borderId="5" xfId="510" applyFont="1" applyFill="1" applyBorder="1" applyAlignment="1">
      <alignment horizontal="left" vertical="center" shrinkToFit="1"/>
    </xf>
    <xf numFmtId="0" fontId="9" fillId="43" borderId="5" xfId="521" applyFont="1" applyFill="1" applyBorder="1" applyAlignment="1">
      <alignment vertical="center" shrinkToFit="1"/>
    </xf>
    <xf numFmtId="0" fontId="76" fillId="43" borderId="4" xfId="510" applyFont="1" applyFill="1" applyBorder="1" applyAlignment="1">
      <alignment horizontal="distributed" vertical="center" shrinkToFit="1"/>
    </xf>
    <xf numFmtId="0" fontId="76" fillId="43" borderId="5" xfId="510" applyFont="1" applyFill="1" applyBorder="1" applyAlignment="1">
      <alignment horizontal="distributed" vertical="center" shrinkToFit="1"/>
    </xf>
    <xf numFmtId="0" fontId="76" fillId="43" borderId="4" xfId="510" applyFont="1" applyFill="1" applyBorder="1" applyAlignment="1">
      <alignment horizontal="center" vertical="center" shrinkToFit="1"/>
    </xf>
    <xf numFmtId="0" fontId="76" fillId="43" borderId="5" xfId="510" applyFont="1" applyFill="1" applyBorder="1" applyAlignment="1">
      <alignment horizontal="center" vertical="center" shrinkToFit="1"/>
    </xf>
    <xf numFmtId="0" fontId="76" fillId="43" borderId="5" xfId="510" applyFont="1" applyFill="1" applyBorder="1" applyAlignment="1">
      <alignment vertical="center" shrinkToFit="1"/>
    </xf>
    <xf numFmtId="1" fontId="76" fillId="43" borderId="5" xfId="510" applyNumberFormat="1" applyFont="1" applyFill="1" applyBorder="1" applyAlignment="1" applyProtection="1">
      <alignment vertical="center" shrinkToFit="1"/>
      <protection locked="0"/>
    </xf>
    <xf numFmtId="1" fontId="76" fillId="43" borderId="4" xfId="510" applyNumberFormat="1" applyFont="1" applyFill="1" applyBorder="1" applyAlignment="1" applyProtection="1">
      <alignment vertical="center" shrinkToFit="1"/>
      <protection locked="0"/>
    </xf>
    <xf numFmtId="0" fontId="76" fillId="43" borderId="7" xfId="510" applyFont="1" applyFill="1" applyBorder="1" applyAlignment="1">
      <alignment horizontal="center" vertical="center" shrinkToFit="1"/>
    </xf>
    <xf numFmtId="0" fontId="76" fillId="43" borderId="8" xfId="510" applyFont="1" applyFill="1" applyBorder="1" applyAlignment="1">
      <alignment horizontal="right" vertical="center" shrinkToFit="1"/>
    </xf>
    <xf numFmtId="0" fontId="76" fillId="43" borderId="8" xfId="510" applyFont="1" applyFill="1" applyBorder="1" applyAlignment="1">
      <alignment horizontal="center" vertical="center" shrinkToFit="1"/>
    </xf>
    <xf numFmtId="0" fontId="76" fillId="43" borderId="9" xfId="510" applyFont="1" applyFill="1" applyBorder="1" applyAlignment="1">
      <alignment horizontal="right" vertical="center" shrinkToFit="1"/>
    </xf>
    <xf numFmtId="0" fontId="83" fillId="0" borderId="0" xfId="510" applyFont="1"/>
    <xf numFmtId="0" fontId="36" fillId="0" borderId="0" xfId="510" applyFont="1" applyAlignment="1">
      <alignment vertical="center"/>
    </xf>
    <xf numFmtId="0" fontId="72" fillId="0" borderId="0" xfId="510" applyFont="1" applyAlignment="1">
      <alignment horizontal="right" vertical="center" shrinkToFit="1"/>
    </xf>
    <xf numFmtId="0" fontId="84" fillId="0" borderId="1" xfId="510" applyFont="1" applyFill="1" applyBorder="1" applyAlignment="1">
      <alignment horizontal="center" vertical="center"/>
    </xf>
    <xf numFmtId="0" fontId="84" fillId="0" borderId="3" xfId="510" applyFont="1" applyFill="1" applyBorder="1" applyAlignment="1">
      <alignment horizontal="center" vertical="center"/>
    </xf>
    <xf numFmtId="3" fontId="86" fillId="0" borderId="4" xfId="510" applyNumberFormat="1" applyFont="1" applyFill="1" applyBorder="1" applyAlignment="1" applyProtection="1">
      <alignment vertical="center"/>
    </xf>
    <xf numFmtId="0" fontId="86" fillId="0" borderId="6" xfId="510" applyFont="1" applyFill="1" applyBorder="1" applyAlignment="1">
      <alignment vertical="center"/>
    </xf>
    <xf numFmtId="0" fontId="2" fillId="0" borderId="0" xfId="510" applyFill="1" applyAlignment="1">
      <alignment vertical="center"/>
    </xf>
    <xf numFmtId="3" fontId="49" fillId="0" borderId="4" xfId="510" applyNumberFormat="1" applyFont="1" applyFill="1" applyBorder="1" applyAlignment="1" applyProtection="1">
      <alignment vertical="center"/>
    </xf>
    <xf numFmtId="0" fontId="86" fillId="0" borderId="6" xfId="510" applyFont="1" applyFill="1" applyBorder="1" applyAlignment="1">
      <alignment horizontal="center" vertical="center"/>
    </xf>
    <xf numFmtId="0" fontId="86" fillId="0" borderId="4" xfId="510" applyFont="1" applyBorder="1" applyAlignment="1">
      <alignment vertical="center"/>
    </xf>
    <xf numFmtId="0" fontId="86" fillId="0" borderId="4" xfId="510" applyFont="1" applyFill="1" applyBorder="1" applyAlignment="1">
      <alignment horizontal="distributed" vertical="center"/>
    </xf>
    <xf numFmtId="0" fontId="86" fillId="0" borderId="4" xfId="510" applyFont="1" applyFill="1" applyBorder="1" applyAlignment="1">
      <alignment vertical="center"/>
    </xf>
    <xf numFmtId="0" fontId="10" fillId="0" borderId="6" xfId="510" applyFont="1" applyFill="1" applyBorder="1" applyAlignment="1">
      <alignment horizontal="center" vertical="center"/>
    </xf>
    <xf numFmtId="1" fontId="86" fillId="0" borderId="4" xfId="510" applyNumberFormat="1" applyFont="1" applyFill="1" applyBorder="1" applyAlignment="1" applyProtection="1">
      <alignment vertical="center"/>
      <protection locked="0"/>
    </xf>
    <xf numFmtId="0" fontId="86" fillId="0" borderId="7" xfId="510" applyFont="1" applyFill="1" applyBorder="1" applyAlignment="1">
      <alignment horizontal="distributed" vertical="center"/>
    </xf>
    <xf numFmtId="0" fontId="10" fillId="0" borderId="9" xfId="510" applyFont="1" applyFill="1" applyBorder="1" applyAlignment="1">
      <alignment horizontal="center" vertical="center"/>
    </xf>
    <xf numFmtId="0" fontId="2" fillId="0" borderId="0" xfId="510" applyFill="1" applyAlignment="1">
      <alignment horizontal="center" vertical="center"/>
    </xf>
    <xf numFmtId="0" fontId="88" fillId="0" borderId="28" xfId="510" applyFont="1" applyFill="1" applyBorder="1" applyAlignment="1">
      <alignment horizontal="center" vertical="center"/>
    </xf>
    <xf numFmtId="0" fontId="88" fillId="0" borderId="25" xfId="510" applyFont="1" applyFill="1" applyBorder="1" applyAlignment="1">
      <alignment horizontal="center" vertical="center"/>
    </xf>
    <xf numFmtId="3" fontId="88" fillId="0" borderId="4" xfId="510" applyNumberFormat="1" applyFont="1" applyFill="1" applyBorder="1" applyAlignment="1" applyProtection="1">
      <alignment vertical="center"/>
    </xf>
    <xf numFmtId="0" fontId="88" fillId="44" borderId="25" xfId="510" applyFont="1" applyFill="1" applyBorder="1" applyAlignment="1">
      <alignment horizontal="right" vertical="center"/>
    </xf>
    <xf numFmtId="3" fontId="88" fillId="43" borderId="4" xfId="510" applyNumberFormat="1" applyFont="1" applyFill="1" applyBorder="1" applyAlignment="1" applyProtection="1">
      <alignment horizontal="left" vertical="center"/>
    </xf>
    <xf numFmtId="0" fontId="88" fillId="44" borderId="6" xfId="510" applyFont="1" applyFill="1" applyBorder="1" applyAlignment="1">
      <alignment horizontal="right" vertical="center"/>
    </xf>
    <xf numFmtId="3" fontId="88" fillId="0" borderId="4" xfId="510" applyNumberFormat="1" applyFont="1" applyFill="1" applyBorder="1" applyAlignment="1" applyProtection="1">
      <alignment horizontal="left" vertical="center"/>
    </xf>
    <xf numFmtId="0" fontId="88" fillId="0" borderId="6" xfId="510" applyFont="1" applyFill="1" applyBorder="1" applyAlignment="1">
      <alignment horizontal="right" vertical="center"/>
    </xf>
    <xf numFmtId="0" fontId="89" fillId="0" borderId="4" xfId="527" applyFont="1" applyFill="1" applyBorder="1" applyAlignment="1">
      <alignment vertical="center" wrapText="1"/>
    </xf>
    <xf numFmtId="0" fontId="88" fillId="0" borderId="4" xfId="510" applyFont="1" applyBorder="1" applyAlignment="1">
      <alignment horizontal="left" vertical="center"/>
    </xf>
    <xf numFmtId="0" fontId="10" fillId="0" borderId="0" xfId="510" applyFont="1" applyFill="1" applyAlignment="1">
      <alignment vertical="center"/>
    </xf>
    <xf numFmtId="3" fontId="88" fillId="43" borderId="4" xfId="510" applyNumberFormat="1" applyFont="1" applyFill="1" applyBorder="1" applyAlignment="1" applyProtection="1">
      <alignment vertical="center"/>
    </xf>
    <xf numFmtId="0" fontId="88" fillId="0" borderId="4" xfId="527" applyFont="1" applyFill="1" applyBorder="1" applyAlignment="1">
      <alignment vertical="center" wrapText="1"/>
    </xf>
    <xf numFmtId="0" fontId="88" fillId="0" borderId="4" xfId="510" applyFont="1" applyFill="1" applyBorder="1" applyAlignment="1">
      <alignment horizontal="distributed" vertical="center"/>
    </xf>
    <xf numFmtId="0" fontId="88" fillId="0" borderId="4" xfId="510" applyFont="1" applyFill="1" applyBorder="1" applyAlignment="1">
      <alignment vertical="center"/>
    </xf>
    <xf numFmtId="1" fontId="88" fillId="0" borderId="4" xfId="510" applyNumberFormat="1" applyFont="1" applyFill="1" applyBorder="1" applyAlignment="1" applyProtection="1">
      <alignment vertical="center"/>
      <protection locked="0"/>
    </xf>
    <xf numFmtId="0" fontId="88" fillId="0" borderId="7" xfId="510" applyFont="1" applyFill="1" applyBorder="1" applyAlignment="1">
      <alignment horizontal="distributed" vertical="center"/>
    </xf>
    <xf numFmtId="0" fontId="88" fillId="44" borderId="9" xfId="510" applyFont="1" applyFill="1" applyBorder="1" applyAlignment="1">
      <alignment horizontal="right" vertical="center"/>
    </xf>
    <xf numFmtId="0" fontId="90" fillId="0" borderId="0" xfId="510" applyFont="1" applyFill="1" applyAlignment="1">
      <alignment horizontal="center" vertical="center"/>
    </xf>
    <xf numFmtId="0" fontId="86" fillId="44" borderId="6" xfId="510" applyFont="1" applyFill="1" applyBorder="1" applyAlignment="1">
      <alignment horizontal="right" vertical="center"/>
    </xf>
    <xf numFmtId="3" fontId="86" fillId="43" borderId="4" xfId="510" applyNumberFormat="1" applyFont="1" applyFill="1" applyBorder="1" applyAlignment="1" applyProtection="1">
      <alignment horizontal="left" vertical="center"/>
    </xf>
    <xf numFmtId="3" fontId="86" fillId="0" borderId="4" xfId="510" applyNumberFormat="1" applyFont="1" applyFill="1" applyBorder="1" applyAlignment="1" applyProtection="1">
      <alignment horizontal="left" vertical="center"/>
    </xf>
    <xf numFmtId="0" fontId="86" fillId="0" borderId="6" xfId="510" applyFont="1" applyFill="1" applyBorder="1" applyAlignment="1">
      <alignment horizontal="right" vertical="center"/>
    </xf>
    <xf numFmtId="0" fontId="91" fillId="0" borderId="4" xfId="527" applyFont="1" applyFill="1" applyBorder="1" applyAlignment="1">
      <alignment vertical="center" wrapText="1"/>
    </xf>
    <xf numFmtId="0" fontId="86" fillId="0" borderId="4" xfId="510" applyFont="1" applyBorder="1" applyAlignment="1">
      <alignment horizontal="left" vertical="center"/>
    </xf>
    <xf numFmtId="3" fontId="86" fillId="43" borderId="4" xfId="510" applyNumberFormat="1" applyFont="1" applyFill="1" applyBorder="1" applyAlignment="1" applyProtection="1">
      <alignment vertical="center"/>
    </xf>
    <xf numFmtId="0" fontId="86" fillId="0" borderId="4" xfId="527" applyFont="1" applyFill="1" applyBorder="1" applyAlignment="1">
      <alignment vertical="center" wrapText="1"/>
    </xf>
    <xf numFmtId="0" fontId="86" fillId="44" borderId="9" xfId="510" applyFont="1" applyFill="1" applyBorder="1" applyAlignment="1">
      <alignment horizontal="right" vertical="center"/>
    </xf>
    <xf numFmtId="0" fontId="87" fillId="0" borderId="0" xfId="980" applyFont="1" applyFill="1">
      <alignment vertical="center"/>
    </xf>
    <xf numFmtId="0" fontId="93" fillId="0" borderId="0" xfId="510" applyFont="1" applyFill="1" applyAlignment="1">
      <alignment horizontal="center" vertical="center"/>
    </xf>
    <xf numFmtId="0" fontId="88" fillId="0" borderId="1" xfId="510" applyFont="1" applyFill="1" applyBorder="1" applyAlignment="1">
      <alignment horizontal="center" vertical="center"/>
    </xf>
    <xf numFmtId="0" fontId="88" fillId="0" borderId="3" xfId="510" applyFont="1" applyFill="1" applyBorder="1" applyAlignment="1">
      <alignment horizontal="center" vertical="center"/>
    </xf>
    <xf numFmtId="0" fontId="0" fillId="0" borderId="0" xfId="981" applyFont="1" applyAlignment="1" applyProtection="1">
      <alignment vertical="center"/>
      <protection locked="0"/>
    </xf>
    <xf numFmtId="0" fontId="95" fillId="0" borderId="0" xfId="982" applyNumberFormat="1" applyFont="1" applyFill="1" applyAlignment="1" applyProtection="1">
      <alignment horizontal="center" vertical="center"/>
      <protection locked="0"/>
    </xf>
    <xf numFmtId="0" fontId="72" fillId="0" borderId="0" xfId="981" applyFont="1" applyBorder="1" applyAlignment="1" applyProtection="1">
      <alignment horizontal="right" vertical="center"/>
      <protection locked="0"/>
    </xf>
    <xf numFmtId="0" fontId="10" fillId="0" borderId="1" xfId="981" applyFont="1" applyBorder="1" applyAlignment="1" applyProtection="1">
      <alignment vertical="center"/>
      <protection locked="0"/>
    </xf>
    <xf numFmtId="0" fontId="10" fillId="0" borderId="2" xfId="982" applyNumberFormat="1" applyFont="1" applyFill="1" applyBorder="1" applyAlignment="1" applyProtection="1">
      <alignment horizontal="center" vertical="center" wrapText="1"/>
      <protection locked="0"/>
    </xf>
    <xf numFmtId="0" fontId="10" fillId="0" borderId="3" xfId="981" applyFont="1" applyBorder="1" applyAlignment="1" applyProtection="1">
      <alignment horizontal="center" vertical="center"/>
    </xf>
    <xf numFmtId="49" fontId="96" fillId="0" borderId="4" xfId="981" applyNumberFormat="1" applyFont="1" applyFill="1" applyBorder="1" applyAlignment="1" applyProtection="1">
      <alignment vertical="center"/>
      <protection locked="0"/>
    </xf>
    <xf numFmtId="49" fontId="96" fillId="0" borderId="5" xfId="981" applyNumberFormat="1" applyFont="1" applyFill="1" applyBorder="1" applyAlignment="1" applyProtection="1">
      <alignment vertical="center"/>
      <protection locked="0"/>
    </xf>
    <xf numFmtId="176" fontId="10" fillId="0" borderId="6" xfId="981" applyNumberFormat="1" applyFont="1" applyBorder="1" applyAlignment="1" applyProtection="1">
      <alignment vertical="center"/>
      <protection locked="0"/>
    </xf>
    <xf numFmtId="49" fontId="96" fillId="0" borderId="29" xfId="981" applyNumberFormat="1" applyFont="1" applyFill="1" applyBorder="1" applyAlignment="1" applyProtection="1">
      <alignment vertical="center"/>
      <protection locked="0"/>
    </xf>
    <xf numFmtId="49" fontId="96" fillId="0" borderId="30" xfId="981" applyNumberFormat="1" applyFont="1" applyFill="1" applyBorder="1" applyAlignment="1" applyProtection="1">
      <alignment vertical="center"/>
      <protection locked="0"/>
    </xf>
    <xf numFmtId="176" fontId="10" fillId="0" borderId="31" xfId="981" applyNumberFormat="1" applyFont="1" applyBorder="1" applyAlignment="1" applyProtection="1">
      <alignment vertical="center"/>
      <protection locked="0"/>
    </xf>
    <xf numFmtId="176" fontId="10" fillId="0" borderId="9" xfId="981" applyNumberFormat="1" applyFont="1" applyBorder="1" applyAlignment="1" applyProtection="1">
      <alignment vertical="center"/>
      <protection locked="0"/>
    </xf>
    <xf numFmtId="0" fontId="12" fillId="0" borderId="0" xfId="510" applyFont="1" applyFill="1" applyAlignment="1">
      <alignment horizontal="center" vertical="center" wrapText="1"/>
    </xf>
    <xf numFmtId="0" fontId="15" fillId="0" borderId="0" xfId="510" applyFont="1" applyFill="1" applyAlignment="1">
      <alignment vertical="center" wrapText="1"/>
    </xf>
    <xf numFmtId="0" fontId="15" fillId="0" borderId="0" xfId="510" applyFont="1" applyFill="1" applyAlignment="1">
      <alignment vertical="center"/>
    </xf>
    <xf numFmtId="0" fontId="100" fillId="0" borderId="4" xfId="510" applyFont="1" applyFill="1" applyBorder="1" applyAlignment="1">
      <alignment horizontal="center" vertical="center" wrapText="1"/>
    </xf>
    <xf numFmtId="0" fontId="100" fillId="0" borderId="5" xfId="510" applyFont="1" applyFill="1" applyBorder="1" applyAlignment="1">
      <alignment horizontal="center" vertical="center" wrapText="1"/>
    </xf>
    <xf numFmtId="0" fontId="100" fillId="0" borderId="6" xfId="510" applyFont="1" applyFill="1" applyBorder="1" applyAlignment="1">
      <alignment horizontal="center" vertical="center" wrapText="1"/>
    </xf>
    <xf numFmtId="0" fontId="2" fillId="0" borderId="0" xfId="510" applyAlignment="1">
      <alignment horizontal="center"/>
    </xf>
    <xf numFmtId="0" fontId="100" fillId="0" borderId="5" xfId="510" applyFont="1" applyFill="1" applyBorder="1" applyAlignment="1">
      <alignment vertical="center" wrapText="1"/>
    </xf>
    <xf numFmtId="0" fontId="100" fillId="0" borderId="5" xfId="510" applyFont="1" applyFill="1" applyBorder="1" applyAlignment="1">
      <alignment horizontal="left" vertical="center" wrapText="1"/>
    </xf>
    <xf numFmtId="0" fontId="100" fillId="0" borderId="7" xfId="510" applyFont="1" applyFill="1" applyBorder="1" applyAlignment="1">
      <alignment horizontal="center" vertical="center" wrapText="1"/>
    </xf>
    <xf numFmtId="0" fontId="100" fillId="0" borderId="8" xfId="510" applyFont="1" applyFill="1" applyBorder="1" applyAlignment="1">
      <alignment horizontal="left" vertical="center" wrapText="1"/>
    </xf>
    <xf numFmtId="0" fontId="100" fillId="0" borderId="8" xfId="510" applyFont="1" applyFill="1" applyBorder="1" applyAlignment="1">
      <alignment horizontal="center" vertical="center" wrapText="1"/>
    </xf>
    <xf numFmtId="0" fontId="100" fillId="0" borderId="8" xfId="510" applyFont="1" applyFill="1" applyBorder="1" applyAlignment="1">
      <alignment horizontal="center" vertical="center"/>
    </xf>
    <xf numFmtId="0" fontId="100" fillId="0" borderId="8" xfId="510" applyFont="1" applyFill="1" applyBorder="1" applyAlignment="1">
      <alignment horizontal="left" vertical="center"/>
    </xf>
    <xf numFmtId="0" fontId="100" fillId="0" borderId="9" xfId="510" applyFont="1" applyFill="1" applyBorder="1" applyAlignment="1">
      <alignment horizontal="center" vertical="center"/>
    </xf>
    <xf numFmtId="0" fontId="15" fillId="0" borderId="32" xfId="510" applyFont="1" applyFill="1" applyBorder="1" applyAlignment="1">
      <alignment horizontal="left" vertical="center" wrapText="1"/>
    </xf>
    <xf numFmtId="0" fontId="15" fillId="0" borderId="33" xfId="510" applyFont="1" applyFill="1" applyBorder="1" applyAlignment="1">
      <alignment horizontal="left" vertical="center" wrapText="1"/>
    </xf>
    <xf numFmtId="0" fontId="15" fillId="0" borderId="32" xfId="510" applyFont="1" applyFill="1" applyBorder="1" applyAlignment="1">
      <alignment horizontal="left" vertical="center"/>
    </xf>
    <xf numFmtId="0" fontId="15" fillId="0" borderId="5" xfId="510" applyFont="1" applyFill="1" applyBorder="1" applyAlignment="1">
      <alignment horizontal="left" vertical="center" wrapText="1"/>
    </xf>
    <xf numFmtId="0" fontId="15" fillId="0" borderId="30" xfId="510" applyFont="1" applyFill="1" applyBorder="1" applyAlignment="1">
      <alignment horizontal="left" vertical="center" wrapText="1"/>
    </xf>
    <xf numFmtId="0" fontId="15" fillId="0" borderId="5" xfId="510" applyFont="1" applyFill="1" applyBorder="1" applyAlignment="1">
      <alignment horizontal="left" vertical="center"/>
    </xf>
    <xf numFmtId="0" fontId="83" fillId="0" borderId="0" xfId="510" applyFont="1" applyFill="1"/>
    <xf numFmtId="0" fontId="2" fillId="0" borderId="0" xfId="510" applyFill="1"/>
    <xf numFmtId="0" fontId="93" fillId="0" borderId="0" xfId="510" applyFont="1" applyAlignment="1">
      <alignment horizontal="center" vertical="center"/>
    </xf>
    <xf numFmtId="0" fontId="101" fillId="0" borderId="1" xfId="510" applyFont="1" applyBorder="1" applyAlignment="1">
      <alignment horizontal="center" vertical="center" wrapText="1"/>
    </xf>
    <xf numFmtId="0" fontId="101" fillId="0" borderId="2" xfId="510" applyFont="1" applyBorder="1" applyAlignment="1">
      <alignment horizontal="center" vertical="center" wrapText="1"/>
    </xf>
    <xf numFmtId="0" fontId="101" fillId="0" borderId="3" xfId="510" applyFont="1" applyBorder="1" applyAlignment="1">
      <alignment horizontal="center" vertical="center" wrapText="1"/>
    </xf>
    <xf numFmtId="0" fontId="68" fillId="0" borderId="0" xfId="510" applyFont="1" applyFill="1"/>
    <xf numFmtId="0" fontId="103" fillId="0" borderId="4" xfId="510" applyFont="1" applyBorder="1" applyAlignment="1">
      <alignment horizontal="center" vertical="center" wrapText="1"/>
    </xf>
    <xf numFmtId="0" fontId="103" fillId="0" borderId="5" xfId="510" applyFont="1" applyBorder="1" applyAlignment="1">
      <alignment horizontal="center" vertical="center" wrapText="1"/>
    </xf>
    <xf numFmtId="10" fontId="103" fillId="0" borderId="6" xfId="510" applyNumberFormat="1" applyFont="1" applyBorder="1" applyAlignment="1">
      <alignment horizontal="center" vertical="center" wrapText="1"/>
    </xf>
    <xf numFmtId="0" fontId="103" fillId="0" borderId="7" xfId="510" applyFont="1" applyBorder="1" applyAlignment="1">
      <alignment horizontal="center" vertical="center" wrapText="1"/>
    </xf>
    <xf numFmtId="0" fontId="103" fillId="0" borderId="8" xfId="510" applyFont="1" applyBorder="1" applyAlignment="1">
      <alignment horizontal="center" vertical="center" wrapText="1"/>
    </xf>
    <xf numFmtId="10" fontId="103" fillId="0" borderId="9" xfId="510" applyNumberFormat="1" applyFont="1" applyBorder="1" applyAlignment="1">
      <alignment horizontal="center" vertical="center" wrapText="1"/>
    </xf>
    <xf numFmtId="0" fontId="104" fillId="0" borderId="0" xfId="510" applyFont="1" applyFill="1"/>
    <xf numFmtId="0" fontId="104" fillId="0" borderId="0" xfId="510" applyFont="1"/>
    <xf numFmtId="0" fontId="105" fillId="0" borderId="0" xfId="510" applyFont="1" applyAlignment="1">
      <alignment horizontal="right" vertical="center"/>
    </xf>
    <xf numFmtId="0" fontId="101" fillId="0" borderId="34" xfId="510" applyFont="1" applyBorder="1" applyAlignment="1">
      <alignment horizontal="center" vertical="center" wrapText="1"/>
    </xf>
    <xf numFmtId="0" fontId="103" fillId="0" borderId="35" xfId="510" applyFont="1" applyBorder="1" applyAlignment="1">
      <alignment horizontal="center" vertical="center" wrapText="1"/>
    </xf>
    <xf numFmtId="0" fontId="36" fillId="0" borderId="0" xfId="983" applyFont="1" applyAlignment="1">
      <alignment horizontal="center" vertical="center"/>
    </xf>
    <xf numFmtId="193" fontId="93" fillId="0" borderId="0" xfId="983" applyNumberFormat="1" applyFont="1" applyFill="1" applyAlignment="1">
      <alignment horizontal="right" vertical="center"/>
    </xf>
    <xf numFmtId="176" fontId="102" fillId="0" borderId="1" xfId="983" applyNumberFormat="1" applyFont="1" applyBorder="1" applyAlignment="1">
      <alignment horizontal="center" vertical="center" wrapText="1"/>
    </xf>
    <xf numFmtId="193" fontId="107" fillId="0" borderId="3" xfId="983" applyNumberFormat="1" applyFont="1" applyFill="1" applyBorder="1" applyAlignment="1">
      <alignment horizontal="center" vertical="center"/>
    </xf>
    <xf numFmtId="176" fontId="49" fillId="0" borderId="4" xfId="983" applyNumberFormat="1" applyFont="1" applyBorder="1" applyAlignment="1">
      <alignment horizontal="left" vertical="center" wrapText="1"/>
    </xf>
    <xf numFmtId="193" fontId="86" fillId="0" borderId="6" xfId="983" applyNumberFormat="1" applyFont="1" applyFill="1" applyBorder="1" applyAlignment="1">
      <alignment horizontal="right" vertical="center"/>
    </xf>
    <xf numFmtId="193" fontId="49" fillId="0" borderId="6" xfId="983" applyNumberFormat="1" applyFont="1" applyFill="1" applyBorder="1" applyAlignment="1">
      <alignment horizontal="right" vertical="center" wrapText="1"/>
    </xf>
    <xf numFmtId="176" fontId="12" fillId="0" borderId="4" xfId="983" applyNumberFormat="1" applyFont="1" applyBorder="1" applyAlignment="1">
      <alignment horizontal="left" vertical="center" wrapText="1" indent="1"/>
    </xf>
    <xf numFmtId="193" fontId="12" fillId="0" borderId="6" xfId="983" applyNumberFormat="1" applyFont="1" applyFill="1" applyBorder="1" applyAlignment="1">
      <alignment horizontal="right" vertical="center" wrapText="1"/>
    </xf>
    <xf numFmtId="0" fontId="36" fillId="0" borderId="4" xfId="983" applyFont="1" applyBorder="1" applyAlignment="1">
      <alignment horizontal="left" vertical="center" indent="1"/>
    </xf>
    <xf numFmtId="0" fontId="49" fillId="0" borderId="4" xfId="983" applyFont="1" applyBorder="1" applyAlignment="1">
      <alignment horizontal="left" vertical="center"/>
    </xf>
    <xf numFmtId="0" fontId="12" fillId="0" borderId="4" xfId="983" applyFont="1" applyBorder="1" applyAlignment="1">
      <alignment horizontal="left" vertical="center" indent="1"/>
    </xf>
    <xf numFmtId="0" fontId="12" fillId="0" borderId="4" xfId="983" applyFont="1" applyBorder="1" applyAlignment="1">
      <alignment horizontal="left" vertical="center" wrapText="1" indent="1"/>
    </xf>
    <xf numFmtId="193" fontId="12" fillId="0" borderId="6" xfId="983" applyNumberFormat="1" applyFont="1" applyFill="1" applyBorder="1" applyAlignment="1">
      <alignment horizontal="center" vertical="center" wrapText="1"/>
    </xf>
    <xf numFmtId="0" fontId="49" fillId="0" borderId="4" xfId="983" applyFont="1" applyBorder="1">
      <alignment vertical="center"/>
    </xf>
    <xf numFmtId="193" fontId="49" fillId="0" borderId="6" xfId="983" applyNumberFormat="1" applyFont="1" applyFill="1" applyBorder="1" applyAlignment="1">
      <alignment horizontal="center" vertical="center" wrapText="1"/>
    </xf>
    <xf numFmtId="0" fontId="12" fillId="0" borderId="4" xfId="983" applyFont="1" applyBorder="1" applyAlignment="1">
      <alignment horizontal="left" vertical="center"/>
    </xf>
    <xf numFmtId="0" fontId="36" fillId="0" borderId="4" xfId="983" applyFont="1" applyBorder="1" applyAlignment="1">
      <alignment horizontal="left" vertical="center"/>
    </xf>
    <xf numFmtId="0" fontId="36" fillId="0" borderId="4" xfId="983" applyFont="1" applyBorder="1">
      <alignment vertical="center"/>
    </xf>
    <xf numFmtId="0" fontId="12" fillId="0" borderId="4" xfId="983" applyFont="1" applyBorder="1">
      <alignment vertical="center"/>
    </xf>
    <xf numFmtId="0" fontId="36" fillId="0" borderId="7" xfId="983" applyFont="1" applyBorder="1">
      <alignment vertical="center"/>
    </xf>
    <xf numFmtId="193" fontId="12" fillId="0" borderId="9" xfId="983" applyNumberFormat="1" applyFont="1" applyFill="1" applyBorder="1" applyAlignment="1">
      <alignment horizontal="center" vertical="center" wrapText="1"/>
    </xf>
    <xf numFmtId="0" fontId="64" fillId="0" borderId="0" xfId="510" applyFont="1" applyFill="1" applyAlignment="1">
      <alignment vertical="center" wrapText="1"/>
    </xf>
    <xf numFmtId="0" fontId="108" fillId="0" borderId="0" xfId="510" applyFont="1" applyFill="1" applyAlignment="1">
      <alignment vertical="center" wrapText="1"/>
    </xf>
    <xf numFmtId="0" fontId="108" fillId="0" borderId="0" xfId="510" applyFont="1" applyFill="1" applyAlignment="1">
      <alignment horizontal="center" vertical="center" wrapText="1"/>
    </xf>
    <xf numFmtId="0" fontId="110" fillId="0" borderId="0" xfId="510" applyFont="1" applyFill="1" applyAlignment="1">
      <alignment horizontal="right" vertical="center" wrapText="1"/>
    </xf>
    <xf numFmtId="0" fontId="102" fillId="0" borderId="1" xfId="510" applyFont="1" applyFill="1" applyBorder="1" applyAlignment="1">
      <alignment horizontal="center" vertical="center" wrapText="1"/>
    </xf>
    <xf numFmtId="0" fontId="102" fillId="0" borderId="2" xfId="510" applyFont="1" applyFill="1" applyBorder="1" applyAlignment="1">
      <alignment horizontal="center" vertical="center" wrapText="1"/>
    </xf>
    <xf numFmtId="0" fontId="102" fillId="0" borderId="3" xfId="510" applyFont="1" applyFill="1" applyBorder="1" applyAlignment="1">
      <alignment horizontal="center" vertical="center" wrapText="1"/>
    </xf>
    <xf numFmtId="0" fontId="111" fillId="0" borderId="4" xfId="510" applyFont="1" applyFill="1" applyBorder="1" applyAlignment="1">
      <alignment horizontal="center" vertical="center" wrapText="1"/>
    </xf>
    <xf numFmtId="0" fontId="111" fillId="0" borderId="5" xfId="510" applyFont="1" applyFill="1" applyBorder="1" applyAlignment="1">
      <alignment vertical="center" wrapText="1"/>
    </xf>
    <xf numFmtId="0" fontId="111" fillId="0" borderId="6" xfId="510" applyFont="1" applyFill="1" applyBorder="1" applyAlignment="1">
      <alignment horizontal="center" vertical="center" wrapText="1"/>
    </xf>
    <xf numFmtId="0" fontId="111" fillId="0" borderId="7" xfId="510" applyFont="1" applyFill="1" applyBorder="1" applyAlignment="1">
      <alignment horizontal="center" vertical="center" wrapText="1"/>
    </xf>
    <xf numFmtId="0" fontId="111" fillId="0" borderId="8" xfId="510" applyFont="1" applyFill="1" applyBorder="1" applyAlignment="1">
      <alignment vertical="center" wrapText="1"/>
    </xf>
    <xf numFmtId="0" fontId="111" fillId="0" borderId="9" xfId="510" applyFont="1" applyFill="1" applyBorder="1" applyAlignment="1">
      <alignment horizontal="center" vertical="center" wrapText="1"/>
    </xf>
    <xf numFmtId="0" fontId="3" fillId="0" borderId="0" xfId="985" applyFont="1" applyFill="1" applyAlignment="1">
      <alignment vertical="center"/>
    </xf>
    <xf numFmtId="0" fontId="2" fillId="0" borderId="0" xfId="985" applyFill="1"/>
    <xf numFmtId="0" fontId="0" fillId="0" borderId="0" xfId="985" applyFont="1" applyFill="1"/>
    <xf numFmtId="0" fontId="72" fillId="0" borderId="0" xfId="985" applyFont="1" applyFill="1" applyBorder="1" applyAlignment="1">
      <alignment horizontal="right" vertical="center"/>
    </xf>
    <xf numFmtId="0" fontId="107" fillId="0" borderId="1" xfId="510" applyFont="1" applyFill="1" applyBorder="1" applyAlignment="1">
      <alignment horizontal="center" vertical="center" wrapText="1"/>
    </xf>
    <xf numFmtId="0" fontId="107" fillId="0" borderId="3" xfId="985" applyFont="1" applyFill="1" applyBorder="1" applyAlignment="1">
      <alignment horizontal="center" vertical="center" wrapText="1"/>
    </xf>
    <xf numFmtId="0" fontId="83" fillId="0" borderId="0" xfId="985" applyFont="1" applyFill="1"/>
    <xf numFmtId="0" fontId="56" fillId="0" borderId="4" xfId="987" applyFont="1" applyFill="1" applyBorder="1">
      <alignment vertical="center"/>
    </xf>
    <xf numFmtId="191" fontId="10" fillId="0" borderId="6" xfId="986" applyNumberFormat="1" applyFont="1" applyFill="1" applyBorder="1" applyAlignment="1" applyProtection="1">
      <alignment horizontal="right" vertical="center" wrapText="1"/>
    </xf>
    <xf numFmtId="0" fontId="10" fillId="0" borderId="0" xfId="985" applyFont="1" applyFill="1"/>
    <xf numFmtId="191" fontId="10" fillId="0" borderId="0" xfId="985" applyNumberFormat="1" applyFont="1" applyFill="1"/>
    <xf numFmtId="10" fontId="10" fillId="0" borderId="0" xfId="988" applyNumberFormat="1" applyFont="1" applyFill="1" applyAlignment="1"/>
    <xf numFmtId="0" fontId="56" fillId="0" borderId="4" xfId="987" applyFont="1" applyFill="1" applyBorder="1" applyAlignment="1">
      <alignment horizontal="left" vertical="center" indent="1"/>
    </xf>
    <xf numFmtId="0" fontId="56" fillId="0" borderId="4" xfId="987" applyFont="1" applyFill="1" applyBorder="1" applyAlignment="1">
      <alignment horizontal="left" vertical="center" wrapText="1" indent="1"/>
    </xf>
    <xf numFmtId="0" fontId="56" fillId="0" borderId="4" xfId="987" applyFont="1" applyFill="1" applyBorder="1" applyAlignment="1">
      <alignment horizontal="center" vertical="center"/>
    </xf>
    <xf numFmtId="0" fontId="10" fillId="0" borderId="4" xfId="984" applyFont="1" applyBorder="1">
      <alignment vertical="center"/>
    </xf>
    <xf numFmtId="191" fontId="10" fillId="3" borderId="6" xfId="882" applyNumberFormat="1" applyFont="1" applyFill="1" applyBorder="1" applyAlignment="1">
      <alignment horizontal="right" vertical="center" wrapText="1"/>
    </xf>
    <xf numFmtId="0" fontId="10" fillId="0" borderId="0" xfId="984" applyFont="1">
      <alignment vertical="center"/>
    </xf>
    <xf numFmtId="0" fontId="10" fillId="0" borderId="4" xfId="985" applyFont="1" applyFill="1" applyBorder="1" applyAlignment="1">
      <alignment horizontal="left" vertical="center" wrapText="1"/>
    </xf>
    <xf numFmtId="0" fontId="10" fillId="0" borderId="7" xfId="984" applyFont="1" applyBorder="1" applyAlignment="1">
      <alignment horizontal="center" vertical="center"/>
    </xf>
    <xf numFmtId="191" fontId="10" fillId="0" borderId="9" xfId="986" applyNumberFormat="1" applyFont="1" applyFill="1" applyBorder="1" applyAlignment="1" applyProtection="1">
      <alignment horizontal="right" vertical="center" wrapText="1"/>
    </xf>
    <xf numFmtId="191" fontId="2" fillId="0" borderId="0" xfId="985" applyNumberFormat="1" applyFill="1"/>
    <xf numFmtId="0" fontId="112" fillId="0" borderId="0" xfId="510" applyFont="1" applyFill="1" applyBorder="1" applyAlignment="1">
      <alignment vertical="center" wrapText="1"/>
    </xf>
    <xf numFmtId="0" fontId="93" fillId="0" borderId="0" xfId="985" applyFont="1" applyFill="1" applyBorder="1" applyAlignment="1">
      <alignment horizontal="center" vertical="center"/>
    </xf>
    <xf numFmtId="0" fontId="88" fillId="0" borderId="1" xfId="510" applyFont="1" applyFill="1" applyBorder="1" applyAlignment="1">
      <alignment horizontal="center" vertical="center" wrapText="1"/>
    </xf>
    <xf numFmtId="0" fontId="88" fillId="0" borderId="3" xfId="985" applyFont="1" applyFill="1" applyBorder="1" applyAlignment="1">
      <alignment horizontal="center" vertical="center" wrapText="1"/>
    </xf>
    <xf numFmtId="0" fontId="88" fillId="0" borderId="4" xfId="510" applyFont="1" applyFill="1" applyBorder="1" applyAlignment="1">
      <alignment horizontal="left" vertical="center"/>
    </xf>
    <xf numFmtId="190" fontId="100" fillId="0" borderId="6" xfId="882" applyNumberFormat="1" applyFont="1" applyFill="1" applyBorder="1" applyAlignment="1">
      <alignment horizontal="right" vertical="center" wrapText="1"/>
    </xf>
    <xf numFmtId="0" fontId="88" fillId="0" borderId="4" xfId="510" applyFont="1" applyFill="1" applyBorder="1" applyAlignment="1">
      <alignment horizontal="left" vertical="center" indent="1"/>
    </xf>
    <xf numFmtId="190" fontId="88" fillId="3" borderId="6" xfId="882" applyNumberFormat="1" applyFont="1" applyFill="1" applyBorder="1" applyAlignment="1" applyProtection="1">
      <alignment horizontal="right" vertical="center" wrapText="1"/>
    </xf>
    <xf numFmtId="190" fontId="88" fillId="0" borderId="6" xfId="882" applyNumberFormat="1" applyFont="1" applyFill="1" applyBorder="1" applyAlignment="1" applyProtection="1">
      <alignment horizontal="right" vertical="center" wrapText="1"/>
    </xf>
    <xf numFmtId="0" fontId="88" fillId="0" borderId="4" xfId="985" applyFont="1" applyFill="1" applyBorder="1"/>
    <xf numFmtId="0" fontId="88" fillId="0" borderId="6" xfId="985" applyFont="1" applyFill="1" applyBorder="1"/>
    <xf numFmtId="0" fontId="88" fillId="0" borderId="4" xfId="510" applyFont="1" applyFill="1" applyBorder="1" applyAlignment="1">
      <alignment horizontal="center" vertical="center"/>
    </xf>
    <xf numFmtId="190" fontId="88" fillId="0" borderId="6" xfId="882" applyNumberFormat="1" applyFont="1" applyFill="1" applyBorder="1" applyAlignment="1">
      <alignment horizontal="right" vertical="center" wrapText="1"/>
    </xf>
    <xf numFmtId="0" fontId="88" fillId="0" borderId="7" xfId="984" applyFont="1" applyBorder="1" applyAlignment="1">
      <alignment horizontal="center" vertical="center"/>
    </xf>
    <xf numFmtId="190" fontId="88" fillId="0" borderId="9" xfId="882" applyNumberFormat="1" applyFont="1" applyFill="1" applyBorder="1" applyAlignment="1">
      <alignment horizontal="right" vertical="center" wrapText="1"/>
    </xf>
    <xf numFmtId="194" fontId="10" fillId="0" borderId="0" xfId="984" applyNumberFormat="1" applyFont="1">
      <alignment vertical="center"/>
    </xf>
    <xf numFmtId="10" fontId="10" fillId="0" borderId="0" xfId="209" applyNumberFormat="1" applyFont="1" applyAlignment="1">
      <alignment vertical="center"/>
    </xf>
    <xf numFmtId="0" fontId="88" fillId="0" borderId="5" xfId="510" applyFont="1" applyFill="1" applyBorder="1" applyAlignment="1">
      <alignment horizontal="center" vertical="center" wrapText="1"/>
    </xf>
    <xf numFmtId="0" fontId="88" fillId="0" borderId="5" xfId="985" applyFont="1" applyFill="1" applyBorder="1" applyAlignment="1">
      <alignment horizontal="center" vertical="center" wrapText="1"/>
    </xf>
    <xf numFmtId="0" fontId="88" fillId="0" borderId="5" xfId="510" applyFont="1" applyFill="1" applyBorder="1" applyAlignment="1">
      <alignment horizontal="left" vertical="center" wrapText="1"/>
    </xf>
    <xf numFmtId="0" fontId="113" fillId="0" borderId="5" xfId="510" applyFont="1" applyFill="1" applyBorder="1" applyAlignment="1">
      <alignment horizontal="right" vertical="center" wrapText="1"/>
    </xf>
    <xf numFmtId="0" fontId="88" fillId="0" borderId="5" xfId="510" applyFont="1" applyFill="1" applyBorder="1" applyAlignment="1">
      <alignment horizontal="right" vertical="center" wrapText="1"/>
    </xf>
    <xf numFmtId="0" fontId="88" fillId="0" borderId="5" xfId="510" applyFont="1" applyFill="1" applyBorder="1" applyAlignment="1">
      <alignment horizontal="left" vertical="center"/>
    </xf>
    <xf numFmtId="190" fontId="100" fillId="0" borderId="5" xfId="882" applyNumberFormat="1" applyFont="1" applyFill="1" applyBorder="1" applyAlignment="1">
      <alignment horizontal="right" vertical="center" wrapText="1"/>
    </xf>
    <xf numFmtId="0" fontId="88" fillId="0" borderId="5" xfId="510" applyFont="1" applyFill="1" applyBorder="1" applyAlignment="1">
      <alignment horizontal="left" vertical="center" indent="1"/>
    </xf>
    <xf numFmtId="190" fontId="88" fillId="3" borderId="5" xfId="882" applyNumberFormat="1" applyFont="1" applyFill="1" applyBorder="1" applyAlignment="1" applyProtection="1">
      <alignment horizontal="right" vertical="center" wrapText="1"/>
    </xf>
    <xf numFmtId="190" fontId="88" fillId="0" borderId="5" xfId="882" applyNumberFormat="1" applyFont="1" applyFill="1" applyBorder="1" applyAlignment="1" applyProtection="1">
      <alignment horizontal="right" vertical="center" wrapText="1"/>
    </xf>
    <xf numFmtId="0" fontId="10" fillId="0" borderId="5" xfId="510" applyFont="1" applyFill="1" applyBorder="1" applyAlignment="1">
      <alignment horizontal="left" vertical="center" indent="1"/>
    </xf>
    <xf numFmtId="0" fontId="88" fillId="0" borderId="5" xfId="985" applyFont="1" applyFill="1" applyBorder="1"/>
    <xf numFmtId="0" fontId="88" fillId="0" borderId="5" xfId="510" applyFont="1" applyFill="1" applyBorder="1" applyAlignment="1">
      <alignment vertical="center"/>
    </xf>
    <xf numFmtId="0" fontId="2" fillId="0" borderId="5" xfId="985" applyFill="1" applyBorder="1"/>
    <xf numFmtId="0" fontId="88" fillId="0" borderId="5" xfId="510" applyFont="1" applyFill="1" applyBorder="1" applyAlignment="1">
      <alignment horizontal="center" vertical="center"/>
    </xf>
    <xf numFmtId="0" fontId="10" fillId="0" borderId="5" xfId="984" applyFont="1" applyBorder="1">
      <alignment vertical="center"/>
    </xf>
    <xf numFmtId="190" fontId="88" fillId="0" borderId="5" xfId="882" applyNumberFormat="1" applyFont="1" applyFill="1" applyBorder="1" applyAlignment="1">
      <alignment horizontal="right" vertical="center" wrapText="1"/>
    </xf>
    <xf numFmtId="0" fontId="88" fillId="0" borderId="5" xfId="984" applyFont="1" applyBorder="1" applyAlignment="1">
      <alignment horizontal="center" vertical="center"/>
    </xf>
    <xf numFmtId="0" fontId="3" fillId="0" borderId="0" xfId="510" applyFont="1" applyAlignment="1">
      <alignment vertical="center"/>
    </xf>
    <xf numFmtId="0" fontId="2" fillId="0" borderId="0" xfId="510" applyAlignment="1">
      <alignment vertical="center"/>
    </xf>
    <xf numFmtId="0" fontId="114" fillId="0" borderId="0" xfId="510" applyFont="1" applyAlignment="1">
      <alignment vertical="center"/>
    </xf>
    <xf numFmtId="0" fontId="85" fillId="0" borderId="0" xfId="510" applyFont="1" applyAlignment="1">
      <alignment horizontal="center" vertical="center"/>
    </xf>
    <xf numFmtId="0" fontId="87" fillId="0" borderId="5" xfId="510" applyFont="1" applyBorder="1" applyAlignment="1">
      <alignment horizontal="center" vertical="center"/>
    </xf>
    <xf numFmtId="0" fontId="87" fillId="0" borderId="6" xfId="510" applyFont="1" applyBorder="1" applyAlignment="1">
      <alignment horizontal="center" vertical="center"/>
    </xf>
    <xf numFmtId="0" fontId="68" fillId="0" borderId="0" xfId="510" applyFont="1" applyAlignment="1">
      <alignment vertical="center"/>
    </xf>
    <xf numFmtId="0" fontId="88" fillId="0" borderId="4" xfId="510" applyFont="1" applyBorder="1" applyAlignment="1">
      <alignment vertical="center"/>
    </xf>
    <xf numFmtId="0" fontId="88" fillId="0" borderId="5" xfId="510" applyFont="1" applyBorder="1" applyAlignment="1">
      <alignment vertical="center"/>
    </xf>
    <xf numFmtId="0" fontId="113" fillId="0" borderId="5" xfId="510" applyFont="1" applyBorder="1" applyAlignment="1">
      <alignment vertical="center"/>
    </xf>
    <xf numFmtId="0" fontId="113" fillId="0" borderId="6" xfId="510" applyFont="1" applyBorder="1" applyAlignment="1">
      <alignment vertical="center"/>
    </xf>
    <xf numFmtId="0" fontId="88" fillId="0" borderId="7" xfId="510" applyFont="1" applyBorder="1" applyAlignment="1">
      <alignment vertical="center"/>
    </xf>
    <xf numFmtId="0" fontId="88" fillId="0" borderId="8" xfId="510" applyFont="1" applyBorder="1" applyAlignment="1">
      <alignment vertical="center"/>
    </xf>
    <xf numFmtId="0" fontId="88" fillId="0" borderId="9" xfId="510" applyFont="1" applyBorder="1" applyAlignment="1">
      <alignment vertical="center"/>
    </xf>
    <xf numFmtId="195" fontId="10" fillId="0" borderId="5" xfId="510" applyNumberFormat="1" applyFont="1" applyFill="1" applyBorder="1" applyAlignment="1">
      <alignment horizontal="center" vertical="center"/>
    </xf>
    <xf numFmtId="190" fontId="9" fillId="0" borderId="0" xfId="510" applyNumberFormat="1" applyFont="1" applyFill="1" applyBorder="1" applyAlignment="1">
      <alignment vertical="center"/>
    </xf>
    <xf numFmtId="0" fontId="78" fillId="0" borderId="0" xfId="2" applyFont="1">
      <alignment vertical="center"/>
    </xf>
    <xf numFmtId="0" fontId="7" fillId="0" borderId="0" xfId="2">
      <alignment vertical="center"/>
    </xf>
    <xf numFmtId="0" fontId="116" fillId="0" borderId="0" xfId="2" applyFont="1">
      <alignment vertical="center"/>
    </xf>
    <xf numFmtId="0" fontId="117" fillId="0" borderId="0" xfId="2" applyFont="1" applyAlignment="1">
      <alignment horizontal="center" vertical="center"/>
    </xf>
    <xf numFmtId="0" fontId="119" fillId="0" borderId="0" xfId="2" applyFont="1" applyAlignment="1">
      <alignment horizontal="center" vertical="center"/>
    </xf>
    <xf numFmtId="0" fontId="118" fillId="0" borderId="5" xfId="2" applyFont="1" applyBorder="1" applyAlignment="1">
      <alignment horizontal="center" vertical="center" wrapText="1"/>
    </xf>
    <xf numFmtId="0" fontId="118" fillId="0" borderId="6" xfId="2" applyFont="1" applyBorder="1" applyAlignment="1">
      <alignment horizontal="center" vertical="center"/>
    </xf>
    <xf numFmtId="0" fontId="120" fillId="0" borderId="4" xfId="2" applyFont="1" applyBorder="1" applyAlignment="1">
      <alignment vertical="center" shrinkToFit="1"/>
    </xf>
    <xf numFmtId="176" fontId="120" fillId="0" borderId="5" xfId="2" applyNumberFormat="1" applyFont="1" applyBorder="1">
      <alignment vertical="center"/>
    </xf>
    <xf numFmtId="176" fontId="120" fillId="0" borderId="6" xfId="2" applyNumberFormat="1" applyFont="1" applyBorder="1">
      <alignment vertical="center"/>
    </xf>
    <xf numFmtId="0" fontId="122" fillId="0" borderId="4" xfId="2" applyFont="1" applyBorder="1" applyAlignment="1">
      <alignment vertical="center" shrinkToFit="1"/>
    </xf>
    <xf numFmtId="176" fontId="122" fillId="0" borderId="5" xfId="2" applyNumberFormat="1" applyFont="1" applyBorder="1">
      <alignment vertical="center"/>
    </xf>
    <xf numFmtId="176" fontId="122" fillId="0" borderId="6" xfId="2" applyNumberFormat="1" applyFont="1" applyBorder="1">
      <alignment vertical="center"/>
    </xf>
    <xf numFmtId="0" fontId="122" fillId="0" borderId="29" xfId="2" applyFont="1" applyBorder="1" applyAlignment="1">
      <alignment vertical="center" shrinkToFit="1"/>
    </xf>
    <xf numFmtId="176" fontId="122" fillId="0" borderId="30" xfId="2" applyNumberFormat="1" applyFont="1" applyBorder="1">
      <alignment vertical="center"/>
    </xf>
    <xf numFmtId="176" fontId="122" fillId="0" borderId="31" xfId="2" applyNumberFormat="1" applyFont="1" applyBorder="1">
      <alignment vertical="center"/>
    </xf>
    <xf numFmtId="0" fontId="122" fillId="0" borderId="7" xfId="2" applyFont="1" applyBorder="1" applyAlignment="1">
      <alignment vertical="center" shrinkToFit="1"/>
    </xf>
    <xf numFmtId="176" fontId="122" fillId="0" borderId="8" xfId="2" applyNumberFormat="1" applyFont="1" applyBorder="1">
      <alignment vertical="center"/>
    </xf>
    <xf numFmtId="176" fontId="122" fillId="0" borderId="9" xfId="2" applyNumberFormat="1" applyFont="1" applyBorder="1">
      <alignment vertical="center"/>
    </xf>
    <xf numFmtId="0" fontId="7" fillId="0" borderId="0" xfId="520">
      <alignment vertical="center"/>
    </xf>
    <xf numFmtId="0" fontId="123" fillId="0" borderId="0" xfId="520" applyFont="1" applyAlignment="1">
      <alignment vertical="center"/>
    </xf>
    <xf numFmtId="0" fontId="7" fillId="0" borderId="0" xfId="520" applyBorder="1" applyAlignment="1">
      <alignment vertical="center"/>
    </xf>
    <xf numFmtId="0" fontId="119" fillId="0" borderId="0" xfId="520" applyFont="1" applyAlignment="1">
      <alignment horizontal="center" vertical="center"/>
    </xf>
    <xf numFmtId="0" fontId="78" fillId="0" borderId="0" xfId="520" applyFont="1">
      <alignment vertical="center"/>
    </xf>
    <xf numFmtId="0" fontId="7" fillId="0" borderId="0" xfId="520" applyAlignment="1">
      <alignment horizontal="left" vertical="center"/>
    </xf>
    <xf numFmtId="176" fontId="10" fillId="0" borderId="5" xfId="510" applyNumberFormat="1" applyFont="1" applyFill="1" applyBorder="1" applyAlignment="1">
      <alignment horizontal="center" vertical="center"/>
    </xf>
    <xf numFmtId="0" fontId="2" fillId="0" borderId="0" xfId="510" applyFont="1" applyFill="1" applyBorder="1" applyAlignment="1">
      <alignment vertical="center"/>
    </xf>
    <xf numFmtId="0" fontId="72" fillId="0" borderId="0" xfId="510" applyFont="1" applyFill="1" applyAlignment="1">
      <alignment horizontal="right" vertical="center"/>
    </xf>
    <xf numFmtId="195" fontId="10" fillId="0" borderId="1" xfId="510" applyNumberFormat="1" applyFont="1" applyFill="1" applyBorder="1" applyAlignment="1">
      <alignment horizontal="center" vertical="center"/>
    </xf>
    <xf numFmtId="0" fontId="86" fillId="0" borderId="4" xfId="510" applyFont="1" applyFill="1" applyBorder="1" applyAlignment="1">
      <alignment horizontal="center" vertical="center"/>
    </xf>
    <xf numFmtId="0" fontId="86" fillId="0" borderId="5" xfId="510" applyFont="1" applyFill="1" applyBorder="1" applyAlignment="1">
      <alignment horizontal="center" vertical="center"/>
    </xf>
    <xf numFmtId="0" fontId="86" fillId="0" borderId="5" xfId="510" applyNumberFormat="1" applyFont="1" applyFill="1" applyBorder="1" applyAlignment="1">
      <alignment vertical="center"/>
    </xf>
    <xf numFmtId="0" fontId="87" fillId="0" borderId="0" xfId="510" applyFont="1" applyAlignment="1">
      <alignment vertical="center"/>
    </xf>
    <xf numFmtId="0" fontId="10" fillId="0" borderId="0" xfId="510" applyFont="1" applyAlignment="1">
      <alignment vertical="center"/>
    </xf>
    <xf numFmtId="0" fontId="2" fillId="0" borderId="0" xfId="991" applyFill="1">
      <alignment vertical="center"/>
    </xf>
    <xf numFmtId="0" fontId="2" fillId="0" borderId="0" xfId="518"/>
    <xf numFmtId="0" fontId="125" fillId="0" borderId="0" xfId="991" applyFont="1" applyFill="1" applyAlignment="1">
      <alignment vertical="center"/>
    </xf>
    <xf numFmtId="0" fontId="72" fillId="0" borderId="0" xfId="510" applyFont="1" applyAlignment="1">
      <alignment horizontal="center" vertical="center"/>
    </xf>
    <xf numFmtId="0" fontId="2" fillId="0" borderId="0" xfId="991" applyFill="1" applyAlignment="1">
      <alignment horizontal="center" vertical="center" wrapText="1"/>
    </xf>
    <xf numFmtId="0" fontId="94" fillId="0" borderId="4" xfId="991" applyFont="1" applyFill="1" applyBorder="1" applyAlignment="1">
      <alignment vertical="center" wrapText="1"/>
    </xf>
    <xf numFmtId="0" fontId="94" fillId="0" borderId="6" xfId="991" applyFont="1" applyFill="1" applyBorder="1" applyAlignment="1">
      <alignment vertical="center" wrapText="1"/>
    </xf>
    <xf numFmtId="192" fontId="0" fillId="0" borderId="0" xfId="991" applyNumberFormat="1" applyFont="1" applyFill="1">
      <alignment vertical="center"/>
    </xf>
    <xf numFmtId="0" fontId="0" fillId="0" borderId="0" xfId="991" applyFont="1" applyFill="1">
      <alignment vertical="center"/>
    </xf>
    <xf numFmtId="0" fontId="94" fillId="0" borderId="6" xfId="991" applyFont="1" applyFill="1" applyBorder="1" applyAlignment="1">
      <alignment vertical="center"/>
    </xf>
    <xf numFmtId="0" fontId="2" fillId="0" borderId="0" xfId="991" applyFill="1" applyAlignment="1">
      <alignment vertical="center" wrapText="1"/>
    </xf>
    <xf numFmtId="0" fontId="94" fillId="0" borderId="7" xfId="991" applyFont="1" applyFill="1" applyBorder="1" applyAlignment="1">
      <alignment vertical="center" wrapText="1"/>
    </xf>
    <xf numFmtId="0" fontId="94" fillId="0" borderId="9" xfId="991" applyFont="1" applyFill="1" applyBorder="1" applyAlignment="1">
      <alignment vertical="center" wrapText="1"/>
    </xf>
    <xf numFmtId="176" fontId="94" fillId="0" borderId="9" xfId="991" applyNumberFormat="1" applyFont="1" applyFill="1" applyBorder="1" applyAlignment="1">
      <alignment vertical="center" wrapText="1"/>
    </xf>
    <xf numFmtId="0" fontId="107" fillId="0" borderId="37" xfId="991" applyFont="1" applyFill="1" applyBorder="1" applyAlignment="1">
      <alignment horizontal="center" vertical="center" wrapText="1"/>
    </xf>
    <xf numFmtId="0" fontId="107" fillId="0" borderId="38" xfId="991" applyFont="1" applyFill="1" applyBorder="1" applyAlignment="1">
      <alignment horizontal="center" vertical="center" wrapText="1"/>
    </xf>
    <xf numFmtId="0" fontId="94" fillId="0" borderId="6" xfId="991" applyFont="1" applyFill="1" applyBorder="1">
      <alignment vertical="center"/>
    </xf>
    <xf numFmtId="0" fontId="94" fillId="0" borderId="1" xfId="991" applyFont="1" applyFill="1" applyBorder="1" applyAlignment="1">
      <alignment vertical="center" wrapText="1"/>
    </xf>
    <xf numFmtId="0" fontId="94" fillId="0" borderId="3" xfId="991" applyFont="1" applyFill="1" applyBorder="1" applyAlignment="1">
      <alignment vertical="center" wrapText="1"/>
    </xf>
    <xf numFmtId="0" fontId="94" fillId="0" borderId="1" xfId="991" applyFont="1" applyFill="1" applyBorder="1" applyAlignment="1">
      <alignment horizontal="center" vertical="center" wrapText="1"/>
    </xf>
    <xf numFmtId="0" fontId="94" fillId="0" borderId="3" xfId="991" applyFont="1" applyFill="1" applyBorder="1" applyAlignment="1">
      <alignment horizontal="center" vertical="center" wrapText="1"/>
    </xf>
    <xf numFmtId="0" fontId="8" fillId="0" borderId="5" xfId="520" applyFont="1" applyBorder="1" applyAlignment="1">
      <alignment horizontal="center" vertical="center" wrapText="1"/>
    </xf>
    <xf numFmtId="192" fontId="8" fillId="0" borderId="6" xfId="520" applyNumberFormat="1" applyFont="1" applyBorder="1" applyAlignment="1">
      <alignment horizontal="center" vertical="center"/>
    </xf>
    <xf numFmtId="0" fontId="121" fillId="0" borderId="4" xfId="520" applyNumberFormat="1" applyFont="1" applyBorder="1" applyAlignment="1">
      <alignment horizontal="center" vertical="center" shrinkToFit="1"/>
    </xf>
    <xf numFmtId="176" fontId="121" fillId="0" borderId="5" xfId="2" applyNumberFormat="1" applyFont="1" applyBorder="1">
      <alignment vertical="center"/>
    </xf>
    <xf numFmtId="192" fontId="121" fillId="0" borderId="6" xfId="520" applyNumberFormat="1" applyFont="1" applyBorder="1" applyAlignment="1">
      <alignment horizontal="right" vertical="center"/>
    </xf>
    <xf numFmtId="0" fontId="121" fillId="0" borderId="4" xfId="520" applyNumberFormat="1" applyFont="1" applyBorder="1" applyAlignment="1">
      <alignment horizontal="justify" vertical="center" shrinkToFit="1"/>
    </xf>
    <xf numFmtId="176" fontId="126" fillId="0" borderId="5" xfId="2" applyNumberFormat="1" applyFont="1" applyBorder="1">
      <alignment vertical="center"/>
    </xf>
    <xf numFmtId="192" fontId="126" fillId="0" borderId="6" xfId="520" applyNumberFormat="1" applyFont="1" applyBorder="1" applyAlignment="1">
      <alignment horizontal="right" vertical="center"/>
    </xf>
    <xf numFmtId="0" fontId="121" fillId="0" borderId="7" xfId="520" applyNumberFormat="1" applyFont="1" applyBorder="1" applyAlignment="1">
      <alignment horizontal="justify" vertical="center" shrinkToFit="1"/>
    </xf>
    <xf numFmtId="176" fontId="126" fillId="0" borderId="8" xfId="2" applyNumberFormat="1" applyFont="1" applyBorder="1">
      <alignment vertical="center"/>
    </xf>
    <xf numFmtId="192" fontId="126" fillId="0" borderId="9" xfId="520" applyNumberFormat="1" applyFont="1" applyBorder="1" applyAlignment="1">
      <alignment horizontal="right" vertical="center"/>
    </xf>
    <xf numFmtId="176" fontId="3" fillId="0" borderId="0" xfId="510" applyNumberFormat="1" applyFont="1" applyFill="1" applyAlignment="1">
      <alignment vertical="center"/>
    </xf>
    <xf numFmtId="176" fontId="2" fillId="0" borderId="0" xfId="510" applyNumberFormat="1" applyFont="1" applyFill="1" applyAlignment="1">
      <alignment vertical="center"/>
    </xf>
    <xf numFmtId="176" fontId="86" fillId="0" borderId="5" xfId="510" applyNumberFormat="1" applyFont="1" applyFill="1" applyBorder="1" applyAlignment="1">
      <alignment horizontal="center" vertical="center"/>
    </xf>
    <xf numFmtId="0" fontId="2" fillId="0" borderId="36" xfId="510" applyFont="1" applyFill="1" applyBorder="1" applyAlignment="1">
      <alignment vertical="center"/>
    </xf>
    <xf numFmtId="176" fontId="86" fillId="0" borderId="5" xfId="510" applyNumberFormat="1" applyFont="1" applyFill="1" applyBorder="1" applyAlignment="1">
      <alignment vertical="center"/>
    </xf>
    <xf numFmtId="195" fontId="10" fillId="0" borderId="3" xfId="510" applyNumberFormat="1" applyFont="1" applyFill="1" applyBorder="1" applyAlignment="1">
      <alignment horizontal="center" vertical="center"/>
    </xf>
    <xf numFmtId="176" fontId="86" fillId="0" borderId="6" xfId="510" applyNumberFormat="1" applyFont="1" applyFill="1" applyBorder="1" applyAlignment="1">
      <alignment horizontal="center" vertical="center"/>
    </xf>
    <xf numFmtId="0" fontId="86" fillId="0" borderId="4" xfId="510" applyNumberFormat="1" applyFont="1" applyFill="1" applyBorder="1" applyAlignment="1">
      <alignment vertical="center"/>
    </xf>
    <xf numFmtId="176" fontId="86" fillId="0" borderId="6" xfId="510" applyNumberFormat="1" applyFont="1" applyFill="1" applyBorder="1" applyAlignment="1">
      <alignment vertical="center"/>
    </xf>
    <xf numFmtId="0" fontId="86" fillId="0" borderId="7" xfId="510" applyNumberFormat="1" applyFont="1" applyFill="1" applyBorder="1" applyAlignment="1">
      <alignment vertical="center"/>
    </xf>
    <xf numFmtId="176" fontId="86" fillId="0" borderId="9" xfId="510" applyNumberFormat="1" applyFont="1" applyFill="1" applyBorder="1" applyAlignment="1">
      <alignment vertical="center"/>
    </xf>
    <xf numFmtId="0" fontId="10" fillId="0" borderId="28" xfId="981" applyFont="1" applyBorder="1" applyAlignment="1" applyProtection="1">
      <alignment vertical="center"/>
      <protection locked="0"/>
    </xf>
    <xf numFmtId="0" fontId="10" fillId="0" borderId="32" xfId="982" applyNumberFormat="1" applyFont="1" applyFill="1" applyBorder="1" applyAlignment="1" applyProtection="1">
      <alignment horizontal="center" vertical="center" wrapText="1"/>
      <protection locked="0"/>
    </xf>
    <xf numFmtId="176" fontId="10" fillId="0" borderId="25" xfId="981" applyNumberFormat="1" applyFont="1" applyBorder="1" applyAlignment="1" applyProtection="1">
      <alignment horizontal="center" vertical="center"/>
    </xf>
    <xf numFmtId="0" fontId="10" fillId="0" borderId="5" xfId="982" applyNumberFormat="1" applyFont="1" applyFill="1" applyBorder="1" applyAlignment="1" applyProtection="1">
      <alignment horizontal="center" vertical="center" wrapText="1"/>
      <protection locked="0"/>
    </xf>
    <xf numFmtId="0" fontId="10" fillId="0" borderId="4" xfId="981" applyFont="1" applyBorder="1" applyAlignment="1" applyProtection="1">
      <alignment vertical="center"/>
      <protection locked="0"/>
    </xf>
    <xf numFmtId="176" fontId="10" fillId="0" borderId="6" xfId="981" applyNumberFormat="1" applyFont="1" applyBorder="1" applyAlignment="1" applyProtection="1">
      <alignment horizontal="center" vertical="center"/>
    </xf>
    <xf numFmtId="49" fontId="96" fillId="0" borderId="7" xfId="981" applyNumberFormat="1" applyFont="1" applyFill="1" applyBorder="1" applyAlignment="1" applyProtection="1">
      <alignment vertical="center"/>
      <protection locked="0"/>
    </xf>
    <xf numFmtId="49" fontId="96" fillId="0" borderId="8" xfId="981" applyNumberFormat="1" applyFont="1" applyFill="1" applyBorder="1" applyAlignment="1" applyProtection="1">
      <alignment vertical="center"/>
      <protection locked="0"/>
    </xf>
    <xf numFmtId="0" fontId="83" fillId="0" borderId="1" xfId="510" applyFont="1" applyBorder="1" applyAlignment="1">
      <alignment horizontal="center" vertical="center"/>
    </xf>
    <xf numFmtId="0" fontId="83" fillId="0" borderId="2" xfId="510" applyFont="1" applyBorder="1" applyAlignment="1">
      <alignment horizontal="center" vertical="center"/>
    </xf>
    <xf numFmtId="0" fontId="83" fillId="0" borderId="3" xfId="510" applyFont="1" applyBorder="1" applyAlignment="1">
      <alignment horizontal="center" vertical="center"/>
    </xf>
    <xf numFmtId="0" fontId="127" fillId="0" borderId="0" xfId="510" applyFont="1"/>
    <xf numFmtId="0" fontId="10" fillId="0" borderId="4" xfId="510" applyFont="1" applyBorder="1" applyAlignment="1">
      <alignment horizontal="center" vertical="center"/>
    </xf>
    <xf numFmtId="0" fontId="10" fillId="0" borderId="5" xfId="510" applyFont="1" applyBorder="1" applyAlignment="1">
      <alignment horizontal="center" vertical="center"/>
    </xf>
    <xf numFmtId="0" fontId="10" fillId="0" borderId="6" xfId="510" applyFont="1" applyBorder="1" applyAlignment="1">
      <alignment horizontal="center" vertical="center"/>
    </xf>
    <xf numFmtId="196" fontId="10" fillId="0" borderId="6" xfId="510" applyNumberFormat="1" applyFont="1" applyBorder="1" applyAlignment="1">
      <alignment horizontal="center" vertical="center"/>
    </xf>
    <xf numFmtId="0" fontId="10" fillId="0" borderId="7" xfId="510" applyFont="1" applyBorder="1" applyAlignment="1">
      <alignment horizontal="center" vertical="center"/>
    </xf>
    <xf numFmtId="0" fontId="10" fillId="0" borderId="8" xfId="510" applyFont="1" applyBorder="1" applyAlignment="1">
      <alignment horizontal="center" vertical="center"/>
    </xf>
    <xf numFmtId="196" fontId="10" fillId="0" borderId="9" xfId="510" applyNumberFormat="1" applyFont="1" applyBorder="1" applyAlignment="1">
      <alignment horizontal="center" vertical="center"/>
    </xf>
    <xf numFmtId="176" fontId="10" fillId="0" borderId="0" xfId="510" applyNumberFormat="1" applyFont="1" applyFill="1" applyAlignment="1">
      <alignment vertical="center"/>
    </xf>
    <xf numFmtId="0" fontId="65" fillId="0" borderId="0" xfId="510" applyFont="1" applyFill="1" applyAlignment="1">
      <alignment horizontal="center" vertical="center"/>
    </xf>
    <xf numFmtId="0" fontId="4" fillId="0" borderId="0" xfId="1" applyFont="1" applyAlignment="1">
      <alignment horizontal="center" vertical="center"/>
    </xf>
    <xf numFmtId="0" fontId="6" fillId="0" borderId="0" xfId="1" applyFont="1" applyAlignment="1">
      <alignment horizontal="right" vertical="center"/>
    </xf>
    <xf numFmtId="0" fontId="116" fillId="0" borderId="0" xfId="2" applyFont="1" applyAlignment="1">
      <alignment horizontal="center" vertical="center"/>
    </xf>
    <xf numFmtId="0" fontId="118" fillId="0" borderId="1" xfId="2" applyFont="1" applyBorder="1" applyAlignment="1">
      <alignment horizontal="center" vertical="center"/>
    </xf>
    <xf numFmtId="0" fontId="118" fillId="0" borderId="4" xfId="2" applyFont="1" applyBorder="1" applyAlignment="1">
      <alignment horizontal="center" vertical="center"/>
    </xf>
    <xf numFmtId="0" fontId="118" fillId="0" borderId="2" xfId="2" applyFont="1" applyBorder="1" applyAlignment="1">
      <alignment horizontal="center" vertical="center" wrapText="1"/>
    </xf>
    <xf numFmtId="0" fontId="118" fillId="0" borderId="3" xfId="2" applyFont="1" applyBorder="1" applyAlignment="1">
      <alignment horizontal="center" vertical="center" wrapText="1"/>
    </xf>
    <xf numFmtId="0" fontId="8" fillId="0" borderId="1" xfId="520" applyFont="1" applyBorder="1" applyAlignment="1">
      <alignment horizontal="center" vertical="center" wrapText="1"/>
    </xf>
    <xf numFmtId="0" fontId="8" fillId="0" borderId="4" xfId="520" applyFont="1" applyBorder="1" applyAlignment="1">
      <alignment horizontal="center" vertical="center" wrapText="1"/>
    </xf>
    <xf numFmtId="0" fontId="8" fillId="0" borderId="2" xfId="520" applyFont="1" applyBorder="1" applyAlignment="1">
      <alignment horizontal="center" vertical="center" wrapText="1"/>
    </xf>
    <xf numFmtId="0" fontId="8" fillId="0" borderId="3" xfId="520" applyFont="1" applyBorder="1" applyAlignment="1">
      <alignment horizontal="center" vertical="center" wrapText="1"/>
    </xf>
    <xf numFmtId="0" fontId="8" fillId="0" borderId="39" xfId="520" applyFont="1" applyBorder="1" applyAlignment="1">
      <alignment horizontal="center" vertical="center" wrapText="1"/>
    </xf>
    <xf numFmtId="0" fontId="8" fillId="0" borderId="32" xfId="520" applyFont="1" applyBorder="1" applyAlignment="1">
      <alignment horizontal="center" vertical="center" wrapText="1"/>
    </xf>
    <xf numFmtId="0" fontId="115" fillId="0" borderId="0" xfId="510" applyFont="1" applyFill="1" applyAlignment="1">
      <alignment horizontal="center" vertical="center"/>
    </xf>
    <xf numFmtId="0" fontId="4" fillId="0" borderId="0" xfId="981" applyFont="1" applyAlignment="1" applyProtection="1">
      <alignment horizontal="center" vertical="center"/>
      <protection locked="0"/>
    </xf>
    <xf numFmtId="0" fontId="71" fillId="0" borderId="0" xfId="510" applyFont="1" applyAlignment="1">
      <alignment horizontal="center" vertical="center"/>
    </xf>
    <xf numFmtId="0" fontId="2" fillId="0" borderId="0" xfId="510" applyBorder="1" applyAlignment="1">
      <alignment horizontal="left" vertical="center" wrapText="1"/>
    </xf>
    <xf numFmtId="0" fontId="71" fillId="0" borderId="0" xfId="510" applyFont="1" applyFill="1" applyAlignment="1">
      <alignment horizontal="center" vertical="center"/>
    </xf>
    <xf numFmtId="0" fontId="4" fillId="0" borderId="0" xfId="510" applyFont="1" applyAlignment="1">
      <alignment horizontal="center" vertical="center"/>
    </xf>
    <xf numFmtId="0" fontId="124" fillId="0" borderId="0" xfId="518" applyFont="1" applyAlignment="1">
      <alignment horizontal="center" vertical="center"/>
    </xf>
    <xf numFmtId="0" fontId="80" fillId="43" borderId="0" xfId="510" applyFont="1" applyFill="1" applyAlignment="1">
      <alignment horizontal="center" vertical="center"/>
    </xf>
    <xf numFmtId="0" fontId="8" fillId="43" borderId="1" xfId="510" applyFont="1" applyFill="1" applyBorder="1" applyAlignment="1">
      <alignment horizontal="center" vertical="center" shrinkToFit="1"/>
    </xf>
    <xf numFmtId="0" fontId="8" fillId="43" borderId="2" xfId="510" applyFont="1" applyFill="1" applyBorder="1" applyAlignment="1">
      <alignment horizontal="center" vertical="center" shrinkToFit="1"/>
    </xf>
    <xf numFmtId="0" fontId="8" fillId="43" borderId="3" xfId="510" applyFont="1" applyFill="1" applyBorder="1" applyAlignment="1">
      <alignment horizontal="center" vertical="center" shrinkToFit="1"/>
    </xf>
    <xf numFmtId="0" fontId="87" fillId="0" borderId="26" xfId="510" applyFont="1" applyFill="1" applyBorder="1" applyAlignment="1">
      <alignment horizontal="center" vertical="center"/>
    </xf>
    <xf numFmtId="0" fontId="87" fillId="0" borderId="27" xfId="510" applyFont="1" applyFill="1" applyBorder="1" applyAlignment="1">
      <alignment horizontal="center" vertical="center"/>
    </xf>
    <xf numFmtId="0" fontId="4" fillId="0" borderId="0" xfId="510" applyFont="1" applyFill="1" applyAlignment="1">
      <alignment horizontal="center" vertical="center"/>
    </xf>
    <xf numFmtId="0" fontId="92" fillId="0" borderId="0" xfId="510" applyFont="1" applyFill="1" applyAlignment="1">
      <alignment horizontal="center" vertical="center"/>
    </xf>
    <xf numFmtId="0" fontId="92" fillId="0" borderId="0" xfId="510" applyFont="1" applyFill="1" applyBorder="1" applyAlignment="1">
      <alignment horizontal="center" vertical="center" wrapText="1"/>
    </xf>
    <xf numFmtId="0" fontId="10" fillId="0" borderId="0" xfId="985" applyFont="1" applyFill="1" applyBorder="1" applyAlignment="1">
      <alignment horizontal="left" vertical="center"/>
    </xf>
    <xf numFmtId="0" fontId="71" fillId="0" borderId="0" xfId="510" applyFont="1" applyFill="1" applyBorder="1" applyAlignment="1">
      <alignment horizontal="center" vertical="center" wrapText="1"/>
    </xf>
    <xf numFmtId="0" fontId="2" fillId="0" borderId="0" xfId="985" applyFill="1" applyAlignment="1">
      <alignment horizontal="left"/>
    </xf>
    <xf numFmtId="0" fontId="87" fillId="0" borderId="1" xfId="510" applyFont="1" applyBorder="1" applyAlignment="1">
      <alignment horizontal="center" vertical="center"/>
    </xf>
    <xf numFmtId="0" fontId="87" fillId="0" borderId="4" xfId="510" applyFont="1" applyBorder="1" applyAlignment="1">
      <alignment horizontal="center" vertical="center"/>
    </xf>
    <xf numFmtId="0" fontId="87" fillId="0" borderId="2" xfId="510" applyFont="1" applyBorder="1" applyAlignment="1">
      <alignment horizontal="center" vertical="center"/>
    </xf>
    <xf numFmtId="0" fontId="87" fillId="0" borderId="5" xfId="510" applyFont="1" applyBorder="1" applyAlignment="1">
      <alignment horizontal="center" vertical="center"/>
    </xf>
    <xf numFmtId="0" fontId="87" fillId="0" borderId="3" xfId="510" applyFont="1" applyBorder="1" applyAlignment="1">
      <alignment horizontal="center" vertical="center"/>
    </xf>
    <xf numFmtId="0" fontId="97" fillId="0" borderId="0" xfId="510" applyFont="1" applyFill="1" applyAlignment="1">
      <alignment horizontal="left" vertical="center" wrapText="1"/>
    </xf>
    <xf numFmtId="0" fontId="98" fillId="0" borderId="0" xfId="510" applyFont="1" applyFill="1" applyAlignment="1">
      <alignment horizontal="center" vertical="center" wrapText="1"/>
    </xf>
    <xf numFmtId="0" fontId="99" fillId="0" borderId="0" xfId="510" applyFont="1" applyFill="1" applyBorder="1" applyAlignment="1">
      <alignment horizontal="right" vertical="center" wrapText="1"/>
    </xf>
    <xf numFmtId="0" fontId="64" fillId="0" borderId="1" xfId="510" applyFont="1" applyFill="1" applyBorder="1" applyAlignment="1">
      <alignment horizontal="center" vertical="center" wrapText="1"/>
    </xf>
    <xf numFmtId="0" fontId="64" fillId="0" borderId="2" xfId="510" applyFont="1" applyFill="1" applyBorder="1" applyAlignment="1">
      <alignment horizontal="center" vertical="center" wrapText="1"/>
    </xf>
    <xf numFmtId="0" fontId="64" fillId="0" borderId="2" xfId="510" applyFont="1" applyFill="1" applyBorder="1" applyAlignment="1">
      <alignment horizontal="center" vertical="center"/>
    </xf>
    <xf numFmtId="0" fontId="64" fillId="0" borderId="3" xfId="510" applyFont="1" applyFill="1" applyBorder="1" applyAlignment="1">
      <alignment horizontal="center" vertical="center"/>
    </xf>
    <xf numFmtId="0" fontId="92" fillId="0" borderId="0" xfId="510" applyFont="1" applyAlignment="1">
      <alignment horizontal="center" vertical="center"/>
    </xf>
    <xf numFmtId="0" fontId="106" fillId="0" borderId="0" xfId="983" applyFont="1" applyAlignment="1">
      <alignment horizontal="center" vertical="center"/>
    </xf>
    <xf numFmtId="176" fontId="106" fillId="0" borderId="0" xfId="983" applyNumberFormat="1" applyFont="1" applyAlignment="1">
      <alignment horizontal="center" vertical="center"/>
    </xf>
    <xf numFmtId="0" fontId="109" fillId="0" borderId="0" xfId="510" applyFont="1" applyFill="1" applyAlignment="1">
      <alignment horizontal="center" vertical="center" wrapText="1"/>
    </xf>
  </cellXfs>
  <cellStyles count="992">
    <cellStyle name="?鹎%U龡&amp;H齲_x0001_C铣_x0014__x0007__x0001__x0001_" xfId="3"/>
    <cellStyle name="20% - 强调文字颜色 1 2" xfId="4"/>
    <cellStyle name="20% - 强调文字颜色 1 2 2" xfId="5"/>
    <cellStyle name="20% - 强调文字颜色 1 2 3" xfId="6"/>
    <cellStyle name="20% - 强调文字颜色 1 2 4" xfId="7"/>
    <cellStyle name="20% - 强调文字颜色 1 2 5" xfId="8"/>
    <cellStyle name="20% - 强调文字颜色 1 3" xfId="9"/>
    <cellStyle name="20% - 强调文字颜色 1 3 2" xfId="10"/>
    <cellStyle name="20% - 强调文字颜色 1 4" xfId="11"/>
    <cellStyle name="20% - 强调文字颜色 2 2" xfId="12"/>
    <cellStyle name="20% - 强调文字颜色 2 2 2" xfId="13"/>
    <cellStyle name="20% - 强调文字颜色 2 2 3" xfId="14"/>
    <cellStyle name="20% - 强调文字颜色 2 2 4" xfId="15"/>
    <cellStyle name="20% - 强调文字颜色 2 2 5" xfId="16"/>
    <cellStyle name="20% - 强调文字颜色 2 3" xfId="17"/>
    <cellStyle name="20% - 强调文字颜色 2 3 2" xfId="18"/>
    <cellStyle name="20% - 强调文字颜色 2 4" xfId="19"/>
    <cellStyle name="20% - 强调文字颜色 3 2" xfId="20"/>
    <cellStyle name="20% - 强调文字颜色 3 2 2" xfId="21"/>
    <cellStyle name="20% - 强调文字颜色 3 2 3" xfId="22"/>
    <cellStyle name="20% - 强调文字颜色 3 2 4" xfId="23"/>
    <cellStyle name="20% - 强调文字颜色 3 2 5" xfId="24"/>
    <cellStyle name="20% - 强调文字颜色 3 3" xfId="25"/>
    <cellStyle name="20% - 强调文字颜色 3 3 2" xfId="26"/>
    <cellStyle name="20% - 强调文字颜色 3 4" xfId="27"/>
    <cellStyle name="20% - 强调文字颜色 4 2" xfId="28"/>
    <cellStyle name="20% - 强调文字颜色 4 2 2" xfId="29"/>
    <cellStyle name="20% - 强调文字颜色 4 2 3" xfId="30"/>
    <cellStyle name="20% - 强调文字颜色 4 2 4" xfId="31"/>
    <cellStyle name="20% - 强调文字颜色 4 2 5" xfId="32"/>
    <cellStyle name="20% - 强调文字颜色 4 3" xfId="33"/>
    <cellStyle name="20% - 强调文字颜色 4 3 2" xfId="34"/>
    <cellStyle name="20% - 强调文字颜色 4 4" xfId="35"/>
    <cellStyle name="20% - 强调文字颜色 5 2" xfId="36"/>
    <cellStyle name="20% - 强调文字颜色 5 2 2" xfId="37"/>
    <cellStyle name="20% - 强调文字颜色 5 2 3" xfId="38"/>
    <cellStyle name="20% - 强调文字颜色 5 2 4" xfId="39"/>
    <cellStyle name="20% - 强调文字颜色 5 2 5" xfId="40"/>
    <cellStyle name="20% - 强调文字颜色 5 3" xfId="41"/>
    <cellStyle name="20% - 强调文字颜色 5 3 2" xfId="42"/>
    <cellStyle name="20% - 强调文字颜色 6 2" xfId="43"/>
    <cellStyle name="20% - 强调文字颜色 6 2 2" xfId="44"/>
    <cellStyle name="20% - 强调文字颜色 6 2 3" xfId="45"/>
    <cellStyle name="20% - 强调文字颜色 6 2 4" xfId="46"/>
    <cellStyle name="20% - 强调文字颜色 6 2 5" xfId="47"/>
    <cellStyle name="20% - 强调文字颜色 6 3" xfId="48"/>
    <cellStyle name="20% - 强调文字颜色 6 3 2" xfId="49"/>
    <cellStyle name="20% - 着色 1" xfId="50"/>
    <cellStyle name="20% - 着色 2" xfId="51"/>
    <cellStyle name="20% - 着色 3" xfId="52"/>
    <cellStyle name="20% - 着色 4" xfId="53"/>
    <cellStyle name="20% - 着色 5" xfId="54"/>
    <cellStyle name="20% - 着色 6" xfId="55"/>
    <cellStyle name="40% - 强调文字颜色 1 2" xfId="56"/>
    <cellStyle name="40% - 强调文字颜色 1 2 2" xfId="57"/>
    <cellStyle name="40% - 强调文字颜色 1 2 3" xfId="58"/>
    <cellStyle name="40% - 强调文字颜色 1 2 4" xfId="59"/>
    <cellStyle name="40% - 强调文字颜色 1 2 5" xfId="60"/>
    <cellStyle name="40% - 强调文字颜色 1 3" xfId="61"/>
    <cellStyle name="40% - 强调文字颜色 1 3 2" xfId="62"/>
    <cellStyle name="40% - 强调文字颜色 1 4" xfId="63"/>
    <cellStyle name="40% - 强调文字颜色 2 2" xfId="64"/>
    <cellStyle name="40% - 强调文字颜色 2 2 2" xfId="65"/>
    <cellStyle name="40% - 强调文字颜色 2 2 3" xfId="66"/>
    <cellStyle name="40% - 强调文字颜色 2 2 4" xfId="67"/>
    <cellStyle name="40% - 强调文字颜色 2 2 5" xfId="68"/>
    <cellStyle name="40% - 强调文字颜色 2 3" xfId="69"/>
    <cellStyle name="40% - 强调文字颜色 2 3 2" xfId="70"/>
    <cellStyle name="40% - 强调文字颜色 3 2" xfId="71"/>
    <cellStyle name="40% - 强调文字颜色 3 2 2" xfId="72"/>
    <cellStyle name="40% - 强调文字颜色 3 2 3" xfId="73"/>
    <cellStyle name="40% - 强调文字颜色 3 2 4" xfId="74"/>
    <cellStyle name="40% - 强调文字颜色 3 2 5" xfId="75"/>
    <cellStyle name="40% - 强调文字颜色 3 3" xfId="76"/>
    <cellStyle name="40% - 强调文字颜色 3 3 2" xfId="77"/>
    <cellStyle name="40% - 强调文字颜色 3 4" xfId="78"/>
    <cellStyle name="40% - 强调文字颜色 4 2" xfId="79"/>
    <cellStyle name="40% - 强调文字颜色 4 2 2" xfId="80"/>
    <cellStyle name="40% - 强调文字颜色 4 2 3" xfId="81"/>
    <cellStyle name="40% - 强调文字颜色 4 2 4" xfId="82"/>
    <cellStyle name="40% - 强调文字颜色 4 2 5" xfId="83"/>
    <cellStyle name="40% - 强调文字颜色 4 3" xfId="84"/>
    <cellStyle name="40% - 强调文字颜色 4 3 2" xfId="85"/>
    <cellStyle name="40% - 强调文字颜色 4 4" xfId="86"/>
    <cellStyle name="40% - 强调文字颜色 5 2" xfId="87"/>
    <cellStyle name="40% - 强调文字颜色 5 2 2" xfId="88"/>
    <cellStyle name="40% - 强调文字颜色 5 2 3" xfId="89"/>
    <cellStyle name="40% - 强调文字颜色 5 2 4" xfId="90"/>
    <cellStyle name="40% - 强调文字颜色 5 2 5" xfId="91"/>
    <cellStyle name="40% - 强调文字颜色 5 3" xfId="92"/>
    <cellStyle name="40% - 强调文字颜色 5 3 2" xfId="93"/>
    <cellStyle name="40% - 强调文字颜色 6 2" xfId="94"/>
    <cellStyle name="40% - 强调文字颜色 6 2 2" xfId="95"/>
    <cellStyle name="40% - 强调文字颜色 6 2 3" xfId="96"/>
    <cellStyle name="40% - 强调文字颜色 6 2 4" xfId="97"/>
    <cellStyle name="40% - 强调文字颜色 6 2 5" xfId="98"/>
    <cellStyle name="40% - 强调文字颜色 6 3" xfId="99"/>
    <cellStyle name="40% - 强调文字颜色 6 3 2" xfId="100"/>
    <cellStyle name="40% - 强调文字颜色 6 4" xfId="101"/>
    <cellStyle name="40% - 着色 1" xfId="102"/>
    <cellStyle name="40% - 着色 2" xfId="103"/>
    <cellStyle name="40% - 着色 3" xfId="104"/>
    <cellStyle name="40% - 着色 4" xfId="105"/>
    <cellStyle name="40% - 着色 5" xfId="106"/>
    <cellStyle name="40% - 着色 6" xfId="107"/>
    <cellStyle name="60% - 强调文字颜色 1 2" xfId="108"/>
    <cellStyle name="60% - 强调文字颜色 1 2 2" xfId="109"/>
    <cellStyle name="60% - 强调文字颜色 1 2 3" xfId="110"/>
    <cellStyle name="60% - 强调文字颜色 1 2 4" xfId="111"/>
    <cellStyle name="60% - 强调文字颜色 1 3" xfId="112"/>
    <cellStyle name="60% - 强调文字颜色 1 3 2" xfId="113"/>
    <cellStyle name="60% - 强调文字颜色 1 4" xfId="114"/>
    <cellStyle name="60% - 强调文字颜色 2 2" xfId="115"/>
    <cellStyle name="60% - 强调文字颜色 2 2 2" xfId="116"/>
    <cellStyle name="60% - 强调文字颜色 2 2 3" xfId="117"/>
    <cellStyle name="60% - 强调文字颜色 2 2 4" xfId="118"/>
    <cellStyle name="60% - 强调文字颜色 2 3" xfId="119"/>
    <cellStyle name="60% - 强调文字颜色 2 3 2" xfId="120"/>
    <cellStyle name="60% - 强调文字颜色 3 2" xfId="121"/>
    <cellStyle name="60% - 强调文字颜色 3 2 2" xfId="122"/>
    <cellStyle name="60% - 强调文字颜色 3 2 3" xfId="123"/>
    <cellStyle name="60% - 强调文字颜色 3 2 4" xfId="124"/>
    <cellStyle name="60% - 强调文字颜色 3 3" xfId="125"/>
    <cellStyle name="60% - 强调文字颜色 3 3 2" xfId="126"/>
    <cellStyle name="60% - 强调文字颜色 3 4" xfId="127"/>
    <cellStyle name="60% - 强调文字颜色 4 2" xfId="128"/>
    <cellStyle name="60% - 强调文字颜色 4 2 2" xfId="129"/>
    <cellStyle name="60% - 强调文字颜色 4 2 3" xfId="130"/>
    <cellStyle name="60% - 强调文字颜色 4 2 4" xfId="131"/>
    <cellStyle name="60% - 强调文字颜色 4 3" xfId="132"/>
    <cellStyle name="60% - 强调文字颜色 4 3 2" xfId="133"/>
    <cellStyle name="60% - 强调文字颜色 4 4" xfId="134"/>
    <cellStyle name="60% - 强调文字颜色 5 2" xfId="135"/>
    <cellStyle name="60% - 强调文字颜色 5 2 2" xfId="136"/>
    <cellStyle name="60% - 强调文字颜色 5 2 3" xfId="137"/>
    <cellStyle name="60% - 强调文字颜色 5 2 4" xfId="138"/>
    <cellStyle name="60% - 强调文字颜色 5 3" xfId="139"/>
    <cellStyle name="60% - 强调文字颜色 5 3 2" xfId="140"/>
    <cellStyle name="60% - 强调文字颜色 6 2" xfId="141"/>
    <cellStyle name="60% - 强调文字颜色 6 2 2" xfId="142"/>
    <cellStyle name="60% - 强调文字颜色 6 2 3" xfId="143"/>
    <cellStyle name="60% - 强调文字颜色 6 2 4" xfId="144"/>
    <cellStyle name="60% - 强调文字颜色 6 3" xfId="145"/>
    <cellStyle name="60% - 强调文字颜色 6 3 2" xfId="146"/>
    <cellStyle name="60% - 强调文字颜色 6 4" xfId="147"/>
    <cellStyle name="60% - 着色 1" xfId="148"/>
    <cellStyle name="60% - 着色 2" xfId="149"/>
    <cellStyle name="60% - 着色 3" xfId="150"/>
    <cellStyle name="60% - 着色 4" xfId="151"/>
    <cellStyle name="60% - 着色 5" xfId="152"/>
    <cellStyle name="60% - 着色 6" xfId="153"/>
    <cellStyle name="Accent1" xfId="154"/>
    <cellStyle name="Accent1 - 20%" xfId="155"/>
    <cellStyle name="Accent1 - 40%" xfId="156"/>
    <cellStyle name="Accent1 - 60%" xfId="157"/>
    <cellStyle name="Accent1_基金汇总" xfId="158"/>
    <cellStyle name="Accent2" xfId="159"/>
    <cellStyle name="Accent2 - 20%" xfId="160"/>
    <cellStyle name="Accent2 - 40%" xfId="161"/>
    <cellStyle name="Accent2 - 60%" xfId="162"/>
    <cellStyle name="Accent2_基金汇总" xfId="163"/>
    <cellStyle name="Accent3" xfId="164"/>
    <cellStyle name="Accent3 - 20%" xfId="165"/>
    <cellStyle name="Accent3 - 40%" xfId="166"/>
    <cellStyle name="Accent3 - 60%" xfId="167"/>
    <cellStyle name="Accent3_基金汇总" xfId="168"/>
    <cellStyle name="Accent4" xfId="169"/>
    <cellStyle name="Accent4 - 20%" xfId="170"/>
    <cellStyle name="Accent4 - 40%" xfId="171"/>
    <cellStyle name="Accent4 - 60%" xfId="172"/>
    <cellStyle name="Accent4_基金汇总" xfId="173"/>
    <cellStyle name="Accent5" xfId="174"/>
    <cellStyle name="Accent5 - 20%" xfId="175"/>
    <cellStyle name="Accent5 - 40%" xfId="176"/>
    <cellStyle name="Accent5 - 60%" xfId="177"/>
    <cellStyle name="Accent5_基金汇总" xfId="178"/>
    <cellStyle name="Accent6" xfId="179"/>
    <cellStyle name="Accent6 - 20%" xfId="180"/>
    <cellStyle name="Accent6 - 40%" xfId="181"/>
    <cellStyle name="Accent6 - 60%" xfId="182"/>
    <cellStyle name="Accent6_基金汇总" xfId="183"/>
    <cellStyle name="Calc Currency (0)" xfId="184"/>
    <cellStyle name="ColLevel_1" xfId="185"/>
    <cellStyle name="Comma [0]" xfId="186"/>
    <cellStyle name="comma zerodec" xfId="187"/>
    <cellStyle name="Comma_1995" xfId="188"/>
    <cellStyle name="Currency [0]" xfId="189"/>
    <cellStyle name="Currency_1995" xfId="190"/>
    <cellStyle name="Currency1" xfId="191"/>
    <cellStyle name="Date" xfId="192"/>
    <cellStyle name="Dollar (zero dec)" xfId="193"/>
    <cellStyle name="Fixed" xfId="194"/>
    <cellStyle name="Grey" xfId="195"/>
    <cellStyle name="Header1" xfId="196"/>
    <cellStyle name="Header2" xfId="197"/>
    <cellStyle name="HEADING1" xfId="198"/>
    <cellStyle name="HEADING2" xfId="199"/>
    <cellStyle name="Input [yellow]" xfId="200"/>
    <cellStyle name="no dec" xfId="201"/>
    <cellStyle name="Norma,_laroux_4_营业在建 (2)_E21" xfId="202"/>
    <cellStyle name="Normal - Style1" xfId="203"/>
    <cellStyle name="Normal_#10-Headcount" xfId="204"/>
    <cellStyle name="Percent [2]" xfId="205"/>
    <cellStyle name="Percent_laroux" xfId="206"/>
    <cellStyle name="RowLevel_1" xfId="207"/>
    <cellStyle name="Total" xfId="208"/>
    <cellStyle name="百分比 2" xfId="209"/>
    <cellStyle name="百分比 2 2" xfId="210"/>
    <cellStyle name="百分比 3" xfId="988"/>
    <cellStyle name="标题 1 2" xfId="211"/>
    <cellStyle name="标题 1 2 2" xfId="212"/>
    <cellStyle name="标题 1 2 3" xfId="213"/>
    <cellStyle name="标题 1 2_1.3日 2017年预算草案 - 副本" xfId="214"/>
    <cellStyle name="标题 1 3" xfId="215"/>
    <cellStyle name="标题 1 3 2" xfId="216"/>
    <cellStyle name="标题 1 3_1.3日 2017年预算草案 - 副本" xfId="217"/>
    <cellStyle name="标题 1 4" xfId="218"/>
    <cellStyle name="标题 2 2" xfId="219"/>
    <cellStyle name="标题 2 2 2" xfId="220"/>
    <cellStyle name="标题 2 2 3" xfId="221"/>
    <cellStyle name="标题 2 2_1.3日 2017年预算草案 - 副本" xfId="222"/>
    <cellStyle name="标题 2 3" xfId="223"/>
    <cellStyle name="标题 2 3 2" xfId="224"/>
    <cellStyle name="标题 2 3_1.3日 2017年预算草案 - 副本" xfId="225"/>
    <cellStyle name="标题 2 4" xfId="226"/>
    <cellStyle name="标题 3 2" xfId="227"/>
    <cellStyle name="标题 3 2 2" xfId="228"/>
    <cellStyle name="标题 3 2 3" xfId="229"/>
    <cellStyle name="标题 3 2_1.3日 2017年预算草案 - 副本" xfId="230"/>
    <cellStyle name="标题 3 3" xfId="231"/>
    <cellStyle name="标题 3 3 2" xfId="232"/>
    <cellStyle name="标题 3 3_1.3日 2017年预算草案 - 副本" xfId="233"/>
    <cellStyle name="标题 3 4" xfId="234"/>
    <cellStyle name="标题 4 2" xfId="235"/>
    <cellStyle name="标题 4 2 2" xfId="236"/>
    <cellStyle name="标题 4 2 3" xfId="237"/>
    <cellStyle name="标题 4 3" xfId="238"/>
    <cellStyle name="标题 4 3 2" xfId="239"/>
    <cellStyle name="标题 4 4" xfId="240"/>
    <cellStyle name="标题 5" xfId="241"/>
    <cellStyle name="标题 5 2" xfId="242"/>
    <cellStyle name="标题 5 3" xfId="243"/>
    <cellStyle name="标题 6" xfId="244"/>
    <cellStyle name="标题 6 2" xfId="245"/>
    <cellStyle name="标题 7" xfId="246"/>
    <cellStyle name="表标题" xfId="247"/>
    <cellStyle name="差 2" xfId="248"/>
    <cellStyle name="差 2 2" xfId="249"/>
    <cellStyle name="差 2 3" xfId="250"/>
    <cellStyle name="差 2 4" xfId="251"/>
    <cellStyle name="差 3" xfId="252"/>
    <cellStyle name="差 3 2" xfId="253"/>
    <cellStyle name="差 3 3" xfId="254"/>
    <cellStyle name="差_12月份乡镇收入" xfId="255"/>
    <cellStyle name="差_20 2007年河南结算单" xfId="256"/>
    <cellStyle name="差_20 2007年河南结算单 2" xfId="257"/>
    <cellStyle name="差_20 2007年河南结算单_2017年预算草案（债务）" xfId="258"/>
    <cellStyle name="差_20 2007年河南结算单_基金汇总" xfId="259"/>
    <cellStyle name="差_20 2007年河南结算单_收入汇总" xfId="260"/>
    <cellStyle name="差_20 2007年河南结算单_支出汇总" xfId="261"/>
    <cellStyle name="差_2006年本机一般预算支出变动表" xfId="262"/>
    <cellStyle name="差_2007结算与财力(6.2)" xfId="263"/>
    <cellStyle name="差_2007结算与财力(6.2)_基金汇总" xfId="264"/>
    <cellStyle name="差_2007结算与财力(6.2)_收入汇总" xfId="265"/>
    <cellStyle name="差_2007结算与财力(6.2)_支出汇总" xfId="266"/>
    <cellStyle name="差_2007年结算已定项目对账单" xfId="267"/>
    <cellStyle name="差_2007年结算已定项目对账单 2" xfId="268"/>
    <cellStyle name="差_2007年结算已定项目对账单_2017年预算草案（债务）" xfId="269"/>
    <cellStyle name="差_2007年结算已定项目对账单_基金汇总" xfId="270"/>
    <cellStyle name="差_2007年结算已定项目对账单_收入汇总" xfId="271"/>
    <cellStyle name="差_2007年结算已定项目对账单_支出汇总" xfId="272"/>
    <cellStyle name="差_2007年中央财政与河南省财政年终决算结算单" xfId="273"/>
    <cellStyle name="差_2007年中央财政与河南省财政年终决算结算单 2" xfId="274"/>
    <cellStyle name="差_2007年中央财政与河南省财政年终决算结算单_2017年预算草案（债务）" xfId="275"/>
    <cellStyle name="差_2007年中央财政与河南省财政年终决算结算单_基金汇总" xfId="276"/>
    <cellStyle name="差_2007年中央财政与河南省财政年终决算结算单_收入汇总" xfId="277"/>
    <cellStyle name="差_2007年中央财政与河南省财政年终决算结算单_支出汇总" xfId="278"/>
    <cellStyle name="差_2008年财政收支预算草案(1.4)" xfId="279"/>
    <cellStyle name="差_2008年财政收支预算草案(1.4) 2" xfId="280"/>
    <cellStyle name="差_2008年财政收支预算草案(1.4)_2017年预算草案（债务）" xfId="281"/>
    <cellStyle name="差_2008年财政收支预算草案(1.4)_基金汇总" xfId="282"/>
    <cellStyle name="差_2008年财政收支预算草案(1.4)_收入汇总" xfId="283"/>
    <cellStyle name="差_2008年财政收支预算草案(1.4)_支出汇总" xfId="284"/>
    <cellStyle name="差_2009年财力测算情况11.19" xfId="285"/>
    <cellStyle name="差_2009年财力测算情况11.19_基金汇总" xfId="286"/>
    <cellStyle name="差_2009年财力测算情况11.19_收入汇总" xfId="287"/>
    <cellStyle name="差_2009年财力测算情况11.19_支出汇总" xfId="288"/>
    <cellStyle name="差_2009年财政部门预计收入情况表" xfId="289"/>
    <cellStyle name="差_2009年结算（最终）" xfId="290"/>
    <cellStyle name="差_2009年结算（最终）_基金汇总" xfId="291"/>
    <cellStyle name="差_2009年结算（最终）_收入汇总" xfId="292"/>
    <cellStyle name="差_2009年结算（最终）_支出汇总" xfId="293"/>
    <cellStyle name="差_2010年收入预测表（20091218)）" xfId="294"/>
    <cellStyle name="差_2010年收入预测表（20091218)）_基金汇总" xfId="295"/>
    <cellStyle name="差_2010年收入预测表（20091218)）_收入汇总" xfId="296"/>
    <cellStyle name="差_2010年收入预测表（20091218)）_支出汇总" xfId="297"/>
    <cellStyle name="差_2010年收入预测表（20091219)）" xfId="298"/>
    <cellStyle name="差_2010年收入预测表（20091219)）_基金汇总" xfId="299"/>
    <cellStyle name="差_2010年收入预测表（20091219)）_收入汇总" xfId="300"/>
    <cellStyle name="差_2010年收入预测表（20091219)）_支出汇总" xfId="301"/>
    <cellStyle name="差_2010年收入预测表（20091230)）" xfId="302"/>
    <cellStyle name="差_2010年收入预测表（20091230)）_基金汇总" xfId="303"/>
    <cellStyle name="差_2010年收入预测表（20091230)）_收入汇总" xfId="304"/>
    <cellStyle name="差_2010年收入预测表（20091230)）_支出汇总" xfId="305"/>
    <cellStyle name="差_2010省级行政性收费专项收入批复" xfId="306"/>
    <cellStyle name="差_2010省级行政性收费专项收入批复_基金汇总" xfId="307"/>
    <cellStyle name="差_2010省级行政性收费专项收入批复_收入汇总" xfId="308"/>
    <cellStyle name="差_2010省级行政性收费专项收入批复_支出汇总" xfId="309"/>
    <cellStyle name="差_20111127汇报附表（8张）" xfId="310"/>
    <cellStyle name="差_20111127汇报附表（8张）_基金汇总" xfId="311"/>
    <cellStyle name="差_20111127汇报附表（8张）_收入汇总" xfId="312"/>
    <cellStyle name="差_20111127汇报附表（8张）_支出汇总" xfId="313"/>
    <cellStyle name="差_2011年全省及省级预计2011-12-12" xfId="314"/>
    <cellStyle name="差_2011年全省及省级预计2011-12-12_基金汇总" xfId="315"/>
    <cellStyle name="差_2011年全省及省级预计2011-12-12_收入汇总" xfId="316"/>
    <cellStyle name="差_2011年全省及省级预计2011-12-12_支出汇总" xfId="317"/>
    <cellStyle name="差_2011年预算表格2010.12.9" xfId="318"/>
    <cellStyle name="差_2011年预算表格2010.12.9 2" xfId="319"/>
    <cellStyle name="差_2011年预算表格2010.12.9_2017年预算草案（债务）" xfId="320"/>
    <cellStyle name="差_2011年预算表格2010.12.9_基金汇总" xfId="321"/>
    <cellStyle name="差_2011年预算表格2010.12.9_收入汇总" xfId="322"/>
    <cellStyle name="差_2011年预算表格2010.12.9_支出汇总" xfId="323"/>
    <cellStyle name="差_2011年预算大表11-26" xfId="324"/>
    <cellStyle name="差_2011年预算大表11-26 2" xfId="325"/>
    <cellStyle name="差_2011年预算大表11-26_2017年预算草案（债务）" xfId="326"/>
    <cellStyle name="差_2011年预算大表11-26_基金汇总" xfId="327"/>
    <cellStyle name="差_2011年预算大表11-26_收入汇总" xfId="328"/>
    <cellStyle name="差_2011年预算大表11-26_支出汇总" xfId="329"/>
    <cellStyle name="差_2012年省级一般预算收入计划" xfId="330"/>
    <cellStyle name="差_20160105省级2016年预算情况表（最新）" xfId="331"/>
    <cellStyle name="差_20160105省级2016年预算情况表（最新） 2" xfId="332"/>
    <cellStyle name="差_20160105省级2016年预算情况表（最新）_2017年预算草案（债务）" xfId="333"/>
    <cellStyle name="差_20160105省级2016年预算情况表（最新）_基金汇总" xfId="334"/>
    <cellStyle name="差_20160105省级2016年预算情况表（最新）_收入汇总" xfId="335"/>
    <cellStyle name="差_20160105省级2016年预算情况表（最新）_支出汇总" xfId="336"/>
    <cellStyle name="差_2016-2017全省国资预算" xfId="337"/>
    <cellStyle name="差_2016年财政专项清理表" xfId="338"/>
    <cellStyle name="差_20170103省级2017年预算情况表" xfId="339"/>
    <cellStyle name="差_2017年预算草案（债务）" xfId="340"/>
    <cellStyle name="差_2017人大预算草案" xfId="341"/>
    <cellStyle name="差_3月进度" xfId="342"/>
    <cellStyle name="差_6月进度" xfId="343"/>
    <cellStyle name="差_7月进度" xfId="344"/>
    <cellStyle name="差_8月进度" xfId="345"/>
    <cellStyle name="差_9月进度" xfId="346"/>
    <cellStyle name="差_Book1" xfId="347"/>
    <cellStyle name="差_Book1_基金汇总" xfId="348"/>
    <cellStyle name="差_Book1_收入汇总" xfId="349"/>
    <cellStyle name="差_Book1_支出汇总" xfId="350"/>
    <cellStyle name="差_Xl0000068" xfId="351"/>
    <cellStyle name="差_Xl0000068 2" xfId="352"/>
    <cellStyle name="差_Xl0000068_2017年预算草案（债务）" xfId="353"/>
    <cellStyle name="差_Xl0000068_基金汇总" xfId="354"/>
    <cellStyle name="差_Xl0000068_收入汇总" xfId="355"/>
    <cellStyle name="差_Xl0000068_支出汇总" xfId="356"/>
    <cellStyle name="差_Xl0000071" xfId="357"/>
    <cellStyle name="差_Xl0000071 2" xfId="358"/>
    <cellStyle name="差_Xl0000071_2017年预算草案（债务）" xfId="359"/>
    <cellStyle name="差_Xl0000071_基金汇总" xfId="360"/>
    <cellStyle name="差_Xl0000071_收入汇总" xfId="361"/>
    <cellStyle name="差_Xl0000071_支出汇总" xfId="362"/>
    <cellStyle name="差_财政部门收入" xfId="363"/>
    <cellStyle name="差_财政厅编制用表（2011年报省人大）" xfId="364"/>
    <cellStyle name="差_财政厅编制用表（2011年报省人大） 2" xfId="365"/>
    <cellStyle name="差_财政厅编制用表（2011年报省人大）_2017年预算草案（债务）" xfId="366"/>
    <cellStyle name="差_财政厅编制用表（2011年报省人大）_基金汇总" xfId="367"/>
    <cellStyle name="差_财政厅编制用表（2011年报省人大）_收入汇总" xfId="368"/>
    <cellStyle name="差_财政厅编制用表（2011年报省人大）_支出汇总" xfId="369"/>
    <cellStyle name="差_国有资本经营预算（2011年报省人大）" xfId="370"/>
    <cellStyle name="差_国有资本经营预算（2011年报省人大） 2" xfId="371"/>
    <cellStyle name="差_国有资本经营预算（2011年报省人大）_2017年预算草案（债务）" xfId="372"/>
    <cellStyle name="差_国有资本经营预算（2011年报省人大）_基金汇总" xfId="373"/>
    <cellStyle name="差_国有资本经营预算（2011年报省人大）_收入汇总" xfId="374"/>
    <cellStyle name="差_国有资本经营预算（2011年报省人大）_支出汇总" xfId="375"/>
    <cellStyle name="差_河南省----2009-05-21（补充数据）" xfId="376"/>
    <cellStyle name="差_河南省----2009-05-21（补充数据） 2" xfId="377"/>
    <cellStyle name="差_河南省----2009-05-21（补充数据）_2017年预算草案（债务）" xfId="378"/>
    <cellStyle name="差_河南省----2009-05-21（补充数据）_基金汇总" xfId="379"/>
    <cellStyle name="差_河南省----2009-05-21（补充数据）_收入汇总" xfId="380"/>
    <cellStyle name="差_河南省----2009-05-21（补充数据）_支出汇总" xfId="381"/>
    <cellStyle name="差_基金安排表" xfId="382"/>
    <cellStyle name="差_基金汇总" xfId="383"/>
    <cellStyle name="差_津补贴保障测算(5.21)" xfId="384"/>
    <cellStyle name="差_津补贴保障测算(5.21)_基金汇总" xfId="385"/>
    <cellStyle name="差_津补贴保障测算(5.21)_收入汇总" xfId="386"/>
    <cellStyle name="差_津补贴保障测算(5.21)_支出汇总" xfId="387"/>
    <cellStyle name="差_任村" xfId="388"/>
    <cellStyle name="差_商品交易所2006--2008年税收" xfId="389"/>
    <cellStyle name="差_商品交易所2006--2008年税收 2" xfId="390"/>
    <cellStyle name="差_商品交易所2006--2008年税收_2017年预算草案（债务）" xfId="391"/>
    <cellStyle name="差_商品交易所2006--2008年税收_基金汇总" xfId="392"/>
    <cellStyle name="差_商品交易所2006--2008年税收_收入汇总" xfId="393"/>
    <cellStyle name="差_商品交易所2006--2008年税收_支出汇总" xfId="394"/>
    <cellStyle name="差_省电力2008年 工作表" xfId="395"/>
    <cellStyle name="差_省电力2008年 工作表 2" xfId="396"/>
    <cellStyle name="差_省电力2008年 工作表_2017年预算草案（债务）" xfId="397"/>
    <cellStyle name="差_省电力2008年 工作表_基金汇总" xfId="398"/>
    <cellStyle name="差_省电力2008年 工作表_收入汇总" xfId="399"/>
    <cellStyle name="差_省电力2008年 工作表_支出汇总" xfId="400"/>
    <cellStyle name="差_省级国有资本经营预算表" xfId="401"/>
    <cellStyle name="差_省级明细" xfId="402"/>
    <cellStyle name="差_省级明细 2" xfId="403"/>
    <cellStyle name="差_省级明细_1.3日 2017年预算草案 - 副本" xfId="404"/>
    <cellStyle name="差_省级明细_2016-2017全省国资预算" xfId="405"/>
    <cellStyle name="差_省级明细_2016年预算草案" xfId="406"/>
    <cellStyle name="差_省级明细_2016年预算草案1.13" xfId="407"/>
    <cellStyle name="差_省级明细_2016年预算草案1.13 2" xfId="408"/>
    <cellStyle name="差_省级明细_2016年预算草案1.13_2017年预算草案（债务）" xfId="409"/>
    <cellStyle name="差_省级明细_2016年预算草案1.13_基金汇总" xfId="410"/>
    <cellStyle name="差_省级明细_2016年预算草案1.13_收入汇总" xfId="411"/>
    <cellStyle name="差_省级明细_2016年预算草案1.13_支出汇总" xfId="412"/>
    <cellStyle name="差_省级明细_2017年财政收支预算" xfId="413"/>
    <cellStyle name="差_省级明细_2017年预算草案（债务）" xfId="414"/>
    <cellStyle name="差_省级明细_2017年预算草案1.4" xfId="415"/>
    <cellStyle name="差_省级明细_23" xfId="416"/>
    <cellStyle name="差_省级明细_23 2" xfId="417"/>
    <cellStyle name="差_省级明细_23_2017年预算草案（债务）" xfId="418"/>
    <cellStyle name="差_省级明细_23_基金汇总" xfId="419"/>
    <cellStyle name="差_省级明细_23_收入汇总" xfId="420"/>
    <cellStyle name="差_省级明细_23_支出汇总" xfId="421"/>
    <cellStyle name="差_省级明细_Book1" xfId="422"/>
    <cellStyle name="差_省级明细_Book1 2" xfId="423"/>
    <cellStyle name="差_省级明细_Book1_2017年预算草案（债务）" xfId="424"/>
    <cellStyle name="差_省级明细_Book1_基金汇总" xfId="425"/>
    <cellStyle name="差_省级明细_Book1_收入汇总" xfId="426"/>
    <cellStyle name="差_省级明细_Book1_支出汇总" xfId="427"/>
    <cellStyle name="差_省级明细_Book3" xfId="428"/>
    <cellStyle name="差_省级明细_Xl0000068" xfId="429"/>
    <cellStyle name="差_省级明细_Xl0000068 2" xfId="430"/>
    <cellStyle name="差_省级明细_Xl0000068_2017年预算草案（债务）" xfId="431"/>
    <cellStyle name="差_省级明细_Xl0000068_基金汇总" xfId="432"/>
    <cellStyle name="差_省级明细_Xl0000068_收入汇总" xfId="433"/>
    <cellStyle name="差_省级明细_Xl0000068_支出汇总" xfId="434"/>
    <cellStyle name="差_省级明细_Xl0000071" xfId="435"/>
    <cellStyle name="差_省级明细_Xl0000071 2" xfId="436"/>
    <cellStyle name="差_省级明细_Xl0000071_2017年预算草案（债务）" xfId="437"/>
    <cellStyle name="差_省级明细_Xl0000071_基金汇总" xfId="438"/>
    <cellStyle name="差_省级明细_Xl0000071_收入汇总" xfId="439"/>
    <cellStyle name="差_省级明细_Xl0000071_支出汇总" xfId="440"/>
    <cellStyle name="差_省级明细_表六七" xfId="441"/>
    <cellStyle name="差_省级明细_代编表" xfId="442"/>
    <cellStyle name="差_省级明细_代编全省支出预算修改" xfId="443"/>
    <cellStyle name="差_省级明细_代编全省支出预算修改 2" xfId="444"/>
    <cellStyle name="差_省级明细_代编全省支出预算修改_2017年预算草案（债务）" xfId="445"/>
    <cellStyle name="差_省级明细_代编全省支出预算修改_基金汇总" xfId="446"/>
    <cellStyle name="差_省级明细_代编全省支出预算修改_收入汇总" xfId="447"/>
    <cellStyle name="差_省级明细_代编全省支出预算修改_支出汇总" xfId="448"/>
    <cellStyle name="差_省级明细_冬梅3" xfId="449"/>
    <cellStyle name="差_省级明细_冬梅3 2" xfId="450"/>
    <cellStyle name="差_省级明细_冬梅3_2017年预算草案（债务）" xfId="451"/>
    <cellStyle name="差_省级明细_冬梅3_基金汇总" xfId="452"/>
    <cellStyle name="差_省级明细_冬梅3_收入汇总" xfId="453"/>
    <cellStyle name="差_省级明细_冬梅3_支出汇总" xfId="454"/>
    <cellStyle name="差_省级明细_复件 表19（梁蕊发）" xfId="455"/>
    <cellStyle name="差_省级明细_副本1.2" xfId="456"/>
    <cellStyle name="差_省级明细_副本1.2 2" xfId="457"/>
    <cellStyle name="差_省级明细_副本1.2_2017年预算草案（债务）" xfId="458"/>
    <cellStyle name="差_省级明细_副本1.2_基金汇总" xfId="459"/>
    <cellStyle name="差_省级明细_副本1.2_收入汇总" xfId="460"/>
    <cellStyle name="差_省级明细_副本1.2_支出汇总" xfId="461"/>
    <cellStyle name="差_省级明细_副本最新" xfId="462"/>
    <cellStyle name="差_省级明细_副本最新 2" xfId="463"/>
    <cellStyle name="差_省级明细_副本最新_2017年预算草案（债务）" xfId="464"/>
    <cellStyle name="差_省级明细_副本最新_基金汇总" xfId="465"/>
    <cellStyle name="差_省级明细_副本最新_收入汇总" xfId="466"/>
    <cellStyle name="差_省级明细_副本最新_支出汇总" xfId="467"/>
    <cellStyle name="差_省级明细_基金表" xfId="468"/>
    <cellStyle name="差_省级明细_基金汇总" xfId="469"/>
    <cellStyle name="差_省级明细_基金最新" xfId="470"/>
    <cellStyle name="差_省级明细_基金最新 2" xfId="471"/>
    <cellStyle name="差_省级明细_基金最新_2017年预算草案（债务）" xfId="472"/>
    <cellStyle name="差_省级明细_基金最新_基金汇总" xfId="473"/>
    <cellStyle name="差_省级明细_基金最新_收入汇总" xfId="474"/>
    <cellStyle name="差_省级明细_基金最新_支出汇总" xfId="475"/>
    <cellStyle name="差_省级明细_基金最终修改支出" xfId="476"/>
    <cellStyle name="差_省级明细_梁蕊要预算局报人大2017年预算草案" xfId="477"/>
    <cellStyle name="差_省级明细_全省收入代编最新" xfId="478"/>
    <cellStyle name="差_省级明细_全省收入代编最新 2" xfId="479"/>
    <cellStyle name="差_省级明细_全省收入代编最新_2017年预算草案（债务）" xfId="480"/>
    <cellStyle name="差_省级明细_全省收入代编最新_基金汇总" xfId="481"/>
    <cellStyle name="差_省级明细_全省收入代编最新_收入汇总" xfId="482"/>
    <cellStyle name="差_省级明细_全省收入代编最新_支出汇总" xfId="483"/>
    <cellStyle name="差_省级明细_全省预算代编" xfId="484"/>
    <cellStyle name="差_省级明细_全省预算代编 2" xfId="485"/>
    <cellStyle name="差_省级明细_全省预算代编_2017年预算草案（债务）" xfId="486"/>
    <cellStyle name="差_省级明细_全省预算代编_基金汇总" xfId="487"/>
    <cellStyle name="差_省级明细_全省预算代编_收入汇总" xfId="488"/>
    <cellStyle name="差_省级明细_全省预算代编_支出汇总" xfId="489"/>
    <cellStyle name="差_省级明细_社保2017年预算草案1.3" xfId="490"/>
    <cellStyle name="差_省级明细_省级国有资本经营预算表" xfId="491"/>
    <cellStyle name="差_省级明细_收入汇总" xfId="492"/>
    <cellStyle name="差_省级明细_政府性基金人大会表格1稿" xfId="493"/>
    <cellStyle name="差_省级明细_政府性基金人大会表格1稿 2" xfId="494"/>
    <cellStyle name="差_省级明细_政府性基金人大会表格1稿_2017年预算草案（债务）" xfId="495"/>
    <cellStyle name="差_省级明细_政府性基金人大会表格1稿_基金汇总" xfId="496"/>
    <cellStyle name="差_省级明细_政府性基金人大会表格1稿_收入汇总" xfId="497"/>
    <cellStyle name="差_省级明细_政府性基金人大会表格1稿_支出汇总" xfId="498"/>
    <cellStyle name="差_省级明细_支出汇总" xfId="499"/>
    <cellStyle name="差_省属监狱人员级别表(驻外)" xfId="500"/>
    <cellStyle name="差_省属监狱人员级别表(驻外)_基金汇总" xfId="501"/>
    <cellStyle name="差_省属监狱人员级别表(驻外)_收入汇总" xfId="502"/>
    <cellStyle name="差_省属监狱人员级别表(驻外)_支出汇总" xfId="503"/>
    <cellStyle name="差_收入汇总" xfId="504"/>
    <cellStyle name="差_图表" xfId="505"/>
    <cellStyle name="差_支出汇总" xfId="506"/>
    <cellStyle name="常规" xfId="0" builtinId="0"/>
    <cellStyle name="常规 10" xfId="507"/>
    <cellStyle name="常规 10 2" xfId="508"/>
    <cellStyle name="常规 10_鹤壁市开发区2017年相关数据统计表报市局" xfId="509"/>
    <cellStyle name="常规 11" xfId="510"/>
    <cellStyle name="常规 11 2" xfId="511"/>
    <cellStyle name="常规 11_鹤壁市开发区2017年相关数据统计表报市局" xfId="512"/>
    <cellStyle name="常规 12" xfId="513"/>
    <cellStyle name="常规 13" xfId="514"/>
    <cellStyle name="常规 13 2" xfId="515"/>
    <cellStyle name="常规 13_2017年预算草案（债务）" xfId="516"/>
    <cellStyle name="常规 14" xfId="517"/>
    <cellStyle name="常规 15" xfId="518"/>
    <cellStyle name="常规 16" xfId="519"/>
    <cellStyle name="常规 17" xfId="2"/>
    <cellStyle name="常规 18" xfId="520"/>
    <cellStyle name="常规 19" xfId="989"/>
    <cellStyle name="常规 2" xfId="1"/>
    <cellStyle name="常规 2 2" xfId="521"/>
    <cellStyle name="常规 2 2 2" xfId="522"/>
    <cellStyle name="常规 2 2 3" xfId="523"/>
    <cellStyle name="常规 2 2 4" xfId="524"/>
    <cellStyle name="常规 2 2_2017人大预算草案" xfId="525"/>
    <cellStyle name="常规 2 3" xfId="526"/>
    <cellStyle name="常规 2 3 2" xfId="527"/>
    <cellStyle name="常规 2 4" xfId="528"/>
    <cellStyle name="常规 2 5" xfId="529"/>
    <cellStyle name="常规 2 6" xfId="530"/>
    <cellStyle name="常规 2 7" xfId="531"/>
    <cellStyle name="常规 2_12月报" xfId="532"/>
    <cellStyle name="常规 20" xfId="990"/>
    <cellStyle name="常规 23 2" xfId="533"/>
    <cellStyle name="常规 29" xfId="534"/>
    <cellStyle name="常规 3" xfId="535"/>
    <cellStyle name="常规 3 2" xfId="536"/>
    <cellStyle name="常规 3 2 2" xfId="537"/>
    <cellStyle name="常规 3 3" xfId="538"/>
    <cellStyle name="常规 3 4" xfId="539"/>
    <cellStyle name="常规 3 5" xfId="540"/>
    <cellStyle name="常规 3_2017人大预算草案" xfId="541"/>
    <cellStyle name="常规 4" xfId="542"/>
    <cellStyle name="常规 4 2" xfId="543"/>
    <cellStyle name="常规 4 2 2" xfId="544"/>
    <cellStyle name="常规 4 3" xfId="545"/>
    <cellStyle name="常规 4 4" xfId="546"/>
    <cellStyle name="常规 4 5" xfId="547"/>
    <cellStyle name="常规 4 6" xfId="548"/>
    <cellStyle name="常规 5" xfId="549"/>
    <cellStyle name="常规 5 2" xfId="550"/>
    <cellStyle name="常规 5 3" xfId="551"/>
    <cellStyle name="常规 5 4" xfId="552"/>
    <cellStyle name="常规 6" xfId="553"/>
    <cellStyle name="常规 6 2" xfId="554"/>
    <cellStyle name="常规 6 3" xfId="555"/>
    <cellStyle name="常规 6 4" xfId="556"/>
    <cellStyle name="常规 6_1.3日 2017年预算草案 - 副本" xfId="557"/>
    <cellStyle name="常规 7" xfId="558"/>
    <cellStyle name="常规 7 2" xfId="559"/>
    <cellStyle name="常规 7 3" xfId="560"/>
    <cellStyle name="常规 8" xfId="561"/>
    <cellStyle name="常规 9" xfId="562"/>
    <cellStyle name="常规 9 2" xfId="563"/>
    <cellStyle name="常规_12-29日省政府常务会议材料附件" xfId="984"/>
    <cellStyle name="常规_2007基金预算" xfId="980"/>
    <cellStyle name="常规_2012年国有资本经营预算收支总表" xfId="985"/>
    <cellStyle name="常规_2012年基金收支预算草案12" xfId="986"/>
    <cellStyle name="常规_2016年省本级社会保险基金收支预算表细化" xfId="983"/>
    <cellStyle name="常规_A08B445438B7197CE0500A0A15231115" xfId="981"/>
    <cellStyle name="常规_EE70A06373940074E0430A0804CB0074" xfId="982"/>
    <cellStyle name="常规_Xl0000068" xfId="987"/>
    <cellStyle name="常规_附件：2012年出口退税基数及超基数上解情况表" xfId="991"/>
    <cellStyle name="超级链接" xfId="564"/>
    <cellStyle name="分级显示行_1_13区汇总" xfId="565"/>
    <cellStyle name="归盒啦_95" xfId="566"/>
    <cellStyle name="好 2" xfId="567"/>
    <cellStyle name="好 2 2" xfId="568"/>
    <cellStyle name="好 2 3" xfId="569"/>
    <cellStyle name="好 2 4" xfId="570"/>
    <cellStyle name="好 3" xfId="571"/>
    <cellStyle name="好 3 2" xfId="572"/>
    <cellStyle name="好 3 3" xfId="573"/>
    <cellStyle name="好_12月份乡镇收入" xfId="574"/>
    <cellStyle name="好_20 2007年河南结算单" xfId="575"/>
    <cellStyle name="好_20 2007年河南结算单 2" xfId="576"/>
    <cellStyle name="好_20 2007年河南结算单_2017年预算草案（债务）" xfId="577"/>
    <cellStyle name="好_20 2007年河南结算单_基金汇总" xfId="578"/>
    <cellStyle name="好_20 2007年河南结算单_收入汇总" xfId="579"/>
    <cellStyle name="好_20 2007年河南结算单_支出汇总" xfId="580"/>
    <cellStyle name="好_2006年本机一般预算支出变动表" xfId="581"/>
    <cellStyle name="好_2007结算与财力(6.2)" xfId="582"/>
    <cellStyle name="好_2007结算与财力(6.2)_基金汇总" xfId="583"/>
    <cellStyle name="好_2007结算与财力(6.2)_收入汇总" xfId="584"/>
    <cellStyle name="好_2007结算与财力(6.2)_支出汇总" xfId="585"/>
    <cellStyle name="好_2007年结算已定项目对账单" xfId="586"/>
    <cellStyle name="好_2007年结算已定项目对账单 2" xfId="587"/>
    <cellStyle name="好_2007年结算已定项目对账单_2017年预算草案（债务）" xfId="588"/>
    <cellStyle name="好_2007年结算已定项目对账单_基金汇总" xfId="589"/>
    <cellStyle name="好_2007年结算已定项目对账单_收入汇总" xfId="590"/>
    <cellStyle name="好_2007年结算已定项目对账单_支出汇总" xfId="591"/>
    <cellStyle name="好_2007年中央财政与河南省财政年终决算结算单" xfId="592"/>
    <cellStyle name="好_2007年中央财政与河南省财政年终决算结算单 2" xfId="593"/>
    <cellStyle name="好_2007年中央财政与河南省财政年终决算结算单_2017年预算草案（债务）" xfId="594"/>
    <cellStyle name="好_2007年中央财政与河南省财政年终决算结算单_基金汇总" xfId="595"/>
    <cellStyle name="好_2007年中央财政与河南省财政年终决算结算单_收入汇总" xfId="596"/>
    <cellStyle name="好_2007年中央财政与河南省财政年终决算结算单_支出汇总" xfId="597"/>
    <cellStyle name="好_2008年财政收支预算草案(1.4)" xfId="598"/>
    <cellStyle name="好_2008年财政收支预算草案(1.4) 2" xfId="599"/>
    <cellStyle name="好_2008年财政收支预算草案(1.4)_2017年预算草案（债务）" xfId="600"/>
    <cellStyle name="好_2008年财政收支预算草案(1.4)_基金汇总" xfId="601"/>
    <cellStyle name="好_2008年财政收支预算草案(1.4)_收入汇总" xfId="602"/>
    <cellStyle name="好_2008年财政收支预算草案(1.4)_支出汇总" xfId="603"/>
    <cellStyle name="好_2009年财力测算情况11.19" xfId="604"/>
    <cellStyle name="好_2009年财力测算情况11.19_基金汇总" xfId="605"/>
    <cellStyle name="好_2009年财力测算情况11.19_收入汇总" xfId="606"/>
    <cellStyle name="好_2009年财力测算情况11.19_支出汇总" xfId="607"/>
    <cellStyle name="好_2009年财政部门预计收入情况表" xfId="608"/>
    <cellStyle name="好_2009年结算（最终）" xfId="609"/>
    <cellStyle name="好_2009年结算（最终）_基金汇总" xfId="610"/>
    <cellStyle name="好_2009年结算（最终）_收入汇总" xfId="611"/>
    <cellStyle name="好_2009年结算（最终）_支出汇总" xfId="612"/>
    <cellStyle name="好_2010年收入预测表（20091218)）" xfId="613"/>
    <cellStyle name="好_2010年收入预测表（20091218)）_基金汇总" xfId="614"/>
    <cellStyle name="好_2010年收入预测表（20091218)）_收入汇总" xfId="615"/>
    <cellStyle name="好_2010年收入预测表（20091218)）_支出汇总" xfId="616"/>
    <cellStyle name="好_2010年收入预测表（20091219)）" xfId="617"/>
    <cellStyle name="好_2010年收入预测表（20091219)）_基金汇总" xfId="618"/>
    <cellStyle name="好_2010年收入预测表（20091219)）_收入汇总" xfId="619"/>
    <cellStyle name="好_2010年收入预测表（20091219)）_支出汇总" xfId="620"/>
    <cellStyle name="好_2010年收入预测表（20091230)）" xfId="621"/>
    <cellStyle name="好_2010年收入预测表（20091230)）_基金汇总" xfId="622"/>
    <cellStyle name="好_2010年收入预测表（20091230)）_收入汇总" xfId="623"/>
    <cellStyle name="好_2010年收入预测表（20091230)）_支出汇总" xfId="624"/>
    <cellStyle name="好_2010省级行政性收费专项收入批复" xfId="625"/>
    <cellStyle name="好_2010省级行政性收费专项收入批复_基金汇总" xfId="626"/>
    <cellStyle name="好_2010省级行政性收费专项收入批复_收入汇总" xfId="627"/>
    <cellStyle name="好_2010省级行政性收费专项收入批复_支出汇总" xfId="628"/>
    <cellStyle name="好_20111127汇报附表（8张）" xfId="629"/>
    <cellStyle name="好_20111127汇报附表（8张）_基金汇总" xfId="630"/>
    <cellStyle name="好_20111127汇报附表（8张）_收入汇总" xfId="631"/>
    <cellStyle name="好_20111127汇报附表（8张）_支出汇总" xfId="632"/>
    <cellStyle name="好_2011年全省及省级预计2011-12-12" xfId="633"/>
    <cellStyle name="好_2011年全省及省级预计2011-12-12_基金汇总" xfId="634"/>
    <cellStyle name="好_2011年全省及省级预计2011-12-12_收入汇总" xfId="635"/>
    <cellStyle name="好_2011年全省及省级预计2011-12-12_支出汇总" xfId="636"/>
    <cellStyle name="好_2011年预算表格2010.12.9" xfId="637"/>
    <cellStyle name="好_2011年预算表格2010.12.9 2" xfId="638"/>
    <cellStyle name="好_2011年预算表格2010.12.9_2017年预算草案（债务）" xfId="639"/>
    <cellStyle name="好_2011年预算表格2010.12.9_基金汇总" xfId="640"/>
    <cellStyle name="好_2011年预算表格2010.12.9_收入汇总" xfId="641"/>
    <cellStyle name="好_2011年预算表格2010.12.9_支出汇总" xfId="642"/>
    <cellStyle name="好_2011年预算大表11-26" xfId="643"/>
    <cellStyle name="好_2011年预算大表11-26 2" xfId="644"/>
    <cellStyle name="好_2011年预算大表11-26_2017年预算草案（债务）" xfId="645"/>
    <cellStyle name="好_2011年预算大表11-26_基金汇总" xfId="646"/>
    <cellStyle name="好_2011年预算大表11-26_收入汇总" xfId="647"/>
    <cellStyle name="好_2011年预算大表11-26_支出汇总" xfId="648"/>
    <cellStyle name="好_2012年省级一般预算收入计划" xfId="649"/>
    <cellStyle name="好_20160105省级2016年预算情况表（最新）" xfId="650"/>
    <cellStyle name="好_20160105省级2016年预算情况表（最新） 2" xfId="651"/>
    <cellStyle name="好_20160105省级2016年预算情况表（最新）_2017年预算草案（债务）" xfId="652"/>
    <cellStyle name="好_20160105省级2016年预算情况表（最新）_基金汇总" xfId="653"/>
    <cellStyle name="好_20160105省级2016年预算情况表（最新）_收入汇总" xfId="654"/>
    <cellStyle name="好_20160105省级2016年预算情况表（最新）_支出汇总" xfId="655"/>
    <cellStyle name="好_2016-2017全省国资预算" xfId="656"/>
    <cellStyle name="好_2016年财政专项清理表" xfId="657"/>
    <cellStyle name="好_20170103省级2017年预算情况表" xfId="658"/>
    <cellStyle name="好_2017年预算草案（债务）" xfId="659"/>
    <cellStyle name="好_2017人大预算草案" xfId="660"/>
    <cellStyle name="好_3月进度" xfId="661"/>
    <cellStyle name="好_6月进度" xfId="662"/>
    <cellStyle name="好_7月进度" xfId="663"/>
    <cellStyle name="好_8月进度" xfId="664"/>
    <cellStyle name="好_9月进度" xfId="665"/>
    <cellStyle name="好_Book1" xfId="666"/>
    <cellStyle name="好_Book1_基金汇总" xfId="667"/>
    <cellStyle name="好_Book1_收入汇总" xfId="668"/>
    <cellStyle name="好_Book1_支出汇总" xfId="669"/>
    <cellStyle name="好_Xl0000068" xfId="670"/>
    <cellStyle name="好_Xl0000068 2" xfId="671"/>
    <cellStyle name="好_Xl0000068_2017年预算草案（债务）" xfId="672"/>
    <cellStyle name="好_Xl0000068_基金汇总" xfId="673"/>
    <cellStyle name="好_Xl0000068_收入汇总" xfId="674"/>
    <cellStyle name="好_Xl0000068_支出汇总" xfId="675"/>
    <cellStyle name="好_Xl0000071" xfId="676"/>
    <cellStyle name="好_Xl0000071 2" xfId="677"/>
    <cellStyle name="好_Xl0000071_2017年预算草案（债务）" xfId="678"/>
    <cellStyle name="好_Xl0000071_基金汇总" xfId="679"/>
    <cellStyle name="好_Xl0000071_收入汇总" xfId="680"/>
    <cellStyle name="好_Xl0000071_支出汇总" xfId="681"/>
    <cellStyle name="好_财政部门收入" xfId="682"/>
    <cellStyle name="好_财政厅编制用表（2011年报省人大）" xfId="683"/>
    <cellStyle name="好_财政厅编制用表（2011年报省人大） 2" xfId="684"/>
    <cellStyle name="好_财政厅编制用表（2011年报省人大）_2017年预算草案（债务）" xfId="685"/>
    <cellStyle name="好_财政厅编制用表（2011年报省人大）_基金汇总" xfId="686"/>
    <cellStyle name="好_财政厅编制用表（2011年报省人大）_收入汇总" xfId="687"/>
    <cellStyle name="好_财政厅编制用表（2011年报省人大）_支出汇总" xfId="688"/>
    <cellStyle name="好_国有资本经营预算（2011年报省人大）" xfId="689"/>
    <cellStyle name="好_国有资本经营预算（2011年报省人大） 2" xfId="690"/>
    <cellStyle name="好_国有资本经营预算（2011年报省人大）_2017年预算草案（债务）" xfId="691"/>
    <cellStyle name="好_国有资本经营预算（2011年报省人大）_基金汇总" xfId="692"/>
    <cellStyle name="好_国有资本经营预算（2011年报省人大）_收入汇总" xfId="693"/>
    <cellStyle name="好_国有资本经营预算（2011年报省人大）_支出汇总" xfId="694"/>
    <cellStyle name="好_河南省----2009-05-21（补充数据）" xfId="695"/>
    <cellStyle name="好_河南省----2009-05-21（补充数据） 2" xfId="696"/>
    <cellStyle name="好_河南省----2009-05-21（补充数据）_2017年预算草案（债务）" xfId="697"/>
    <cellStyle name="好_河南省----2009-05-21（补充数据）_基金汇总" xfId="698"/>
    <cellStyle name="好_河南省----2009-05-21（补充数据）_收入汇总" xfId="699"/>
    <cellStyle name="好_河南省----2009-05-21（补充数据）_支出汇总" xfId="700"/>
    <cellStyle name="好_基金安排表" xfId="701"/>
    <cellStyle name="好_基金汇总" xfId="702"/>
    <cellStyle name="好_津补贴保障测算(5.21)" xfId="703"/>
    <cellStyle name="好_津补贴保障测算(5.21)_基金汇总" xfId="704"/>
    <cellStyle name="好_津补贴保障测算(5.21)_收入汇总" xfId="705"/>
    <cellStyle name="好_津补贴保障测算(5.21)_支出汇总" xfId="706"/>
    <cellStyle name="好_任村" xfId="707"/>
    <cellStyle name="好_商品交易所2006--2008年税收" xfId="708"/>
    <cellStyle name="好_商品交易所2006--2008年税收 2" xfId="709"/>
    <cellStyle name="好_商品交易所2006--2008年税收_2017年预算草案（债务）" xfId="710"/>
    <cellStyle name="好_商品交易所2006--2008年税收_基金汇总" xfId="711"/>
    <cellStyle name="好_商品交易所2006--2008年税收_收入汇总" xfId="712"/>
    <cellStyle name="好_商品交易所2006--2008年税收_支出汇总" xfId="713"/>
    <cellStyle name="好_省电力2008年 工作表" xfId="714"/>
    <cellStyle name="好_省电力2008年 工作表 2" xfId="715"/>
    <cellStyle name="好_省电力2008年 工作表_2017年预算草案（债务）" xfId="716"/>
    <cellStyle name="好_省电力2008年 工作表_基金汇总" xfId="717"/>
    <cellStyle name="好_省电力2008年 工作表_收入汇总" xfId="718"/>
    <cellStyle name="好_省电力2008年 工作表_支出汇总" xfId="719"/>
    <cellStyle name="好_省级国有资本经营预算表" xfId="720"/>
    <cellStyle name="好_省级明细" xfId="721"/>
    <cellStyle name="好_省级明细 2" xfId="722"/>
    <cellStyle name="好_省级明细_1.3日 2017年预算草案 - 副本" xfId="723"/>
    <cellStyle name="好_省级明细_2016-2017全省国资预算" xfId="724"/>
    <cellStyle name="好_省级明细_2016年预算草案" xfId="725"/>
    <cellStyle name="好_省级明细_2016年预算草案1.13" xfId="726"/>
    <cellStyle name="好_省级明细_2016年预算草案1.13 2" xfId="727"/>
    <cellStyle name="好_省级明细_2016年预算草案1.13_2017年预算草案（债务）" xfId="728"/>
    <cellStyle name="好_省级明细_2016年预算草案1.13_基金汇总" xfId="729"/>
    <cellStyle name="好_省级明细_2016年预算草案1.13_收入汇总" xfId="730"/>
    <cellStyle name="好_省级明细_2016年预算草案1.13_支出汇总" xfId="731"/>
    <cellStyle name="好_省级明细_2017年财政收支预算" xfId="732"/>
    <cellStyle name="好_省级明细_2017年预算草案（债务）" xfId="733"/>
    <cellStyle name="好_省级明细_2017年预算草案1.4" xfId="734"/>
    <cellStyle name="好_省级明细_23" xfId="735"/>
    <cellStyle name="好_省级明细_23 2" xfId="736"/>
    <cellStyle name="好_省级明细_23_2017年预算草案（债务）" xfId="737"/>
    <cellStyle name="好_省级明细_23_基金汇总" xfId="738"/>
    <cellStyle name="好_省级明细_23_收入汇总" xfId="739"/>
    <cellStyle name="好_省级明细_23_支出汇总" xfId="740"/>
    <cellStyle name="好_省级明细_Book1" xfId="741"/>
    <cellStyle name="好_省级明细_Book1 2" xfId="742"/>
    <cellStyle name="好_省级明细_Book1_2017年预算草案（债务）" xfId="743"/>
    <cellStyle name="好_省级明细_Book1_基金汇总" xfId="744"/>
    <cellStyle name="好_省级明细_Book1_收入汇总" xfId="745"/>
    <cellStyle name="好_省级明细_Book1_支出汇总" xfId="746"/>
    <cellStyle name="好_省级明细_Book3" xfId="747"/>
    <cellStyle name="好_省级明细_Xl0000068" xfId="748"/>
    <cellStyle name="好_省级明细_Xl0000068 2" xfId="749"/>
    <cellStyle name="好_省级明细_Xl0000068_2017年预算草案（债务）" xfId="750"/>
    <cellStyle name="好_省级明细_Xl0000068_基金汇总" xfId="751"/>
    <cellStyle name="好_省级明细_Xl0000068_收入汇总" xfId="752"/>
    <cellStyle name="好_省级明细_Xl0000068_支出汇总" xfId="753"/>
    <cellStyle name="好_省级明细_Xl0000071" xfId="754"/>
    <cellStyle name="好_省级明细_Xl0000071 2" xfId="755"/>
    <cellStyle name="好_省级明细_Xl0000071_2017年预算草案（债务）" xfId="756"/>
    <cellStyle name="好_省级明细_Xl0000071_基金汇总" xfId="757"/>
    <cellStyle name="好_省级明细_Xl0000071_收入汇总" xfId="758"/>
    <cellStyle name="好_省级明细_Xl0000071_支出汇总" xfId="759"/>
    <cellStyle name="好_省级明细_表六七" xfId="760"/>
    <cellStyle name="好_省级明细_代编表" xfId="761"/>
    <cellStyle name="好_省级明细_代编全省支出预算修改" xfId="762"/>
    <cellStyle name="好_省级明细_代编全省支出预算修改 2" xfId="763"/>
    <cellStyle name="好_省级明细_代编全省支出预算修改_2017年预算草案（债务）" xfId="764"/>
    <cellStyle name="好_省级明细_代编全省支出预算修改_基金汇总" xfId="765"/>
    <cellStyle name="好_省级明细_代编全省支出预算修改_收入汇总" xfId="766"/>
    <cellStyle name="好_省级明细_代编全省支出预算修改_支出汇总" xfId="767"/>
    <cellStyle name="好_省级明细_冬梅3" xfId="768"/>
    <cellStyle name="好_省级明细_冬梅3 2" xfId="769"/>
    <cellStyle name="好_省级明细_冬梅3_2017年预算草案（债务）" xfId="770"/>
    <cellStyle name="好_省级明细_冬梅3_基金汇总" xfId="771"/>
    <cellStyle name="好_省级明细_冬梅3_收入汇总" xfId="772"/>
    <cellStyle name="好_省级明细_冬梅3_支出汇总" xfId="773"/>
    <cellStyle name="好_省级明细_复件 表19（梁蕊发）" xfId="774"/>
    <cellStyle name="好_省级明细_副本1.2" xfId="775"/>
    <cellStyle name="好_省级明细_副本1.2 2" xfId="776"/>
    <cellStyle name="好_省级明细_副本1.2_2017年预算草案（债务）" xfId="777"/>
    <cellStyle name="好_省级明细_副本1.2_基金汇总" xfId="778"/>
    <cellStyle name="好_省级明细_副本1.2_收入汇总" xfId="779"/>
    <cellStyle name="好_省级明细_副本1.2_支出汇总" xfId="780"/>
    <cellStyle name="好_省级明细_副本最新" xfId="781"/>
    <cellStyle name="好_省级明细_副本最新 2" xfId="782"/>
    <cellStyle name="好_省级明细_副本最新_2017年预算草案（债务）" xfId="783"/>
    <cellStyle name="好_省级明细_副本最新_基金汇总" xfId="784"/>
    <cellStyle name="好_省级明细_副本最新_收入汇总" xfId="785"/>
    <cellStyle name="好_省级明细_副本最新_支出汇总" xfId="786"/>
    <cellStyle name="好_省级明细_基金表" xfId="787"/>
    <cellStyle name="好_省级明细_基金汇总" xfId="788"/>
    <cellStyle name="好_省级明细_基金最新" xfId="789"/>
    <cellStyle name="好_省级明细_基金最新 2" xfId="790"/>
    <cellStyle name="好_省级明细_基金最新_2017年预算草案（债务）" xfId="791"/>
    <cellStyle name="好_省级明细_基金最新_基金汇总" xfId="792"/>
    <cellStyle name="好_省级明细_基金最新_收入汇总" xfId="793"/>
    <cellStyle name="好_省级明细_基金最新_支出汇总" xfId="794"/>
    <cellStyle name="好_省级明细_基金最终修改支出" xfId="795"/>
    <cellStyle name="好_省级明细_梁蕊要预算局报人大2017年预算草案" xfId="796"/>
    <cellStyle name="好_省级明细_全省收入代编最新" xfId="797"/>
    <cellStyle name="好_省级明细_全省收入代编最新 2" xfId="798"/>
    <cellStyle name="好_省级明细_全省收入代编最新_2017年预算草案（债务）" xfId="799"/>
    <cellStyle name="好_省级明细_全省收入代编最新_基金汇总" xfId="800"/>
    <cellStyle name="好_省级明细_全省收入代编最新_收入汇总" xfId="801"/>
    <cellStyle name="好_省级明细_全省收入代编最新_支出汇总" xfId="802"/>
    <cellStyle name="好_省级明细_全省预算代编" xfId="803"/>
    <cellStyle name="好_省级明细_全省预算代编 2" xfId="804"/>
    <cellStyle name="好_省级明细_全省预算代编_2017年预算草案（债务）" xfId="805"/>
    <cellStyle name="好_省级明细_全省预算代编_基金汇总" xfId="806"/>
    <cellStyle name="好_省级明细_全省预算代编_收入汇总" xfId="807"/>
    <cellStyle name="好_省级明细_全省预算代编_支出汇总" xfId="808"/>
    <cellStyle name="好_省级明细_社保2017年预算草案1.3" xfId="809"/>
    <cellStyle name="好_省级明细_省级国有资本经营预算表" xfId="810"/>
    <cellStyle name="好_省级明细_收入汇总" xfId="811"/>
    <cellStyle name="好_省级明细_政府性基金人大会表格1稿" xfId="812"/>
    <cellStyle name="好_省级明细_政府性基金人大会表格1稿 2" xfId="813"/>
    <cellStyle name="好_省级明细_政府性基金人大会表格1稿_2017年预算草案（债务）" xfId="814"/>
    <cellStyle name="好_省级明细_政府性基金人大会表格1稿_基金汇总" xfId="815"/>
    <cellStyle name="好_省级明细_政府性基金人大会表格1稿_收入汇总" xfId="816"/>
    <cellStyle name="好_省级明细_政府性基金人大会表格1稿_支出汇总" xfId="817"/>
    <cellStyle name="好_省级明细_支出汇总" xfId="818"/>
    <cellStyle name="好_省属监狱人员级别表(驻外)" xfId="819"/>
    <cellStyle name="好_省属监狱人员级别表(驻外)_基金汇总" xfId="820"/>
    <cellStyle name="好_省属监狱人员级别表(驻外)_收入汇总" xfId="821"/>
    <cellStyle name="好_省属监狱人员级别表(驻外)_支出汇总" xfId="822"/>
    <cellStyle name="好_收入汇总" xfId="823"/>
    <cellStyle name="好_图表" xfId="824"/>
    <cellStyle name="好_支出汇总" xfId="825"/>
    <cellStyle name="后继超级链接" xfId="826"/>
    <cellStyle name="后继超链接" xfId="827"/>
    <cellStyle name="汇总 2" xfId="828"/>
    <cellStyle name="汇总 2 2" xfId="829"/>
    <cellStyle name="汇总 2 3" xfId="830"/>
    <cellStyle name="汇总 2 4" xfId="831"/>
    <cellStyle name="汇总 2_1.3日 2017年预算草案 - 副本" xfId="832"/>
    <cellStyle name="汇总 3" xfId="833"/>
    <cellStyle name="汇总 3 2" xfId="834"/>
    <cellStyle name="汇总 3_1.3日 2017年预算草案 - 副本" xfId="835"/>
    <cellStyle name="汇总 4" xfId="836"/>
    <cellStyle name="货币 2" xfId="837"/>
    <cellStyle name="计算 2" xfId="838"/>
    <cellStyle name="计算 2 2" xfId="839"/>
    <cellStyle name="计算 2 3" xfId="840"/>
    <cellStyle name="计算 2 4" xfId="841"/>
    <cellStyle name="计算 2_1.3日 2017年预算草案 - 副本" xfId="842"/>
    <cellStyle name="计算 3" xfId="843"/>
    <cellStyle name="计算 3 2" xfId="844"/>
    <cellStyle name="计算 3_1.3日 2017年预算草案 - 副本" xfId="845"/>
    <cellStyle name="计算 4" xfId="846"/>
    <cellStyle name="检查单元格 2" xfId="847"/>
    <cellStyle name="检查单元格 2 2" xfId="848"/>
    <cellStyle name="检查单元格 2 3" xfId="849"/>
    <cellStyle name="检查单元格 2 4" xfId="850"/>
    <cellStyle name="检查单元格 2_1.3日 2017年预算草案 - 副本" xfId="851"/>
    <cellStyle name="检查单元格 3" xfId="852"/>
    <cellStyle name="检查单元格 3 2" xfId="853"/>
    <cellStyle name="检查单元格 3_1.3日 2017年预算草案 - 副本" xfId="854"/>
    <cellStyle name="解释性文本 2" xfId="855"/>
    <cellStyle name="解释性文本 2 2" xfId="856"/>
    <cellStyle name="解释性文本 2 3" xfId="857"/>
    <cellStyle name="解释性文本 3" xfId="858"/>
    <cellStyle name="解释性文本 3 2" xfId="859"/>
    <cellStyle name="警告文本 2" xfId="860"/>
    <cellStyle name="警告文本 2 2" xfId="861"/>
    <cellStyle name="警告文本 2 3" xfId="862"/>
    <cellStyle name="警告文本 2 4" xfId="863"/>
    <cellStyle name="警告文本 3" xfId="864"/>
    <cellStyle name="警告文本 3 2" xfId="865"/>
    <cellStyle name="链接单元格 2" xfId="866"/>
    <cellStyle name="链接单元格 2 2" xfId="867"/>
    <cellStyle name="链接单元格 2 3" xfId="868"/>
    <cellStyle name="链接单元格 2_1.3日 2017年预算草案 - 副本" xfId="869"/>
    <cellStyle name="链接单元格 3" xfId="870"/>
    <cellStyle name="链接单元格 3 2" xfId="871"/>
    <cellStyle name="链接单元格 3_1.3日 2017年预算草案 - 副本" xfId="872"/>
    <cellStyle name="霓付 [0]_ +Foil &amp; -FOIL &amp; PAPER" xfId="873"/>
    <cellStyle name="霓付_ +Foil &amp; -FOIL &amp; PAPER" xfId="874"/>
    <cellStyle name="烹拳 [0]_ +Foil &amp; -FOIL &amp; PAPER" xfId="875"/>
    <cellStyle name="烹拳_ +Foil &amp; -FOIL &amp; PAPER" xfId="876"/>
    <cellStyle name="普通_ 白土" xfId="877"/>
    <cellStyle name="千分位[0]_ 白土" xfId="878"/>
    <cellStyle name="千分位_ 白土" xfId="879"/>
    <cellStyle name="千位[0]_(人代会用)" xfId="880"/>
    <cellStyle name="千位_(人代会用)" xfId="881"/>
    <cellStyle name="千位分隔 2" xfId="882"/>
    <cellStyle name="千位分隔 3" xfId="883"/>
    <cellStyle name="千位分隔[0] 2" xfId="884"/>
    <cellStyle name="千位分隔[0] 3" xfId="885"/>
    <cellStyle name="千位分季_新建 Microsoft Excel 工作表" xfId="886"/>
    <cellStyle name="钎霖_4岿角利" xfId="887"/>
    <cellStyle name="强调 1" xfId="888"/>
    <cellStyle name="强调 2" xfId="889"/>
    <cellStyle name="强调 3" xfId="890"/>
    <cellStyle name="强调文字颜色 1 2" xfId="891"/>
    <cellStyle name="强调文字颜色 1 2 2" xfId="892"/>
    <cellStyle name="强调文字颜色 1 2 3" xfId="893"/>
    <cellStyle name="强调文字颜色 1 2 4" xfId="894"/>
    <cellStyle name="强调文字颜色 1 3" xfId="895"/>
    <cellStyle name="强调文字颜色 1 3 2" xfId="896"/>
    <cellStyle name="强调文字颜色 1 4" xfId="897"/>
    <cellStyle name="强调文字颜色 2 2" xfId="898"/>
    <cellStyle name="强调文字颜色 2 2 2" xfId="899"/>
    <cellStyle name="强调文字颜色 2 2 3" xfId="900"/>
    <cellStyle name="强调文字颜色 2 2 4" xfId="901"/>
    <cellStyle name="强调文字颜色 2 3" xfId="902"/>
    <cellStyle name="强调文字颜色 2 3 2" xfId="903"/>
    <cellStyle name="强调文字颜色 3 2" xfId="904"/>
    <cellStyle name="强调文字颜色 3 2 2" xfId="905"/>
    <cellStyle name="强调文字颜色 3 2 3" xfId="906"/>
    <cellStyle name="强调文字颜色 3 2 4" xfId="907"/>
    <cellStyle name="强调文字颜色 3 3" xfId="908"/>
    <cellStyle name="强调文字颜色 3 3 2" xfId="909"/>
    <cellStyle name="强调文字颜色 4 2" xfId="910"/>
    <cellStyle name="强调文字颜色 4 2 2" xfId="911"/>
    <cellStyle name="强调文字颜色 4 2 3" xfId="912"/>
    <cellStyle name="强调文字颜色 4 2 4" xfId="913"/>
    <cellStyle name="强调文字颜色 4 3" xfId="914"/>
    <cellStyle name="强调文字颜色 4 3 2" xfId="915"/>
    <cellStyle name="强调文字颜色 4 4" xfId="916"/>
    <cellStyle name="强调文字颜色 5 2" xfId="917"/>
    <cellStyle name="强调文字颜色 5 2 2" xfId="918"/>
    <cellStyle name="强调文字颜色 5 2 3" xfId="919"/>
    <cellStyle name="强调文字颜色 5 2 4" xfId="920"/>
    <cellStyle name="强调文字颜色 5 3" xfId="921"/>
    <cellStyle name="强调文字颜色 5 3 2" xfId="922"/>
    <cellStyle name="强调文字颜色 6 2" xfId="923"/>
    <cellStyle name="强调文字颜色 6 2 2" xfId="924"/>
    <cellStyle name="强调文字颜色 6 2 3" xfId="925"/>
    <cellStyle name="强调文字颜色 6 2 4" xfId="926"/>
    <cellStyle name="强调文字颜色 6 3" xfId="927"/>
    <cellStyle name="强调文字颜色 6 3 2" xfId="928"/>
    <cellStyle name="适中 2" xfId="929"/>
    <cellStyle name="适中 2 2" xfId="930"/>
    <cellStyle name="适中 2 3" xfId="931"/>
    <cellStyle name="适中 2 4" xfId="932"/>
    <cellStyle name="适中 3" xfId="933"/>
    <cellStyle name="适中 3 2" xfId="934"/>
    <cellStyle name="输出 2" xfId="935"/>
    <cellStyle name="输出 2 2" xfId="936"/>
    <cellStyle name="输出 2 3" xfId="937"/>
    <cellStyle name="输出 2 4" xfId="938"/>
    <cellStyle name="输出 2_1.3日 2017年预算草案 - 副本" xfId="939"/>
    <cellStyle name="输出 3" xfId="940"/>
    <cellStyle name="输出 3 2" xfId="941"/>
    <cellStyle name="输出 3_1.3日 2017年预算草案 - 副本" xfId="942"/>
    <cellStyle name="输出 4" xfId="943"/>
    <cellStyle name="输入 2" xfId="944"/>
    <cellStyle name="输入 2 2" xfId="945"/>
    <cellStyle name="输入 2 3" xfId="946"/>
    <cellStyle name="输入 2 4" xfId="947"/>
    <cellStyle name="输入 2_1.3日 2017年预算草案 - 副本" xfId="948"/>
    <cellStyle name="输入 3" xfId="949"/>
    <cellStyle name="输入 3 2" xfId="950"/>
    <cellStyle name="输入 3_1.3日 2017年预算草案 - 副本" xfId="951"/>
    <cellStyle name="数字" xfId="952"/>
    <cellStyle name="未定义" xfId="953"/>
    <cellStyle name="未定义 2" xfId="954"/>
    <cellStyle name="小数" xfId="955"/>
    <cellStyle name="样式 1" xfId="956"/>
    <cellStyle name="样式 1 2" xfId="957"/>
    <cellStyle name="样式 1_20170103省级2017年预算情况表" xfId="958"/>
    <cellStyle name="着色 1" xfId="959"/>
    <cellStyle name="着色 2" xfId="960"/>
    <cellStyle name="着色 3" xfId="961"/>
    <cellStyle name="着色 4" xfId="962"/>
    <cellStyle name="着色 5" xfId="963"/>
    <cellStyle name="着色 6" xfId="964"/>
    <cellStyle name="注释 2" xfId="965"/>
    <cellStyle name="注释 2 2" xfId="966"/>
    <cellStyle name="注释 2 3" xfId="967"/>
    <cellStyle name="注释 2 4" xfId="968"/>
    <cellStyle name="注释 2 5" xfId="969"/>
    <cellStyle name="注释 2 6" xfId="970"/>
    <cellStyle name="注释 2_1.3日 2017年预算草案 - 副本" xfId="971"/>
    <cellStyle name="注释 3" xfId="972"/>
    <cellStyle name="注释 3 2" xfId="973"/>
    <cellStyle name="注释 3_1.3日 2017年预算草案 - 副本" xfId="974"/>
    <cellStyle name="콤마 [0]_BOILER-CO1" xfId="975"/>
    <cellStyle name="콤마_BOILER-CO1" xfId="976"/>
    <cellStyle name="통화 [0]_BOILER-CO1" xfId="977"/>
    <cellStyle name="통화_BOILER-CO1" xfId="978"/>
    <cellStyle name="표준_0N-HANDLING " xfId="97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 val="人民银行"/>
      <sheetName val="2009"/>
      <sheetName val="各年度收费、罚没、专项收入.xls]Sheet3"/>
    </sheetNames>
    <sheetDataSet>
      <sheetData sheetId="0" refreshError="1">
        <row r="6">
          <cell r="A6" t="str">
            <v xml:space="preserve">一、工商税收类                </v>
          </cell>
          <cell r="B6">
            <v>1046134</v>
          </cell>
          <cell r="C6">
            <v>920480</v>
          </cell>
          <cell r="D6">
            <v>129220</v>
          </cell>
          <cell r="E6">
            <v>1049700</v>
          </cell>
        </row>
        <row r="7">
          <cell r="A7" t="str">
            <v xml:space="preserve">    增值税                    </v>
          </cell>
          <cell r="B7">
            <v>0</v>
          </cell>
          <cell r="C7">
            <v>125063</v>
          </cell>
          <cell r="D7">
            <v>47730</v>
          </cell>
          <cell r="E7">
            <v>172793</v>
          </cell>
        </row>
        <row r="8">
          <cell r="A8" t="str">
            <v xml:space="preserve">    营业税                    </v>
          </cell>
          <cell r="B8">
            <v>0</v>
          </cell>
          <cell r="C8">
            <v>466434</v>
          </cell>
          <cell r="D8">
            <v>74326</v>
          </cell>
          <cell r="E8">
            <v>540760</v>
          </cell>
        </row>
        <row r="9">
          <cell r="A9" t="str">
            <v xml:space="preserve">    个人所得税                </v>
          </cell>
          <cell r="B9">
            <v>0</v>
          </cell>
          <cell r="C9">
            <v>132092</v>
          </cell>
          <cell r="D9">
            <v>1562</v>
          </cell>
          <cell r="E9">
            <v>133654</v>
          </cell>
        </row>
        <row r="10">
          <cell r="A10" t="str">
            <v xml:space="preserve">    土地增值税                </v>
          </cell>
          <cell r="B10">
            <v>0</v>
          </cell>
          <cell r="C10">
            <v>3691</v>
          </cell>
          <cell r="D10">
            <v>0</v>
          </cell>
          <cell r="E10">
            <v>3691</v>
          </cell>
        </row>
        <row r="11">
          <cell r="A11" t="str">
            <v xml:space="preserve">    外商投资企业和外国企业所得</v>
          </cell>
          <cell r="B11">
            <v>0</v>
          </cell>
          <cell r="C11">
            <v>0</v>
          </cell>
          <cell r="D11">
            <v>0</v>
          </cell>
          <cell r="E11">
            <v>0</v>
          </cell>
        </row>
        <row r="12">
          <cell r="A12" t="str">
            <v xml:space="preserve">    城市维护建设税            </v>
          </cell>
          <cell r="B12">
            <v>0</v>
          </cell>
          <cell r="C12">
            <v>61856</v>
          </cell>
          <cell r="D12">
            <v>4400</v>
          </cell>
          <cell r="E12">
            <v>66256</v>
          </cell>
        </row>
        <row r="13">
          <cell r="A13" t="str">
            <v xml:space="preserve">    车船使用税                </v>
          </cell>
          <cell r="B13">
            <v>0</v>
          </cell>
          <cell r="C13">
            <v>9385</v>
          </cell>
          <cell r="D13">
            <v>156</v>
          </cell>
          <cell r="E13">
            <v>9541</v>
          </cell>
        </row>
        <row r="14">
          <cell r="A14" t="str">
            <v xml:space="preserve">    房产税                    </v>
          </cell>
          <cell r="B14">
            <v>0</v>
          </cell>
          <cell r="C14">
            <v>68832</v>
          </cell>
          <cell r="D14">
            <v>527</v>
          </cell>
          <cell r="E14">
            <v>69359</v>
          </cell>
        </row>
        <row r="15">
          <cell r="A15" t="str">
            <v xml:space="preserve">    屠宰税                    </v>
          </cell>
          <cell r="B15">
            <v>0</v>
          </cell>
          <cell r="C15">
            <v>243</v>
          </cell>
          <cell r="D15">
            <v>6</v>
          </cell>
          <cell r="E15">
            <v>249</v>
          </cell>
        </row>
        <row r="16">
          <cell r="A16" t="str">
            <v xml:space="preserve">    资源税                    </v>
          </cell>
          <cell r="B16">
            <v>0</v>
          </cell>
          <cell r="C16">
            <v>0</v>
          </cell>
          <cell r="D16">
            <v>0</v>
          </cell>
          <cell r="E16">
            <v>0</v>
          </cell>
        </row>
        <row r="17">
          <cell r="A17" t="str">
            <v xml:space="preserve">    城镇土地使用税            </v>
          </cell>
          <cell r="B17">
            <v>0</v>
          </cell>
          <cell r="C17">
            <v>0</v>
          </cell>
          <cell r="D17">
            <v>0</v>
          </cell>
          <cell r="E17">
            <v>0</v>
          </cell>
        </row>
        <row r="18">
          <cell r="A18" t="str">
            <v xml:space="preserve">    印花税                    </v>
          </cell>
          <cell r="B18">
            <v>0</v>
          </cell>
          <cell r="C18">
            <v>17818</v>
          </cell>
          <cell r="D18">
            <v>240</v>
          </cell>
          <cell r="E18">
            <v>18058</v>
          </cell>
        </row>
        <row r="19">
          <cell r="A19" t="str">
            <v xml:space="preserve">    筵席税                    </v>
          </cell>
          <cell r="B19">
            <v>0</v>
          </cell>
          <cell r="C19">
            <v>0</v>
          </cell>
          <cell r="D19">
            <v>0</v>
          </cell>
          <cell r="E19">
            <v>0</v>
          </cell>
        </row>
        <row r="20">
          <cell r="A20" t="str">
            <v xml:space="preserve">    固定资产投资方向调节税    </v>
          </cell>
          <cell r="B20">
            <v>0</v>
          </cell>
          <cell r="C20">
            <v>28943</v>
          </cell>
          <cell r="D20">
            <v>39</v>
          </cell>
          <cell r="E20">
            <v>28982</v>
          </cell>
        </row>
        <row r="21">
          <cell r="A21" t="str">
            <v xml:space="preserve">    工商税收滞纳金补税罚款    </v>
          </cell>
          <cell r="B21">
            <v>0</v>
          </cell>
          <cell r="C21">
            <v>6123</v>
          </cell>
          <cell r="D21">
            <v>234</v>
          </cell>
          <cell r="E21">
            <v>6357</v>
          </cell>
        </row>
        <row r="22">
          <cell r="A22" t="str">
            <v xml:space="preserve">二、农牧业税和耕地占用税类    </v>
          </cell>
          <cell r="B22">
            <v>50520</v>
          </cell>
          <cell r="C22">
            <v>46157</v>
          </cell>
          <cell r="D22">
            <v>3359</v>
          </cell>
          <cell r="E22">
            <v>49516</v>
          </cell>
        </row>
        <row r="23">
          <cell r="A23" t="str">
            <v xml:space="preserve">    农牧业税                  </v>
          </cell>
          <cell r="B23">
            <v>0</v>
          </cell>
          <cell r="C23">
            <v>4581</v>
          </cell>
          <cell r="D23">
            <v>3355</v>
          </cell>
          <cell r="E23">
            <v>7936</v>
          </cell>
        </row>
        <row r="24">
          <cell r="A24" t="str">
            <v xml:space="preserve">    农业特产税                </v>
          </cell>
          <cell r="B24">
            <v>0</v>
          </cell>
          <cell r="C24">
            <v>829</v>
          </cell>
          <cell r="D24">
            <v>4</v>
          </cell>
          <cell r="E24">
            <v>833</v>
          </cell>
        </row>
        <row r="25">
          <cell r="A25" t="str">
            <v xml:space="preserve">    耕地占用税                </v>
          </cell>
          <cell r="B25">
            <v>0</v>
          </cell>
          <cell r="C25">
            <v>0</v>
          </cell>
          <cell r="D25">
            <v>0</v>
          </cell>
          <cell r="E25">
            <v>0</v>
          </cell>
        </row>
        <row r="26">
          <cell r="A26" t="str">
            <v xml:space="preserve">    契税                      </v>
          </cell>
          <cell r="B26">
            <v>0</v>
          </cell>
          <cell r="C26">
            <v>40747</v>
          </cell>
          <cell r="D26">
            <v>0</v>
          </cell>
          <cell r="E26">
            <v>40747</v>
          </cell>
        </row>
        <row r="27">
          <cell r="A27" t="str">
            <v xml:space="preserve">三、企业所得税类              </v>
          </cell>
          <cell r="B27">
            <v>275141</v>
          </cell>
          <cell r="C27">
            <v>203376</v>
          </cell>
          <cell r="D27">
            <v>76125</v>
          </cell>
          <cell r="E27">
            <v>279501</v>
          </cell>
        </row>
        <row r="28">
          <cell r="A28" t="str">
            <v xml:space="preserve">四、国有企业上缴利润类        </v>
          </cell>
          <cell r="B28">
            <v>0</v>
          </cell>
          <cell r="C28">
            <v>0</v>
          </cell>
          <cell r="D28">
            <v>0</v>
          </cell>
          <cell r="E28">
            <v>0</v>
          </cell>
        </row>
        <row r="29">
          <cell r="A29" t="str">
            <v xml:space="preserve">五、国有企业计划亏损补贴类    </v>
          </cell>
          <cell r="B29">
            <v>-6870</v>
          </cell>
          <cell r="C29">
            <v>-8085</v>
          </cell>
          <cell r="D29">
            <v>0</v>
          </cell>
          <cell r="E29">
            <v>-8085</v>
          </cell>
        </row>
        <row r="30">
          <cell r="A30" t="str">
            <v xml:space="preserve">六、基本建设贷款归还收入类    </v>
          </cell>
          <cell r="B30">
            <v>0</v>
          </cell>
          <cell r="C30">
            <v>0</v>
          </cell>
          <cell r="D30">
            <v>0</v>
          </cell>
          <cell r="E30">
            <v>0</v>
          </cell>
        </row>
        <row r="31">
          <cell r="A31" t="str">
            <v xml:space="preserve">七、其他收入类                </v>
          </cell>
          <cell r="B31">
            <v>1074</v>
          </cell>
          <cell r="C31">
            <v>1205</v>
          </cell>
          <cell r="D31">
            <v>0</v>
          </cell>
          <cell r="E31">
            <v>1205</v>
          </cell>
        </row>
        <row r="32">
          <cell r="A32" t="str">
            <v xml:space="preserve">八、企业所得税退税类          </v>
          </cell>
          <cell r="B32">
            <v>-561</v>
          </cell>
          <cell r="C32">
            <v>-570</v>
          </cell>
          <cell r="D32">
            <v>0</v>
          </cell>
          <cell r="E32">
            <v>-570</v>
          </cell>
        </row>
        <row r="33">
          <cell r="A33" t="str">
            <v>九、罚没收入、行政性收费收入类</v>
          </cell>
          <cell r="B33">
            <v>46447</v>
          </cell>
          <cell r="C33">
            <v>48448</v>
          </cell>
          <cell r="D33">
            <v>0</v>
          </cell>
          <cell r="E33">
            <v>48448</v>
          </cell>
        </row>
        <row r="34">
          <cell r="A34" t="str">
            <v/>
          </cell>
          <cell r="B34">
            <v>0</v>
          </cell>
          <cell r="C34">
            <v>0</v>
          </cell>
          <cell r="D34">
            <v>0</v>
          </cell>
          <cell r="E34">
            <v>0</v>
          </cell>
        </row>
        <row r="35">
          <cell r="A35" t="str">
            <v/>
          </cell>
          <cell r="B35">
            <v>0</v>
          </cell>
          <cell r="C35">
            <v>0</v>
          </cell>
          <cell r="D35">
            <v>0</v>
          </cell>
          <cell r="E35">
            <v>0</v>
          </cell>
        </row>
        <row r="36">
          <cell r="A36" t="str">
            <v/>
          </cell>
          <cell r="B36">
            <v>0</v>
          </cell>
          <cell r="C36">
            <v>0</v>
          </cell>
          <cell r="D36">
            <v>0</v>
          </cell>
          <cell r="E36">
            <v>0</v>
          </cell>
        </row>
        <row r="37">
          <cell r="A37" t="str">
            <v/>
          </cell>
          <cell r="B37">
            <v>0</v>
          </cell>
          <cell r="C37">
            <v>0</v>
          </cell>
          <cell r="D37">
            <v>0</v>
          </cell>
          <cell r="E37">
            <v>0</v>
          </cell>
        </row>
        <row r="38">
          <cell r="A38" t="str">
            <v/>
          </cell>
          <cell r="B38">
            <v>0</v>
          </cell>
          <cell r="C38">
            <v>0</v>
          </cell>
          <cell r="D38">
            <v>0</v>
          </cell>
          <cell r="E38">
            <v>0</v>
          </cell>
        </row>
        <row r="39">
          <cell r="A39" t="str">
            <v xml:space="preserve">    本  年  收  入  合  计    </v>
          </cell>
          <cell r="B39">
            <v>1411885</v>
          </cell>
          <cell r="C39">
            <v>1211011</v>
          </cell>
          <cell r="D39">
            <v>208704</v>
          </cell>
          <cell r="E39">
            <v>1419715</v>
          </cell>
        </row>
        <row r="40">
          <cell r="A40" t="str">
            <v xml:space="preserve">    上 年 结 余               </v>
          </cell>
          <cell r="B40">
            <v>0</v>
          </cell>
          <cell r="C40">
            <v>0</v>
          </cell>
          <cell r="D40">
            <v>0</v>
          </cell>
          <cell r="E40">
            <v>186760</v>
          </cell>
        </row>
        <row r="41">
          <cell r="A41" t="str">
            <v xml:space="preserve">    地方政府兑付有价证券本金  </v>
          </cell>
          <cell r="B41">
            <v>0</v>
          </cell>
          <cell r="C41">
            <v>0</v>
          </cell>
          <cell r="D41">
            <v>0</v>
          </cell>
          <cell r="E41">
            <v>47</v>
          </cell>
        </row>
        <row r="42">
          <cell r="A42" t="str">
            <v xml:space="preserve">    补 助 收 入               </v>
          </cell>
          <cell r="B42">
            <v>0</v>
          </cell>
          <cell r="C42">
            <v>0</v>
          </cell>
          <cell r="D42">
            <v>0</v>
          </cell>
          <cell r="E42">
            <v>688224</v>
          </cell>
        </row>
        <row r="43">
          <cell r="A43" t="str">
            <v xml:space="preserve">       1. 税收返还收入        </v>
          </cell>
          <cell r="B43">
            <v>0</v>
          </cell>
          <cell r="C43">
            <v>0</v>
          </cell>
          <cell r="D43">
            <v>0</v>
          </cell>
          <cell r="E43">
            <v>403982</v>
          </cell>
        </row>
        <row r="44">
          <cell r="A44" t="str">
            <v xml:space="preserve">       2. 专项补助收入        </v>
          </cell>
          <cell r="B44">
            <v>0</v>
          </cell>
          <cell r="C44">
            <v>0</v>
          </cell>
          <cell r="D44">
            <v>0</v>
          </cell>
          <cell r="E44">
            <v>3452</v>
          </cell>
        </row>
        <row r="45">
          <cell r="A45" t="str">
            <v xml:space="preserve">       3. 结算补助收入        </v>
          </cell>
          <cell r="B45">
            <v>0</v>
          </cell>
          <cell r="C45">
            <v>0</v>
          </cell>
          <cell r="D45">
            <v>0</v>
          </cell>
          <cell r="E45">
            <v>276167</v>
          </cell>
        </row>
        <row r="46">
          <cell r="A46" t="str">
            <v xml:space="preserve">       4. 其他补助收入        </v>
          </cell>
          <cell r="B46">
            <v>0</v>
          </cell>
          <cell r="C46">
            <v>0</v>
          </cell>
          <cell r="D46">
            <v>0</v>
          </cell>
          <cell r="E46">
            <v>4623</v>
          </cell>
        </row>
        <row r="47">
          <cell r="A47" t="str">
            <v xml:space="preserve">    调 剂 收 入 (列出明细)    </v>
          </cell>
          <cell r="B47">
            <v>0</v>
          </cell>
          <cell r="C47">
            <v>0</v>
          </cell>
          <cell r="D47">
            <v>0</v>
          </cell>
          <cell r="E47">
            <v>9729</v>
          </cell>
        </row>
        <row r="48">
          <cell r="A48" t="str">
            <v xml:space="preserve">       1. 税务经费            </v>
          </cell>
          <cell r="B48">
            <v>0</v>
          </cell>
          <cell r="C48">
            <v>0</v>
          </cell>
          <cell r="D48">
            <v>0</v>
          </cell>
          <cell r="E48">
            <v>5381</v>
          </cell>
        </row>
        <row r="49">
          <cell r="A49" t="str">
            <v xml:space="preserve">       2. 预算外调入          </v>
          </cell>
          <cell r="B49">
            <v>0</v>
          </cell>
          <cell r="C49">
            <v>0</v>
          </cell>
          <cell r="D49">
            <v>0</v>
          </cell>
          <cell r="E49">
            <v>4348</v>
          </cell>
        </row>
        <row r="50">
          <cell r="A50" t="str">
            <v xml:space="preserve">       3.                     </v>
          </cell>
          <cell r="B50">
            <v>0</v>
          </cell>
          <cell r="C50">
            <v>0</v>
          </cell>
          <cell r="D50">
            <v>0</v>
          </cell>
          <cell r="E50">
            <v>0</v>
          </cell>
        </row>
        <row r="51">
          <cell r="A51" t="str">
            <v/>
          </cell>
          <cell r="B51">
            <v>0</v>
          </cell>
          <cell r="C51">
            <v>0</v>
          </cell>
          <cell r="D51">
            <v>0</v>
          </cell>
          <cell r="E51">
            <v>0</v>
          </cell>
        </row>
        <row r="52">
          <cell r="A52" t="str">
            <v/>
          </cell>
          <cell r="B52">
            <v>0</v>
          </cell>
          <cell r="C52">
            <v>0</v>
          </cell>
          <cell r="D52">
            <v>0</v>
          </cell>
          <cell r="E52">
            <v>0</v>
          </cell>
        </row>
        <row r="53">
          <cell r="A53" t="str">
            <v/>
          </cell>
          <cell r="B53">
            <v>0</v>
          </cell>
          <cell r="C53">
            <v>0</v>
          </cell>
          <cell r="D53">
            <v>0</v>
          </cell>
          <cell r="E53">
            <v>0</v>
          </cell>
        </row>
        <row r="54">
          <cell r="A54" t="str">
            <v/>
          </cell>
          <cell r="B54">
            <v>0</v>
          </cell>
          <cell r="C54">
            <v>0</v>
          </cell>
          <cell r="D54">
            <v>0</v>
          </cell>
          <cell r="E54">
            <v>0</v>
          </cell>
        </row>
        <row r="55">
          <cell r="A55" t="str">
            <v/>
          </cell>
          <cell r="B55">
            <v>0</v>
          </cell>
          <cell r="C55">
            <v>0</v>
          </cell>
          <cell r="D55">
            <v>0</v>
          </cell>
          <cell r="E55">
            <v>0</v>
          </cell>
        </row>
        <row r="56">
          <cell r="A56" t="str">
            <v/>
          </cell>
          <cell r="B56">
            <v>0</v>
          </cell>
          <cell r="C56">
            <v>0</v>
          </cell>
          <cell r="D56">
            <v>0</v>
          </cell>
          <cell r="E56">
            <v>0</v>
          </cell>
        </row>
        <row r="57">
          <cell r="A57" t="str">
            <v/>
          </cell>
          <cell r="B57">
            <v>0</v>
          </cell>
          <cell r="C57">
            <v>0</v>
          </cell>
          <cell r="D57">
            <v>0</v>
          </cell>
          <cell r="E57">
            <v>0</v>
          </cell>
        </row>
        <row r="58">
          <cell r="A58" t="str">
            <v/>
          </cell>
          <cell r="B58">
            <v>0</v>
          </cell>
          <cell r="C58">
            <v>0</v>
          </cell>
          <cell r="D58">
            <v>0</v>
          </cell>
          <cell r="E58">
            <v>0</v>
          </cell>
        </row>
        <row r="59">
          <cell r="A59" t="str">
            <v/>
          </cell>
          <cell r="B59">
            <v>0</v>
          </cell>
          <cell r="C59">
            <v>0</v>
          </cell>
          <cell r="D59">
            <v>0</v>
          </cell>
          <cell r="E59">
            <v>0</v>
          </cell>
        </row>
        <row r="60">
          <cell r="A60" t="str">
            <v/>
          </cell>
          <cell r="B60">
            <v>0</v>
          </cell>
          <cell r="C60">
            <v>0</v>
          </cell>
          <cell r="D60">
            <v>0</v>
          </cell>
          <cell r="E60">
            <v>0</v>
          </cell>
        </row>
        <row r="61">
          <cell r="A61" t="str">
            <v xml:space="preserve">      平      衡       数     </v>
          </cell>
          <cell r="B61">
            <v>0</v>
          </cell>
          <cell r="C61">
            <v>0</v>
          </cell>
          <cell r="D61">
            <v>0</v>
          </cell>
          <cell r="E61">
            <v>2304475</v>
          </cell>
        </row>
      </sheetData>
      <sheetData sheetId="1" refreshError="1"/>
      <sheetData sheetId="2" refreshError="1"/>
      <sheetData sheetId="3" refreshError="1"/>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D22"/>
  <sheetViews>
    <sheetView tabSelected="1" workbookViewId="0">
      <selection activeCell="B20" sqref="B20"/>
    </sheetView>
  </sheetViews>
  <sheetFormatPr defaultColWidth="8.75" defaultRowHeight="14.25"/>
  <cols>
    <col min="1" max="1" width="31.125" style="16" customWidth="1"/>
    <col min="2" max="2" width="12.625" style="16" customWidth="1"/>
    <col min="3" max="3" width="31.5" style="16" customWidth="1"/>
    <col min="4" max="4" width="14.75" style="16" customWidth="1"/>
    <col min="5" max="5" width="8.75" style="16"/>
    <col min="6" max="6" width="9.375" style="16" bestFit="1" customWidth="1"/>
    <col min="7" max="256" width="8.75" style="16"/>
    <col min="257" max="257" width="31.125" style="16" customWidth="1"/>
    <col min="258" max="258" width="12.625" style="16" customWidth="1"/>
    <col min="259" max="259" width="31.5" style="16" customWidth="1"/>
    <col min="260" max="260" width="14.75" style="16" customWidth="1"/>
    <col min="261" max="261" width="8.75" style="16"/>
    <col min="262" max="262" width="9.375" style="16" bestFit="1" customWidth="1"/>
    <col min="263" max="512" width="8.75" style="16"/>
    <col min="513" max="513" width="31.125" style="16" customWidth="1"/>
    <col min="514" max="514" width="12.625" style="16" customWidth="1"/>
    <col min="515" max="515" width="31.5" style="16" customWidth="1"/>
    <col min="516" max="516" width="14.75" style="16" customWidth="1"/>
    <col min="517" max="517" width="8.75" style="16"/>
    <col min="518" max="518" width="9.375" style="16" bestFit="1" customWidth="1"/>
    <col min="519" max="768" width="8.75" style="16"/>
    <col min="769" max="769" width="31.125" style="16" customWidth="1"/>
    <col min="770" max="770" width="12.625" style="16" customWidth="1"/>
    <col min="771" max="771" width="31.5" style="16" customWidth="1"/>
    <col min="772" max="772" width="14.75" style="16" customWidth="1"/>
    <col min="773" max="773" width="8.75" style="16"/>
    <col min="774" max="774" width="9.375" style="16" bestFit="1" customWidth="1"/>
    <col min="775" max="1024" width="8.75" style="16"/>
    <col min="1025" max="1025" width="31.125" style="16" customWidth="1"/>
    <col min="1026" max="1026" width="12.625" style="16" customWidth="1"/>
    <col min="1027" max="1027" width="31.5" style="16" customWidth="1"/>
    <col min="1028" max="1028" width="14.75" style="16" customWidth="1"/>
    <col min="1029" max="1029" width="8.75" style="16"/>
    <col min="1030" max="1030" width="9.375" style="16" bestFit="1" customWidth="1"/>
    <col min="1031" max="1280" width="8.75" style="16"/>
    <col min="1281" max="1281" width="31.125" style="16" customWidth="1"/>
    <col min="1282" max="1282" width="12.625" style="16" customWidth="1"/>
    <col min="1283" max="1283" width="31.5" style="16" customWidth="1"/>
    <col min="1284" max="1284" width="14.75" style="16" customWidth="1"/>
    <col min="1285" max="1285" width="8.75" style="16"/>
    <col min="1286" max="1286" width="9.375" style="16" bestFit="1" customWidth="1"/>
    <col min="1287" max="1536" width="8.75" style="16"/>
    <col min="1537" max="1537" width="31.125" style="16" customWidth="1"/>
    <col min="1538" max="1538" width="12.625" style="16" customWidth="1"/>
    <col min="1539" max="1539" width="31.5" style="16" customWidth="1"/>
    <col min="1540" max="1540" width="14.75" style="16" customWidth="1"/>
    <col min="1541" max="1541" width="8.75" style="16"/>
    <col min="1542" max="1542" width="9.375" style="16" bestFit="1" customWidth="1"/>
    <col min="1543" max="1792" width="8.75" style="16"/>
    <col min="1793" max="1793" width="31.125" style="16" customWidth="1"/>
    <col min="1794" max="1794" width="12.625" style="16" customWidth="1"/>
    <col min="1795" max="1795" width="31.5" style="16" customWidth="1"/>
    <col min="1796" max="1796" width="14.75" style="16" customWidth="1"/>
    <col min="1797" max="1797" width="8.75" style="16"/>
    <col min="1798" max="1798" width="9.375" style="16" bestFit="1" customWidth="1"/>
    <col min="1799" max="2048" width="8.75" style="16"/>
    <col min="2049" max="2049" width="31.125" style="16" customWidth="1"/>
    <col min="2050" max="2050" width="12.625" style="16" customWidth="1"/>
    <col min="2051" max="2051" width="31.5" style="16" customWidth="1"/>
    <col min="2052" max="2052" width="14.75" style="16" customWidth="1"/>
    <col min="2053" max="2053" width="8.75" style="16"/>
    <col min="2054" max="2054" width="9.375" style="16" bestFit="1" customWidth="1"/>
    <col min="2055" max="2304" width="8.75" style="16"/>
    <col min="2305" max="2305" width="31.125" style="16" customWidth="1"/>
    <col min="2306" max="2306" width="12.625" style="16" customWidth="1"/>
    <col min="2307" max="2307" width="31.5" style="16" customWidth="1"/>
    <col min="2308" max="2308" width="14.75" style="16" customWidth="1"/>
    <col min="2309" max="2309" width="8.75" style="16"/>
    <col min="2310" max="2310" width="9.375" style="16" bestFit="1" customWidth="1"/>
    <col min="2311" max="2560" width="8.75" style="16"/>
    <col min="2561" max="2561" width="31.125" style="16" customWidth="1"/>
    <col min="2562" max="2562" width="12.625" style="16" customWidth="1"/>
    <col min="2563" max="2563" width="31.5" style="16" customWidth="1"/>
    <col min="2564" max="2564" width="14.75" style="16" customWidth="1"/>
    <col min="2565" max="2565" width="8.75" style="16"/>
    <col min="2566" max="2566" width="9.375" style="16" bestFit="1" customWidth="1"/>
    <col min="2567" max="2816" width="8.75" style="16"/>
    <col min="2817" max="2817" width="31.125" style="16" customWidth="1"/>
    <col min="2818" max="2818" width="12.625" style="16" customWidth="1"/>
    <col min="2819" max="2819" width="31.5" style="16" customWidth="1"/>
    <col min="2820" max="2820" width="14.75" style="16" customWidth="1"/>
    <col min="2821" max="2821" width="8.75" style="16"/>
    <col min="2822" max="2822" width="9.375" style="16" bestFit="1" customWidth="1"/>
    <col min="2823" max="3072" width="8.75" style="16"/>
    <col min="3073" max="3073" width="31.125" style="16" customWidth="1"/>
    <col min="3074" max="3074" width="12.625" style="16" customWidth="1"/>
    <col min="3075" max="3075" width="31.5" style="16" customWidth="1"/>
    <col min="3076" max="3076" width="14.75" style="16" customWidth="1"/>
    <col min="3077" max="3077" width="8.75" style="16"/>
    <col min="3078" max="3078" width="9.375" style="16" bestFit="1" customWidth="1"/>
    <col min="3079" max="3328" width="8.75" style="16"/>
    <col min="3329" max="3329" width="31.125" style="16" customWidth="1"/>
    <col min="3330" max="3330" width="12.625" style="16" customWidth="1"/>
    <col min="3331" max="3331" width="31.5" style="16" customWidth="1"/>
    <col min="3332" max="3332" width="14.75" style="16" customWidth="1"/>
    <col min="3333" max="3333" width="8.75" style="16"/>
    <col min="3334" max="3334" width="9.375" style="16" bestFit="1" customWidth="1"/>
    <col min="3335" max="3584" width="8.75" style="16"/>
    <col min="3585" max="3585" width="31.125" style="16" customWidth="1"/>
    <col min="3586" max="3586" width="12.625" style="16" customWidth="1"/>
    <col min="3587" max="3587" width="31.5" style="16" customWidth="1"/>
    <col min="3588" max="3588" width="14.75" style="16" customWidth="1"/>
    <col min="3589" max="3589" width="8.75" style="16"/>
    <col min="3590" max="3590" width="9.375" style="16" bestFit="1" customWidth="1"/>
    <col min="3591" max="3840" width="8.75" style="16"/>
    <col min="3841" max="3841" width="31.125" style="16" customWidth="1"/>
    <col min="3842" max="3842" width="12.625" style="16" customWidth="1"/>
    <col min="3843" max="3843" width="31.5" style="16" customWidth="1"/>
    <col min="3844" max="3844" width="14.75" style="16" customWidth="1"/>
    <col min="3845" max="3845" width="8.75" style="16"/>
    <col min="3846" max="3846" width="9.375" style="16" bestFit="1" customWidth="1"/>
    <col min="3847" max="4096" width="8.75" style="16"/>
    <col min="4097" max="4097" width="31.125" style="16" customWidth="1"/>
    <col min="4098" max="4098" width="12.625" style="16" customWidth="1"/>
    <col min="4099" max="4099" width="31.5" style="16" customWidth="1"/>
    <col min="4100" max="4100" width="14.75" style="16" customWidth="1"/>
    <col min="4101" max="4101" width="8.75" style="16"/>
    <col min="4102" max="4102" width="9.375" style="16" bestFit="1" customWidth="1"/>
    <col min="4103" max="4352" width="8.75" style="16"/>
    <col min="4353" max="4353" width="31.125" style="16" customWidth="1"/>
    <col min="4354" max="4354" width="12.625" style="16" customWidth="1"/>
    <col min="4355" max="4355" width="31.5" style="16" customWidth="1"/>
    <col min="4356" max="4356" width="14.75" style="16" customWidth="1"/>
    <col min="4357" max="4357" width="8.75" style="16"/>
    <col min="4358" max="4358" width="9.375" style="16" bestFit="1" customWidth="1"/>
    <col min="4359" max="4608" width="8.75" style="16"/>
    <col min="4609" max="4609" width="31.125" style="16" customWidth="1"/>
    <col min="4610" max="4610" width="12.625" style="16" customWidth="1"/>
    <col min="4611" max="4611" width="31.5" style="16" customWidth="1"/>
    <col min="4612" max="4612" width="14.75" style="16" customWidth="1"/>
    <col min="4613" max="4613" width="8.75" style="16"/>
    <col min="4614" max="4614" width="9.375" style="16" bestFit="1" customWidth="1"/>
    <col min="4615" max="4864" width="8.75" style="16"/>
    <col min="4865" max="4865" width="31.125" style="16" customWidth="1"/>
    <col min="4866" max="4866" width="12.625" style="16" customWidth="1"/>
    <col min="4867" max="4867" width="31.5" style="16" customWidth="1"/>
    <col min="4868" max="4868" width="14.75" style="16" customWidth="1"/>
    <col min="4869" max="4869" width="8.75" style="16"/>
    <col min="4870" max="4870" width="9.375" style="16" bestFit="1" customWidth="1"/>
    <col min="4871" max="5120" width="8.75" style="16"/>
    <col min="5121" max="5121" width="31.125" style="16" customWidth="1"/>
    <col min="5122" max="5122" width="12.625" style="16" customWidth="1"/>
    <col min="5123" max="5123" width="31.5" style="16" customWidth="1"/>
    <col min="5124" max="5124" width="14.75" style="16" customWidth="1"/>
    <col min="5125" max="5125" width="8.75" style="16"/>
    <col min="5126" max="5126" width="9.375" style="16" bestFit="1" customWidth="1"/>
    <col min="5127" max="5376" width="8.75" style="16"/>
    <col min="5377" max="5377" width="31.125" style="16" customWidth="1"/>
    <col min="5378" max="5378" width="12.625" style="16" customWidth="1"/>
    <col min="5379" max="5379" width="31.5" style="16" customWidth="1"/>
    <col min="5380" max="5380" width="14.75" style="16" customWidth="1"/>
    <col min="5381" max="5381" width="8.75" style="16"/>
    <col min="5382" max="5382" width="9.375" style="16" bestFit="1" customWidth="1"/>
    <col min="5383" max="5632" width="8.75" style="16"/>
    <col min="5633" max="5633" width="31.125" style="16" customWidth="1"/>
    <col min="5634" max="5634" width="12.625" style="16" customWidth="1"/>
    <col min="5635" max="5635" width="31.5" style="16" customWidth="1"/>
    <col min="5636" max="5636" width="14.75" style="16" customWidth="1"/>
    <col min="5637" max="5637" width="8.75" style="16"/>
    <col min="5638" max="5638" width="9.375" style="16" bestFit="1" customWidth="1"/>
    <col min="5639" max="5888" width="8.75" style="16"/>
    <col min="5889" max="5889" width="31.125" style="16" customWidth="1"/>
    <col min="5890" max="5890" width="12.625" style="16" customWidth="1"/>
    <col min="5891" max="5891" width="31.5" style="16" customWidth="1"/>
    <col min="5892" max="5892" width="14.75" style="16" customWidth="1"/>
    <col min="5893" max="5893" width="8.75" style="16"/>
    <col min="5894" max="5894" width="9.375" style="16" bestFit="1" customWidth="1"/>
    <col min="5895" max="6144" width="8.75" style="16"/>
    <col min="6145" max="6145" width="31.125" style="16" customWidth="1"/>
    <col min="6146" max="6146" width="12.625" style="16" customWidth="1"/>
    <col min="6147" max="6147" width="31.5" style="16" customWidth="1"/>
    <col min="6148" max="6148" width="14.75" style="16" customWidth="1"/>
    <col min="6149" max="6149" width="8.75" style="16"/>
    <col min="6150" max="6150" width="9.375" style="16" bestFit="1" customWidth="1"/>
    <col min="6151" max="6400" width="8.75" style="16"/>
    <col min="6401" max="6401" width="31.125" style="16" customWidth="1"/>
    <col min="6402" max="6402" width="12.625" style="16" customWidth="1"/>
    <col min="6403" max="6403" width="31.5" style="16" customWidth="1"/>
    <col min="6404" max="6404" width="14.75" style="16" customWidth="1"/>
    <col min="6405" max="6405" width="8.75" style="16"/>
    <col min="6406" max="6406" width="9.375" style="16" bestFit="1" customWidth="1"/>
    <col min="6407" max="6656" width="8.75" style="16"/>
    <col min="6657" max="6657" width="31.125" style="16" customWidth="1"/>
    <col min="6658" max="6658" width="12.625" style="16" customWidth="1"/>
    <col min="6659" max="6659" width="31.5" style="16" customWidth="1"/>
    <col min="6660" max="6660" width="14.75" style="16" customWidth="1"/>
    <col min="6661" max="6661" width="8.75" style="16"/>
    <col min="6662" max="6662" width="9.375" style="16" bestFit="1" customWidth="1"/>
    <col min="6663" max="6912" width="8.75" style="16"/>
    <col min="6913" max="6913" width="31.125" style="16" customWidth="1"/>
    <col min="6914" max="6914" width="12.625" style="16" customWidth="1"/>
    <col min="6915" max="6915" width="31.5" style="16" customWidth="1"/>
    <col min="6916" max="6916" width="14.75" style="16" customWidth="1"/>
    <col min="6917" max="6917" width="8.75" style="16"/>
    <col min="6918" max="6918" width="9.375" style="16" bestFit="1" customWidth="1"/>
    <col min="6919" max="7168" width="8.75" style="16"/>
    <col min="7169" max="7169" width="31.125" style="16" customWidth="1"/>
    <col min="7170" max="7170" width="12.625" style="16" customWidth="1"/>
    <col min="7171" max="7171" width="31.5" style="16" customWidth="1"/>
    <col min="7172" max="7172" width="14.75" style="16" customWidth="1"/>
    <col min="7173" max="7173" width="8.75" style="16"/>
    <col min="7174" max="7174" width="9.375" style="16" bestFit="1" customWidth="1"/>
    <col min="7175" max="7424" width="8.75" style="16"/>
    <col min="7425" max="7425" width="31.125" style="16" customWidth="1"/>
    <col min="7426" max="7426" width="12.625" style="16" customWidth="1"/>
    <col min="7427" max="7427" width="31.5" style="16" customWidth="1"/>
    <col min="7428" max="7428" width="14.75" style="16" customWidth="1"/>
    <col min="7429" max="7429" width="8.75" style="16"/>
    <col min="7430" max="7430" width="9.375" style="16" bestFit="1" customWidth="1"/>
    <col min="7431" max="7680" width="8.75" style="16"/>
    <col min="7681" max="7681" width="31.125" style="16" customWidth="1"/>
    <col min="7682" max="7682" width="12.625" style="16" customWidth="1"/>
    <col min="7683" max="7683" width="31.5" style="16" customWidth="1"/>
    <col min="7684" max="7684" width="14.75" style="16" customWidth="1"/>
    <col min="7685" max="7685" width="8.75" style="16"/>
    <col min="7686" max="7686" width="9.375" style="16" bestFit="1" customWidth="1"/>
    <col min="7687" max="7936" width="8.75" style="16"/>
    <col min="7937" max="7937" width="31.125" style="16" customWidth="1"/>
    <col min="7938" max="7938" width="12.625" style="16" customWidth="1"/>
    <col min="7939" max="7939" width="31.5" style="16" customWidth="1"/>
    <col min="7940" max="7940" width="14.75" style="16" customWidth="1"/>
    <col min="7941" max="7941" width="8.75" style="16"/>
    <col min="7942" max="7942" width="9.375" style="16" bestFit="1" customWidth="1"/>
    <col min="7943" max="8192" width="8.75" style="16"/>
    <col min="8193" max="8193" width="31.125" style="16" customWidth="1"/>
    <col min="8194" max="8194" width="12.625" style="16" customWidth="1"/>
    <col min="8195" max="8195" width="31.5" style="16" customWidth="1"/>
    <col min="8196" max="8196" width="14.75" style="16" customWidth="1"/>
    <col min="8197" max="8197" width="8.75" style="16"/>
    <col min="8198" max="8198" width="9.375" style="16" bestFit="1" customWidth="1"/>
    <col min="8199" max="8448" width="8.75" style="16"/>
    <col min="8449" max="8449" width="31.125" style="16" customWidth="1"/>
    <col min="8450" max="8450" width="12.625" style="16" customWidth="1"/>
    <col min="8451" max="8451" width="31.5" style="16" customWidth="1"/>
    <col min="8452" max="8452" width="14.75" style="16" customWidth="1"/>
    <col min="8453" max="8453" width="8.75" style="16"/>
    <col min="8454" max="8454" width="9.375" style="16" bestFit="1" customWidth="1"/>
    <col min="8455" max="8704" width="8.75" style="16"/>
    <col min="8705" max="8705" width="31.125" style="16" customWidth="1"/>
    <col min="8706" max="8706" width="12.625" style="16" customWidth="1"/>
    <col min="8707" max="8707" width="31.5" style="16" customWidth="1"/>
    <col min="8708" max="8708" width="14.75" style="16" customWidth="1"/>
    <col min="8709" max="8709" width="8.75" style="16"/>
    <col min="8710" max="8710" width="9.375" style="16" bestFit="1" customWidth="1"/>
    <col min="8711" max="8960" width="8.75" style="16"/>
    <col min="8961" max="8961" width="31.125" style="16" customWidth="1"/>
    <col min="8962" max="8962" width="12.625" style="16" customWidth="1"/>
    <col min="8963" max="8963" width="31.5" style="16" customWidth="1"/>
    <col min="8964" max="8964" width="14.75" style="16" customWidth="1"/>
    <col min="8965" max="8965" width="8.75" style="16"/>
    <col min="8966" max="8966" width="9.375" style="16" bestFit="1" customWidth="1"/>
    <col min="8967" max="9216" width="8.75" style="16"/>
    <col min="9217" max="9217" width="31.125" style="16" customWidth="1"/>
    <col min="9218" max="9218" width="12.625" style="16" customWidth="1"/>
    <col min="9219" max="9219" width="31.5" style="16" customWidth="1"/>
    <col min="9220" max="9220" width="14.75" style="16" customWidth="1"/>
    <col min="9221" max="9221" width="8.75" style="16"/>
    <col min="9222" max="9222" width="9.375" style="16" bestFit="1" customWidth="1"/>
    <col min="9223" max="9472" width="8.75" style="16"/>
    <col min="9473" max="9473" width="31.125" style="16" customWidth="1"/>
    <col min="9474" max="9474" width="12.625" style="16" customWidth="1"/>
    <col min="9475" max="9475" width="31.5" style="16" customWidth="1"/>
    <col min="9476" max="9476" width="14.75" style="16" customWidth="1"/>
    <col min="9477" max="9477" width="8.75" style="16"/>
    <col min="9478" max="9478" width="9.375" style="16" bestFit="1" customWidth="1"/>
    <col min="9479" max="9728" width="8.75" style="16"/>
    <col min="9729" max="9729" width="31.125" style="16" customWidth="1"/>
    <col min="9730" max="9730" width="12.625" style="16" customWidth="1"/>
    <col min="9731" max="9731" width="31.5" style="16" customWidth="1"/>
    <col min="9732" max="9732" width="14.75" style="16" customWidth="1"/>
    <col min="9733" max="9733" width="8.75" style="16"/>
    <col min="9734" max="9734" width="9.375" style="16" bestFit="1" customWidth="1"/>
    <col min="9735" max="9984" width="8.75" style="16"/>
    <col min="9985" max="9985" width="31.125" style="16" customWidth="1"/>
    <col min="9986" max="9986" width="12.625" style="16" customWidth="1"/>
    <col min="9987" max="9987" width="31.5" style="16" customWidth="1"/>
    <col min="9988" max="9988" width="14.75" style="16" customWidth="1"/>
    <col min="9989" max="9989" width="8.75" style="16"/>
    <col min="9990" max="9990" width="9.375" style="16" bestFit="1" customWidth="1"/>
    <col min="9991" max="10240" width="8.75" style="16"/>
    <col min="10241" max="10241" width="31.125" style="16" customWidth="1"/>
    <col min="10242" max="10242" width="12.625" style="16" customWidth="1"/>
    <col min="10243" max="10243" width="31.5" style="16" customWidth="1"/>
    <col min="10244" max="10244" width="14.75" style="16" customWidth="1"/>
    <col min="10245" max="10245" width="8.75" style="16"/>
    <col min="10246" max="10246" width="9.375" style="16" bestFit="1" customWidth="1"/>
    <col min="10247" max="10496" width="8.75" style="16"/>
    <col min="10497" max="10497" width="31.125" style="16" customWidth="1"/>
    <col min="10498" max="10498" width="12.625" style="16" customWidth="1"/>
    <col min="10499" max="10499" width="31.5" style="16" customWidth="1"/>
    <col min="10500" max="10500" width="14.75" style="16" customWidth="1"/>
    <col min="10501" max="10501" width="8.75" style="16"/>
    <col min="10502" max="10502" width="9.375" style="16" bestFit="1" customWidth="1"/>
    <col min="10503" max="10752" width="8.75" style="16"/>
    <col min="10753" max="10753" width="31.125" style="16" customWidth="1"/>
    <col min="10754" max="10754" width="12.625" style="16" customWidth="1"/>
    <col min="10755" max="10755" width="31.5" style="16" customWidth="1"/>
    <col min="10756" max="10756" width="14.75" style="16" customWidth="1"/>
    <col min="10757" max="10757" width="8.75" style="16"/>
    <col min="10758" max="10758" width="9.375" style="16" bestFit="1" customWidth="1"/>
    <col min="10759" max="11008" width="8.75" style="16"/>
    <col min="11009" max="11009" width="31.125" style="16" customWidth="1"/>
    <col min="11010" max="11010" width="12.625" style="16" customWidth="1"/>
    <col min="11011" max="11011" width="31.5" style="16" customWidth="1"/>
    <col min="11012" max="11012" width="14.75" style="16" customWidth="1"/>
    <col min="11013" max="11013" width="8.75" style="16"/>
    <col min="11014" max="11014" width="9.375" style="16" bestFit="1" customWidth="1"/>
    <col min="11015" max="11264" width="8.75" style="16"/>
    <col min="11265" max="11265" width="31.125" style="16" customWidth="1"/>
    <col min="11266" max="11266" width="12.625" style="16" customWidth="1"/>
    <col min="11267" max="11267" width="31.5" style="16" customWidth="1"/>
    <col min="11268" max="11268" width="14.75" style="16" customWidth="1"/>
    <col min="11269" max="11269" width="8.75" style="16"/>
    <col min="11270" max="11270" width="9.375" style="16" bestFit="1" customWidth="1"/>
    <col min="11271" max="11520" width="8.75" style="16"/>
    <col min="11521" max="11521" width="31.125" style="16" customWidth="1"/>
    <col min="11522" max="11522" width="12.625" style="16" customWidth="1"/>
    <col min="11523" max="11523" width="31.5" style="16" customWidth="1"/>
    <col min="11524" max="11524" width="14.75" style="16" customWidth="1"/>
    <col min="11525" max="11525" width="8.75" style="16"/>
    <col min="11526" max="11526" width="9.375" style="16" bestFit="1" customWidth="1"/>
    <col min="11527" max="11776" width="8.75" style="16"/>
    <col min="11777" max="11777" width="31.125" style="16" customWidth="1"/>
    <col min="11778" max="11778" width="12.625" style="16" customWidth="1"/>
    <col min="11779" max="11779" width="31.5" style="16" customWidth="1"/>
    <col min="11780" max="11780" width="14.75" style="16" customWidth="1"/>
    <col min="11781" max="11781" width="8.75" style="16"/>
    <col min="11782" max="11782" width="9.375" style="16" bestFit="1" customWidth="1"/>
    <col min="11783" max="12032" width="8.75" style="16"/>
    <col min="12033" max="12033" width="31.125" style="16" customWidth="1"/>
    <col min="12034" max="12034" width="12.625" style="16" customWidth="1"/>
    <col min="12035" max="12035" width="31.5" style="16" customWidth="1"/>
    <col min="12036" max="12036" width="14.75" style="16" customWidth="1"/>
    <col min="12037" max="12037" width="8.75" style="16"/>
    <col min="12038" max="12038" width="9.375" style="16" bestFit="1" customWidth="1"/>
    <col min="12039" max="12288" width="8.75" style="16"/>
    <col min="12289" max="12289" width="31.125" style="16" customWidth="1"/>
    <col min="12290" max="12290" width="12.625" style="16" customWidth="1"/>
    <col min="12291" max="12291" width="31.5" style="16" customWidth="1"/>
    <col min="12292" max="12292" width="14.75" style="16" customWidth="1"/>
    <col min="12293" max="12293" width="8.75" style="16"/>
    <col min="12294" max="12294" width="9.375" style="16" bestFit="1" customWidth="1"/>
    <col min="12295" max="12544" width="8.75" style="16"/>
    <col min="12545" max="12545" width="31.125" style="16" customWidth="1"/>
    <col min="12546" max="12546" width="12.625" style="16" customWidth="1"/>
    <col min="12547" max="12547" width="31.5" style="16" customWidth="1"/>
    <col min="12548" max="12548" width="14.75" style="16" customWidth="1"/>
    <col min="12549" max="12549" width="8.75" style="16"/>
    <col min="12550" max="12550" width="9.375" style="16" bestFit="1" customWidth="1"/>
    <col min="12551" max="12800" width="8.75" style="16"/>
    <col min="12801" max="12801" width="31.125" style="16" customWidth="1"/>
    <col min="12802" max="12802" width="12.625" style="16" customWidth="1"/>
    <col min="12803" max="12803" width="31.5" style="16" customWidth="1"/>
    <col min="12804" max="12804" width="14.75" style="16" customWidth="1"/>
    <col min="12805" max="12805" width="8.75" style="16"/>
    <col min="12806" max="12806" width="9.375" style="16" bestFit="1" customWidth="1"/>
    <col min="12807" max="13056" width="8.75" style="16"/>
    <col min="13057" max="13057" width="31.125" style="16" customWidth="1"/>
    <col min="13058" max="13058" width="12.625" style="16" customWidth="1"/>
    <col min="13059" max="13059" width="31.5" style="16" customWidth="1"/>
    <col min="13060" max="13060" width="14.75" style="16" customWidth="1"/>
    <col min="13061" max="13061" width="8.75" style="16"/>
    <col min="13062" max="13062" width="9.375" style="16" bestFit="1" customWidth="1"/>
    <col min="13063" max="13312" width="8.75" style="16"/>
    <col min="13313" max="13313" width="31.125" style="16" customWidth="1"/>
    <col min="13314" max="13314" width="12.625" style="16" customWidth="1"/>
    <col min="13315" max="13315" width="31.5" style="16" customWidth="1"/>
    <col min="13316" max="13316" width="14.75" style="16" customWidth="1"/>
    <col min="13317" max="13317" width="8.75" style="16"/>
    <col min="13318" max="13318" width="9.375" style="16" bestFit="1" customWidth="1"/>
    <col min="13319" max="13568" width="8.75" style="16"/>
    <col min="13569" max="13569" width="31.125" style="16" customWidth="1"/>
    <col min="13570" max="13570" width="12.625" style="16" customWidth="1"/>
    <col min="13571" max="13571" width="31.5" style="16" customWidth="1"/>
    <col min="13572" max="13572" width="14.75" style="16" customWidth="1"/>
    <col min="13573" max="13573" width="8.75" style="16"/>
    <col min="13574" max="13574" width="9.375" style="16" bestFit="1" customWidth="1"/>
    <col min="13575" max="13824" width="8.75" style="16"/>
    <col min="13825" max="13825" width="31.125" style="16" customWidth="1"/>
    <col min="13826" max="13826" width="12.625" style="16" customWidth="1"/>
    <col min="13827" max="13827" width="31.5" style="16" customWidth="1"/>
    <col min="13828" max="13828" width="14.75" style="16" customWidth="1"/>
    <col min="13829" max="13829" width="8.75" style="16"/>
    <col min="13830" max="13830" width="9.375" style="16" bestFit="1" customWidth="1"/>
    <col min="13831" max="14080" width="8.75" style="16"/>
    <col min="14081" max="14081" width="31.125" style="16" customWidth="1"/>
    <col min="14082" max="14082" width="12.625" style="16" customWidth="1"/>
    <col min="14083" max="14083" width="31.5" style="16" customWidth="1"/>
    <col min="14084" max="14084" width="14.75" style="16" customWidth="1"/>
    <col min="14085" max="14085" width="8.75" style="16"/>
    <col min="14086" max="14086" width="9.375" style="16" bestFit="1" customWidth="1"/>
    <col min="14087" max="14336" width="8.75" style="16"/>
    <col min="14337" max="14337" width="31.125" style="16" customWidth="1"/>
    <col min="14338" max="14338" width="12.625" style="16" customWidth="1"/>
    <col min="14339" max="14339" width="31.5" style="16" customWidth="1"/>
    <col min="14340" max="14340" width="14.75" style="16" customWidth="1"/>
    <col min="14341" max="14341" width="8.75" style="16"/>
    <col min="14342" max="14342" width="9.375" style="16" bestFit="1" customWidth="1"/>
    <col min="14343" max="14592" width="8.75" style="16"/>
    <col min="14593" max="14593" width="31.125" style="16" customWidth="1"/>
    <col min="14594" max="14594" width="12.625" style="16" customWidth="1"/>
    <col min="14595" max="14595" width="31.5" style="16" customWidth="1"/>
    <col min="14596" max="14596" width="14.75" style="16" customWidth="1"/>
    <col min="14597" max="14597" width="8.75" style="16"/>
    <col min="14598" max="14598" width="9.375" style="16" bestFit="1" customWidth="1"/>
    <col min="14599" max="14848" width="8.75" style="16"/>
    <col min="14849" max="14849" width="31.125" style="16" customWidth="1"/>
    <col min="14850" max="14850" width="12.625" style="16" customWidth="1"/>
    <col min="14851" max="14851" width="31.5" style="16" customWidth="1"/>
    <col min="14852" max="14852" width="14.75" style="16" customWidth="1"/>
    <col min="14853" max="14853" width="8.75" style="16"/>
    <col min="14854" max="14854" width="9.375" style="16" bestFit="1" customWidth="1"/>
    <col min="14855" max="15104" width="8.75" style="16"/>
    <col min="15105" max="15105" width="31.125" style="16" customWidth="1"/>
    <col min="15106" max="15106" width="12.625" style="16" customWidth="1"/>
    <col min="15107" max="15107" width="31.5" style="16" customWidth="1"/>
    <col min="15108" max="15108" width="14.75" style="16" customWidth="1"/>
    <col min="15109" max="15109" width="8.75" style="16"/>
    <col min="15110" max="15110" width="9.375" style="16" bestFit="1" customWidth="1"/>
    <col min="15111" max="15360" width="8.75" style="16"/>
    <col min="15361" max="15361" width="31.125" style="16" customWidth="1"/>
    <col min="15362" max="15362" width="12.625" style="16" customWidth="1"/>
    <col min="15363" max="15363" width="31.5" style="16" customWidth="1"/>
    <col min="15364" max="15364" width="14.75" style="16" customWidth="1"/>
    <col min="15365" max="15365" width="8.75" style="16"/>
    <col min="15366" max="15366" width="9.375" style="16" bestFit="1" customWidth="1"/>
    <col min="15367" max="15616" width="8.75" style="16"/>
    <col min="15617" max="15617" width="31.125" style="16" customWidth="1"/>
    <col min="15618" max="15618" width="12.625" style="16" customWidth="1"/>
    <col min="15619" max="15619" width="31.5" style="16" customWidth="1"/>
    <col min="15620" max="15620" width="14.75" style="16" customWidth="1"/>
    <col min="15621" max="15621" width="8.75" style="16"/>
    <col min="15622" max="15622" width="9.375" style="16" bestFit="1" customWidth="1"/>
    <col min="15623" max="15872" width="8.75" style="16"/>
    <col min="15873" max="15873" width="31.125" style="16" customWidth="1"/>
    <col min="15874" max="15874" width="12.625" style="16" customWidth="1"/>
    <col min="15875" max="15875" width="31.5" style="16" customWidth="1"/>
    <col min="15876" max="15876" width="14.75" style="16" customWidth="1"/>
    <col min="15877" max="15877" width="8.75" style="16"/>
    <col min="15878" max="15878" width="9.375" style="16" bestFit="1" customWidth="1"/>
    <col min="15879" max="16128" width="8.75" style="16"/>
    <col min="16129" max="16129" width="31.125" style="16" customWidth="1"/>
    <col min="16130" max="16130" width="12.625" style="16" customWidth="1"/>
    <col min="16131" max="16131" width="31.5" style="16" customWidth="1"/>
    <col min="16132" max="16132" width="14.75" style="16" customWidth="1"/>
    <col min="16133" max="16133" width="8.75" style="16"/>
    <col min="16134" max="16134" width="9.375" style="16" bestFit="1" customWidth="1"/>
    <col min="16135" max="16384" width="8.75" style="16"/>
  </cols>
  <sheetData>
    <row r="1" spans="1:4" ht="20.25">
      <c r="A1" s="13" t="s">
        <v>33</v>
      </c>
      <c r="B1" s="14"/>
      <c r="C1" s="15"/>
      <c r="D1" s="14"/>
    </row>
    <row r="2" spans="1:4" ht="28.5">
      <c r="A2" s="411" t="s">
        <v>34</v>
      </c>
      <c r="B2" s="411"/>
      <c r="C2" s="411"/>
      <c r="D2" s="411"/>
    </row>
    <row r="3" spans="1:4" ht="15" thickBot="1">
      <c r="A3" s="15"/>
      <c r="B3" s="14"/>
      <c r="C3" s="15"/>
      <c r="D3" s="17" t="s">
        <v>2</v>
      </c>
    </row>
    <row r="4" spans="1:4" s="21" customFormat="1" ht="30" customHeight="1">
      <c r="A4" s="18" t="s">
        <v>35</v>
      </c>
      <c r="B4" s="19">
        <f>B5+B8</f>
        <v>354160</v>
      </c>
      <c r="C4" s="19" t="s">
        <v>36</v>
      </c>
      <c r="D4" s="20">
        <f>D5+D14</f>
        <v>354160</v>
      </c>
    </row>
    <row r="5" spans="1:4" s="26" customFormat="1" ht="30" customHeight="1">
      <c r="A5" s="22" t="s">
        <v>37</v>
      </c>
      <c r="B5" s="23">
        <f>B6+B7</f>
        <v>222828</v>
      </c>
      <c r="C5" s="24" t="s">
        <v>38</v>
      </c>
      <c r="D5" s="25">
        <f>SUM(D6:D13)</f>
        <v>304964</v>
      </c>
    </row>
    <row r="6" spans="1:4" ht="30" customHeight="1">
      <c r="A6" s="27" t="s">
        <v>39</v>
      </c>
      <c r="B6" s="28">
        <v>163592</v>
      </c>
      <c r="C6" s="29" t="s">
        <v>40</v>
      </c>
      <c r="D6" s="30">
        <v>145739</v>
      </c>
    </row>
    <row r="7" spans="1:4" ht="30" customHeight="1">
      <c r="A7" s="27" t="s">
        <v>41</v>
      </c>
      <c r="B7" s="28">
        <v>59236</v>
      </c>
      <c r="C7" s="29" t="s">
        <v>42</v>
      </c>
      <c r="D7" s="30">
        <v>32501</v>
      </c>
    </row>
    <row r="8" spans="1:4" ht="30" customHeight="1">
      <c r="A8" s="22" t="s">
        <v>43</v>
      </c>
      <c r="B8" s="28">
        <f>B9+B21+B22+B18</f>
        <v>131332</v>
      </c>
      <c r="C8" s="29" t="s">
        <v>44</v>
      </c>
      <c r="D8" s="30">
        <v>2075</v>
      </c>
    </row>
    <row r="9" spans="1:4" ht="30" customHeight="1">
      <c r="A9" s="31" t="s">
        <v>45</v>
      </c>
      <c r="B9" s="28">
        <f>B10+B11+B12</f>
        <v>81410</v>
      </c>
      <c r="C9" s="29" t="s">
        <v>46</v>
      </c>
      <c r="D9" s="30">
        <v>43276</v>
      </c>
    </row>
    <row r="10" spans="1:4" ht="30" customHeight="1">
      <c r="A10" s="27" t="s">
        <v>47</v>
      </c>
      <c r="B10" s="28">
        <v>3592</v>
      </c>
      <c r="C10" s="29" t="s">
        <v>48</v>
      </c>
      <c r="D10" s="30">
        <v>7000</v>
      </c>
    </row>
    <row r="11" spans="1:4" ht="30" customHeight="1">
      <c r="A11" s="27" t="s">
        <v>49</v>
      </c>
      <c r="B11" s="28">
        <v>76064</v>
      </c>
      <c r="C11" s="29" t="s">
        <v>50</v>
      </c>
      <c r="D11" s="30">
        <v>11188</v>
      </c>
    </row>
    <row r="12" spans="1:4" ht="30" customHeight="1">
      <c r="A12" s="27" t="s">
        <v>51</v>
      </c>
      <c r="B12" s="28">
        <v>1754</v>
      </c>
      <c r="C12" s="29" t="s">
        <v>52</v>
      </c>
      <c r="D12" s="30">
        <v>13096</v>
      </c>
    </row>
    <row r="13" spans="1:4" ht="30" customHeight="1">
      <c r="A13" s="27" t="s">
        <v>53</v>
      </c>
      <c r="B13" s="28"/>
      <c r="C13" s="29" t="s">
        <v>54</v>
      </c>
      <c r="D13" s="30">
        <v>50089</v>
      </c>
    </row>
    <row r="14" spans="1:4" ht="30" customHeight="1">
      <c r="A14" s="31" t="s">
        <v>55</v>
      </c>
      <c r="B14" s="28"/>
      <c r="C14" s="24" t="s">
        <v>56</v>
      </c>
      <c r="D14" s="30">
        <f>D15+D19+D21</f>
        <v>49196</v>
      </c>
    </row>
    <row r="15" spans="1:4" ht="30" customHeight="1">
      <c r="A15" s="27" t="s">
        <v>57</v>
      </c>
      <c r="B15" s="28"/>
      <c r="C15" s="32" t="s">
        <v>58</v>
      </c>
      <c r="D15" s="30">
        <f>D16+D17+D18</f>
        <v>48911</v>
      </c>
    </row>
    <row r="16" spans="1:4" ht="30" customHeight="1">
      <c r="A16" s="27" t="s">
        <v>59</v>
      </c>
      <c r="B16" s="28"/>
      <c r="C16" s="29" t="s">
        <v>60</v>
      </c>
      <c r="D16" s="30">
        <v>6597</v>
      </c>
    </row>
    <row r="17" spans="1:4" ht="30" customHeight="1">
      <c r="A17" s="31" t="s">
        <v>61</v>
      </c>
      <c r="B17" s="28"/>
      <c r="C17" s="29" t="s">
        <v>62</v>
      </c>
      <c r="D17" s="30">
        <v>42314</v>
      </c>
    </row>
    <row r="18" spans="1:4" ht="30" customHeight="1">
      <c r="A18" s="31" t="s">
        <v>63</v>
      </c>
      <c r="B18" s="28">
        <v>13096</v>
      </c>
      <c r="C18" s="29"/>
      <c r="D18" s="30"/>
    </row>
    <row r="19" spans="1:4" ht="30" customHeight="1">
      <c r="A19" s="27" t="s">
        <v>64</v>
      </c>
      <c r="B19" s="28"/>
      <c r="C19" s="32" t="s">
        <v>65</v>
      </c>
      <c r="D19" s="30"/>
    </row>
    <row r="20" spans="1:4" ht="30" customHeight="1">
      <c r="A20" s="27" t="s">
        <v>66</v>
      </c>
      <c r="B20" s="28">
        <v>13096</v>
      </c>
      <c r="C20" s="32" t="s">
        <v>67</v>
      </c>
      <c r="D20" s="30"/>
    </row>
    <row r="21" spans="1:4" ht="30" customHeight="1">
      <c r="A21" s="31" t="s">
        <v>68</v>
      </c>
      <c r="B21" s="28">
        <v>25349</v>
      </c>
      <c r="C21" s="32" t="s">
        <v>69</v>
      </c>
      <c r="D21" s="30">
        <v>285</v>
      </c>
    </row>
    <row r="22" spans="1:4" ht="30" customHeight="1" thickBot="1">
      <c r="A22" s="33" t="s">
        <v>70</v>
      </c>
      <c r="B22" s="34">
        <v>11477</v>
      </c>
      <c r="C22" s="35" t="s">
        <v>71</v>
      </c>
      <c r="D22" s="36"/>
    </row>
  </sheetData>
  <mergeCells count="1">
    <mergeCell ref="A2:D2"/>
  </mergeCells>
  <phoneticPr fontId="1" type="noConversion"/>
  <printOptions horizontalCentered="1"/>
  <pageMargins left="0.94" right="0.75" top="0.45" bottom="0.57999999999999996" header="0.51" footer="0.51"/>
  <pageSetup paperSize="9" orientation="landscape"/>
  <headerFooter alignWithMargins="0"/>
</worksheet>
</file>

<file path=xl/worksheets/sheet10.xml><?xml version="1.0" encoding="utf-8"?>
<worksheet xmlns="http://schemas.openxmlformats.org/spreadsheetml/2006/main" xmlns:r="http://schemas.openxmlformats.org/officeDocument/2006/relationships">
  <dimension ref="A1:D10"/>
  <sheetViews>
    <sheetView workbookViewId="0">
      <selection activeCell="E13" sqref="E13"/>
    </sheetView>
  </sheetViews>
  <sheetFormatPr defaultColWidth="9" defaultRowHeight="14.25"/>
  <cols>
    <col min="1" max="1" width="32.5" style="299" customWidth="1"/>
    <col min="2" max="2" width="19.875" style="299" customWidth="1"/>
    <col min="3" max="3" width="20.75" style="299" customWidth="1"/>
    <col min="4" max="4" width="18.25" style="299" customWidth="1"/>
    <col min="5" max="256" width="9" style="70"/>
    <col min="257" max="257" width="32.5" style="70" customWidth="1"/>
    <col min="258" max="258" width="19.875" style="70" customWidth="1"/>
    <col min="259" max="259" width="20.75" style="70" customWidth="1"/>
    <col min="260" max="260" width="18.25" style="70" customWidth="1"/>
    <col min="261" max="512" width="9" style="70"/>
    <col min="513" max="513" width="32.5" style="70" customWidth="1"/>
    <col min="514" max="514" width="19.875" style="70" customWidth="1"/>
    <col min="515" max="515" width="20.75" style="70" customWidth="1"/>
    <col min="516" max="516" width="18.25" style="70" customWidth="1"/>
    <col min="517" max="768" width="9" style="70"/>
    <col min="769" max="769" width="32.5" style="70" customWidth="1"/>
    <col min="770" max="770" width="19.875" style="70" customWidth="1"/>
    <col min="771" max="771" width="20.75" style="70" customWidth="1"/>
    <col min="772" max="772" width="18.25" style="70" customWidth="1"/>
    <col min="773" max="1024" width="9" style="70"/>
    <col min="1025" max="1025" width="32.5" style="70" customWidth="1"/>
    <col min="1026" max="1026" width="19.875" style="70" customWidth="1"/>
    <col min="1027" max="1027" width="20.75" style="70" customWidth="1"/>
    <col min="1028" max="1028" width="18.25" style="70" customWidth="1"/>
    <col min="1029" max="1280" width="9" style="70"/>
    <col min="1281" max="1281" width="32.5" style="70" customWidth="1"/>
    <col min="1282" max="1282" width="19.875" style="70" customWidth="1"/>
    <col min="1283" max="1283" width="20.75" style="70" customWidth="1"/>
    <col min="1284" max="1284" width="18.25" style="70" customWidth="1"/>
    <col min="1285" max="1536" width="9" style="70"/>
    <col min="1537" max="1537" width="32.5" style="70" customWidth="1"/>
    <col min="1538" max="1538" width="19.875" style="70" customWidth="1"/>
    <col min="1539" max="1539" width="20.75" style="70" customWidth="1"/>
    <col min="1540" max="1540" width="18.25" style="70" customWidth="1"/>
    <col min="1541" max="1792" width="9" style="70"/>
    <col min="1793" max="1793" width="32.5" style="70" customWidth="1"/>
    <col min="1794" max="1794" width="19.875" style="70" customWidth="1"/>
    <col min="1795" max="1795" width="20.75" style="70" customWidth="1"/>
    <col min="1796" max="1796" width="18.25" style="70" customWidth="1"/>
    <col min="1797" max="2048" width="9" style="70"/>
    <col min="2049" max="2049" width="32.5" style="70" customWidth="1"/>
    <col min="2050" max="2050" width="19.875" style="70" customWidth="1"/>
    <col min="2051" max="2051" width="20.75" style="70" customWidth="1"/>
    <col min="2052" max="2052" width="18.25" style="70" customWidth="1"/>
    <col min="2053" max="2304" width="9" style="70"/>
    <col min="2305" max="2305" width="32.5" style="70" customWidth="1"/>
    <col min="2306" max="2306" width="19.875" style="70" customWidth="1"/>
    <col min="2307" max="2307" width="20.75" style="70" customWidth="1"/>
    <col min="2308" max="2308" width="18.25" style="70" customWidth="1"/>
    <col min="2309" max="2560" width="9" style="70"/>
    <col min="2561" max="2561" width="32.5" style="70" customWidth="1"/>
    <col min="2562" max="2562" width="19.875" style="70" customWidth="1"/>
    <col min="2563" max="2563" width="20.75" style="70" customWidth="1"/>
    <col min="2564" max="2564" width="18.25" style="70" customWidth="1"/>
    <col min="2565" max="2816" width="9" style="70"/>
    <col min="2817" max="2817" width="32.5" style="70" customWidth="1"/>
    <col min="2818" max="2818" width="19.875" style="70" customWidth="1"/>
    <col min="2819" max="2819" width="20.75" style="70" customWidth="1"/>
    <col min="2820" max="2820" width="18.25" style="70" customWidth="1"/>
    <col min="2821" max="3072" width="9" style="70"/>
    <col min="3073" max="3073" width="32.5" style="70" customWidth="1"/>
    <col min="3074" max="3074" width="19.875" style="70" customWidth="1"/>
    <col min="3075" max="3075" width="20.75" style="70" customWidth="1"/>
    <col min="3076" max="3076" width="18.25" style="70" customWidth="1"/>
    <col min="3077" max="3328" width="9" style="70"/>
    <col min="3329" max="3329" width="32.5" style="70" customWidth="1"/>
    <col min="3330" max="3330" width="19.875" style="70" customWidth="1"/>
    <col min="3331" max="3331" width="20.75" style="70" customWidth="1"/>
    <col min="3332" max="3332" width="18.25" style="70" customWidth="1"/>
    <col min="3333" max="3584" width="9" style="70"/>
    <col min="3585" max="3585" width="32.5" style="70" customWidth="1"/>
    <col min="3586" max="3586" width="19.875" style="70" customWidth="1"/>
    <col min="3587" max="3587" width="20.75" style="70" customWidth="1"/>
    <col min="3588" max="3588" width="18.25" style="70" customWidth="1"/>
    <col min="3589" max="3840" width="9" style="70"/>
    <col min="3841" max="3841" width="32.5" style="70" customWidth="1"/>
    <col min="3842" max="3842" width="19.875" style="70" customWidth="1"/>
    <col min="3843" max="3843" width="20.75" style="70" customWidth="1"/>
    <col min="3844" max="3844" width="18.25" style="70" customWidth="1"/>
    <col min="3845" max="4096" width="9" style="70"/>
    <col min="4097" max="4097" width="32.5" style="70" customWidth="1"/>
    <col min="4098" max="4098" width="19.875" style="70" customWidth="1"/>
    <col min="4099" max="4099" width="20.75" style="70" customWidth="1"/>
    <col min="4100" max="4100" width="18.25" style="70" customWidth="1"/>
    <col min="4101" max="4352" width="9" style="70"/>
    <col min="4353" max="4353" width="32.5" style="70" customWidth="1"/>
    <col min="4354" max="4354" width="19.875" style="70" customWidth="1"/>
    <col min="4355" max="4355" width="20.75" style="70" customWidth="1"/>
    <col min="4356" max="4356" width="18.25" style="70" customWidth="1"/>
    <col min="4357" max="4608" width="9" style="70"/>
    <col min="4609" max="4609" width="32.5" style="70" customWidth="1"/>
    <col min="4610" max="4610" width="19.875" style="70" customWidth="1"/>
    <col min="4611" max="4611" width="20.75" style="70" customWidth="1"/>
    <col min="4612" max="4612" width="18.25" style="70" customWidth="1"/>
    <col min="4613" max="4864" width="9" style="70"/>
    <col min="4865" max="4865" width="32.5" style="70" customWidth="1"/>
    <col min="4866" max="4866" width="19.875" style="70" customWidth="1"/>
    <col min="4867" max="4867" width="20.75" style="70" customWidth="1"/>
    <col min="4868" max="4868" width="18.25" style="70" customWidth="1"/>
    <col min="4869" max="5120" width="9" style="70"/>
    <col min="5121" max="5121" width="32.5" style="70" customWidth="1"/>
    <col min="5122" max="5122" width="19.875" style="70" customWidth="1"/>
    <col min="5123" max="5123" width="20.75" style="70" customWidth="1"/>
    <col min="5124" max="5124" width="18.25" style="70" customWidth="1"/>
    <col min="5125" max="5376" width="9" style="70"/>
    <col min="5377" max="5377" width="32.5" style="70" customWidth="1"/>
    <col min="5378" max="5378" width="19.875" style="70" customWidth="1"/>
    <col min="5379" max="5379" width="20.75" style="70" customWidth="1"/>
    <col min="5380" max="5380" width="18.25" style="70" customWidth="1"/>
    <col min="5381" max="5632" width="9" style="70"/>
    <col min="5633" max="5633" width="32.5" style="70" customWidth="1"/>
    <col min="5634" max="5634" width="19.875" style="70" customWidth="1"/>
    <col min="5635" max="5635" width="20.75" style="70" customWidth="1"/>
    <col min="5636" max="5636" width="18.25" style="70" customWidth="1"/>
    <col min="5637" max="5888" width="9" style="70"/>
    <col min="5889" max="5889" width="32.5" style="70" customWidth="1"/>
    <col min="5890" max="5890" width="19.875" style="70" customWidth="1"/>
    <col min="5891" max="5891" width="20.75" style="70" customWidth="1"/>
    <col min="5892" max="5892" width="18.25" style="70" customWidth="1"/>
    <col min="5893" max="6144" width="9" style="70"/>
    <col min="6145" max="6145" width="32.5" style="70" customWidth="1"/>
    <col min="6146" max="6146" width="19.875" style="70" customWidth="1"/>
    <col min="6147" max="6147" width="20.75" style="70" customWidth="1"/>
    <col min="6148" max="6148" width="18.25" style="70" customWidth="1"/>
    <col min="6149" max="6400" width="9" style="70"/>
    <col min="6401" max="6401" width="32.5" style="70" customWidth="1"/>
    <col min="6402" max="6402" width="19.875" style="70" customWidth="1"/>
    <col min="6403" max="6403" width="20.75" style="70" customWidth="1"/>
    <col min="6404" max="6404" width="18.25" style="70" customWidth="1"/>
    <col min="6405" max="6656" width="9" style="70"/>
    <col min="6657" max="6657" width="32.5" style="70" customWidth="1"/>
    <col min="6658" max="6658" width="19.875" style="70" customWidth="1"/>
    <col min="6659" max="6659" width="20.75" style="70" customWidth="1"/>
    <col min="6660" max="6660" width="18.25" style="70" customWidth="1"/>
    <col min="6661" max="6912" width="9" style="70"/>
    <col min="6913" max="6913" width="32.5" style="70" customWidth="1"/>
    <col min="6914" max="6914" width="19.875" style="70" customWidth="1"/>
    <col min="6915" max="6915" width="20.75" style="70" customWidth="1"/>
    <col min="6916" max="6916" width="18.25" style="70" customWidth="1"/>
    <col min="6917" max="7168" width="9" style="70"/>
    <col min="7169" max="7169" width="32.5" style="70" customWidth="1"/>
    <col min="7170" max="7170" width="19.875" style="70" customWidth="1"/>
    <col min="7171" max="7171" width="20.75" style="70" customWidth="1"/>
    <col min="7172" max="7172" width="18.25" style="70" customWidth="1"/>
    <col min="7173" max="7424" width="9" style="70"/>
    <col min="7425" max="7425" width="32.5" style="70" customWidth="1"/>
    <col min="7426" max="7426" width="19.875" style="70" customWidth="1"/>
    <col min="7427" max="7427" width="20.75" style="70" customWidth="1"/>
    <col min="7428" max="7428" width="18.25" style="70" customWidth="1"/>
    <col min="7429" max="7680" width="9" style="70"/>
    <col min="7681" max="7681" width="32.5" style="70" customWidth="1"/>
    <col min="7682" max="7682" width="19.875" style="70" customWidth="1"/>
    <col min="7683" max="7683" width="20.75" style="70" customWidth="1"/>
    <col min="7684" max="7684" width="18.25" style="70" customWidth="1"/>
    <col min="7685" max="7936" width="9" style="70"/>
    <col min="7937" max="7937" width="32.5" style="70" customWidth="1"/>
    <col min="7938" max="7938" width="19.875" style="70" customWidth="1"/>
    <col min="7939" max="7939" width="20.75" style="70" customWidth="1"/>
    <col min="7940" max="7940" width="18.25" style="70" customWidth="1"/>
    <col min="7941" max="8192" width="9" style="70"/>
    <col min="8193" max="8193" width="32.5" style="70" customWidth="1"/>
    <col min="8194" max="8194" width="19.875" style="70" customWidth="1"/>
    <col min="8195" max="8195" width="20.75" style="70" customWidth="1"/>
    <col min="8196" max="8196" width="18.25" style="70" customWidth="1"/>
    <col min="8197" max="8448" width="9" style="70"/>
    <col min="8449" max="8449" width="32.5" style="70" customWidth="1"/>
    <col min="8450" max="8450" width="19.875" style="70" customWidth="1"/>
    <col min="8451" max="8451" width="20.75" style="70" customWidth="1"/>
    <col min="8452" max="8452" width="18.25" style="70" customWidth="1"/>
    <col min="8453" max="8704" width="9" style="70"/>
    <col min="8705" max="8705" width="32.5" style="70" customWidth="1"/>
    <col min="8706" max="8706" width="19.875" style="70" customWidth="1"/>
    <col min="8707" max="8707" width="20.75" style="70" customWidth="1"/>
    <col min="8708" max="8708" width="18.25" style="70" customWidth="1"/>
    <col min="8709" max="8960" width="9" style="70"/>
    <col min="8961" max="8961" width="32.5" style="70" customWidth="1"/>
    <col min="8962" max="8962" width="19.875" style="70" customWidth="1"/>
    <col min="8963" max="8963" width="20.75" style="70" customWidth="1"/>
    <col min="8964" max="8964" width="18.25" style="70" customWidth="1"/>
    <col min="8965" max="9216" width="9" style="70"/>
    <col min="9217" max="9217" width="32.5" style="70" customWidth="1"/>
    <col min="9218" max="9218" width="19.875" style="70" customWidth="1"/>
    <col min="9219" max="9219" width="20.75" style="70" customWidth="1"/>
    <col min="9220" max="9220" width="18.25" style="70" customWidth="1"/>
    <col min="9221" max="9472" width="9" style="70"/>
    <col min="9473" max="9473" width="32.5" style="70" customWidth="1"/>
    <col min="9474" max="9474" width="19.875" style="70" customWidth="1"/>
    <col min="9475" max="9475" width="20.75" style="70" customWidth="1"/>
    <col min="9476" max="9476" width="18.25" style="70" customWidth="1"/>
    <col min="9477" max="9728" width="9" style="70"/>
    <col min="9729" max="9729" width="32.5" style="70" customWidth="1"/>
    <col min="9730" max="9730" width="19.875" style="70" customWidth="1"/>
    <col min="9731" max="9731" width="20.75" style="70" customWidth="1"/>
    <col min="9732" max="9732" width="18.25" style="70" customWidth="1"/>
    <col min="9733" max="9984" width="9" style="70"/>
    <col min="9985" max="9985" width="32.5" style="70" customWidth="1"/>
    <col min="9986" max="9986" width="19.875" style="70" customWidth="1"/>
    <col min="9987" max="9987" width="20.75" style="70" customWidth="1"/>
    <col min="9988" max="9988" width="18.25" style="70" customWidth="1"/>
    <col min="9989" max="10240" width="9" style="70"/>
    <col min="10241" max="10241" width="32.5" style="70" customWidth="1"/>
    <col min="10242" max="10242" width="19.875" style="70" customWidth="1"/>
    <col min="10243" max="10243" width="20.75" style="70" customWidth="1"/>
    <col min="10244" max="10244" width="18.25" style="70" customWidth="1"/>
    <col min="10245" max="10496" width="9" style="70"/>
    <col min="10497" max="10497" width="32.5" style="70" customWidth="1"/>
    <col min="10498" max="10498" width="19.875" style="70" customWidth="1"/>
    <col min="10499" max="10499" width="20.75" style="70" customWidth="1"/>
    <col min="10500" max="10500" width="18.25" style="70" customWidth="1"/>
    <col min="10501" max="10752" width="9" style="70"/>
    <col min="10753" max="10753" width="32.5" style="70" customWidth="1"/>
    <col min="10754" max="10754" width="19.875" style="70" customWidth="1"/>
    <col min="10755" max="10755" width="20.75" style="70" customWidth="1"/>
    <col min="10756" max="10756" width="18.25" style="70" customWidth="1"/>
    <col min="10757" max="11008" width="9" style="70"/>
    <col min="11009" max="11009" width="32.5" style="70" customWidth="1"/>
    <col min="11010" max="11010" width="19.875" style="70" customWidth="1"/>
    <col min="11011" max="11011" width="20.75" style="70" customWidth="1"/>
    <col min="11012" max="11012" width="18.25" style="70" customWidth="1"/>
    <col min="11013" max="11264" width="9" style="70"/>
    <col min="11265" max="11265" width="32.5" style="70" customWidth="1"/>
    <col min="11266" max="11266" width="19.875" style="70" customWidth="1"/>
    <col min="11267" max="11267" width="20.75" style="70" customWidth="1"/>
    <col min="11268" max="11268" width="18.25" style="70" customWidth="1"/>
    <col min="11269" max="11520" width="9" style="70"/>
    <col min="11521" max="11521" width="32.5" style="70" customWidth="1"/>
    <col min="11522" max="11522" width="19.875" style="70" customWidth="1"/>
    <col min="11523" max="11523" width="20.75" style="70" customWidth="1"/>
    <col min="11524" max="11524" width="18.25" style="70" customWidth="1"/>
    <col min="11525" max="11776" width="9" style="70"/>
    <col min="11777" max="11777" width="32.5" style="70" customWidth="1"/>
    <col min="11778" max="11778" width="19.875" style="70" customWidth="1"/>
    <col min="11779" max="11779" width="20.75" style="70" customWidth="1"/>
    <col min="11780" max="11780" width="18.25" style="70" customWidth="1"/>
    <col min="11781" max="12032" width="9" style="70"/>
    <col min="12033" max="12033" width="32.5" style="70" customWidth="1"/>
    <col min="12034" max="12034" width="19.875" style="70" customWidth="1"/>
    <col min="12035" max="12035" width="20.75" style="70" customWidth="1"/>
    <col min="12036" max="12036" width="18.25" style="70" customWidth="1"/>
    <col min="12037" max="12288" width="9" style="70"/>
    <col min="12289" max="12289" width="32.5" style="70" customWidth="1"/>
    <col min="12290" max="12290" width="19.875" style="70" customWidth="1"/>
    <col min="12291" max="12291" width="20.75" style="70" customWidth="1"/>
    <col min="12292" max="12292" width="18.25" style="70" customWidth="1"/>
    <col min="12293" max="12544" width="9" style="70"/>
    <col min="12545" max="12545" width="32.5" style="70" customWidth="1"/>
    <col min="12546" max="12546" width="19.875" style="70" customWidth="1"/>
    <col min="12547" max="12547" width="20.75" style="70" customWidth="1"/>
    <col min="12548" max="12548" width="18.25" style="70" customWidth="1"/>
    <col min="12549" max="12800" width="9" style="70"/>
    <col min="12801" max="12801" width="32.5" style="70" customWidth="1"/>
    <col min="12802" max="12802" width="19.875" style="70" customWidth="1"/>
    <col min="12803" max="12803" width="20.75" style="70" customWidth="1"/>
    <col min="12804" max="12804" width="18.25" style="70" customWidth="1"/>
    <col min="12805" max="13056" width="9" style="70"/>
    <col min="13057" max="13057" width="32.5" style="70" customWidth="1"/>
    <col min="13058" max="13058" width="19.875" style="70" customWidth="1"/>
    <col min="13059" max="13059" width="20.75" style="70" customWidth="1"/>
    <col min="13060" max="13060" width="18.25" style="70" customWidth="1"/>
    <col min="13061" max="13312" width="9" style="70"/>
    <col min="13313" max="13313" width="32.5" style="70" customWidth="1"/>
    <col min="13314" max="13314" width="19.875" style="70" customWidth="1"/>
    <col min="13315" max="13315" width="20.75" style="70" customWidth="1"/>
    <col min="13316" max="13316" width="18.25" style="70" customWidth="1"/>
    <col min="13317" max="13568" width="9" style="70"/>
    <col min="13569" max="13569" width="32.5" style="70" customWidth="1"/>
    <col min="13570" max="13570" width="19.875" style="70" customWidth="1"/>
    <col min="13571" max="13571" width="20.75" style="70" customWidth="1"/>
    <col min="13572" max="13572" width="18.25" style="70" customWidth="1"/>
    <col min="13573" max="13824" width="9" style="70"/>
    <col min="13825" max="13825" width="32.5" style="70" customWidth="1"/>
    <col min="13826" max="13826" width="19.875" style="70" customWidth="1"/>
    <col min="13827" max="13827" width="20.75" style="70" customWidth="1"/>
    <col min="13828" max="13828" width="18.25" style="70" customWidth="1"/>
    <col min="13829" max="14080" width="9" style="70"/>
    <col min="14081" max="14081" width="32.5" style="70" customWidth="1"/>
    <col min="14082" max="14082" width="19.875" style="70" customWidth="1"/>
    <col min="14083" max="14083" width="20.75" style="70" customWidth="1"/>
    <col min="14084" max="14084" width="18.25" style="70" customWidth="1"/>
    <col min="14085" max="14336" width="9" style="70"/>
    <col min="14337" max="14337" width="32.5" style="70" customWidth="1"/>
    <col min="14338" max="14338" width="19.875" style="70" customWidth="1"/>
    <col min="14339" max="14339" width="20.75" style="70" customWidth="1"/>
    <col min="14340" max="14340" width="18.25" style="70" customWidth="1"/>
    <col min="14341" max="14592" width="9" style="70"/>
    <col min="14593" max="14593" width="32.5" style="70" customWidth="1"/>
    <col min="14594" max="14594" width="19.875" style="70" customWidth="1"/>
    <col min="14595" max="14595" width="20.75" style="70" customWidth="1"/>
    <col min="14596" max="14596" width="18.25" style="70" customWidth="1"/>
    <col min="14597" max="14848" width="9" style="70"/>
    <col min="14849" max="14849" width="32.5" style="70" customWidth="1"/>
    <col min="14850" max="14850" width="19.875" style="70" customWidth="1"/>
    <col min="14851" max="14851" width="20.75" style="70" customWidth="1"/>
    <col min="14852" max="14852" width="18.25" style="70" customWidth="1"/>
    <col min="14853" max="15104" width="9" style="70"/>
    <col min="15105" max="15105" width="32.5" style="70" customWidth="1"/>
    <col min="15106" max="15106" width="19.875" style="70" customWidth="1"/>
    <col min="15107" max="15107" width="20.75" style="70" customWidth="1"/>
    <col min="15108" max="15108" width="18.25" style="70" customWidth="1"/>
    <col min="15109" max="15360" width="9" style="70"/>
    <col min="15361" max="15361" width="32.5" style="70" customWidth="1"/>
    <col min="15362" max="15362" width="19.875" style="70" customWidth="1"/>
    <col min="15363" max="15363" width="20.75" style="70" customWidth="1"/>
    <col min="15364" max="15364" width="18.25" style="70" customWidth="1"/>
    <col min="15365" max="15616" width="9" style="70"/>
    <col min="15617" max="15617" width="32.5" style="70" customWidth="1"/>
    <col min="15618" max="15618" width="19.875" style="70" customWidth="1"/>
    <col min="15619" max="15619" width="20.75" style="70" customWidth="1"/>
    <col min="15620" max="15620" width="18.25" style="70" customWidth="1"/>
    <col min="15621" max="15872" width="9" style="70"/>
    <col min="15873" max="15873" width="32.5" style="70" customWidth="1"/>
    <col min="15874" max="15874" width="19.875" style="70" customWidth="1"/>
    <col min="15875" max="15875" width="20.75" style="70" customWidth="1"/>
    <col min="15876" max="15876" width="18.25" style="70" customWidth="1"/>
    <col min="15877" max="16128" width="9" style="70"/>
    <col min="16129" max="16129" width="32.5" style="70" customWidth="1"/>
    <col min="16130" max="16130" width="19.875" style="70" customWidth="1"/>
    <col min="16131" max="16131" width="20.75" style="70" customWidth="1"/>
    <col min="16132" max="16132" width="18.25" style="70" customWidth="1"/>
    <col min="16133" max="16384" width="9" style="70"/>
  </cols>
  <sheetData>
    <row r="1" spans="1:4" ht="18.75">
      <c r="A1" s="298" t="s">
        <v>1233</v>
      </c>
    </row>
    <row r="2" spans="1:4" ht="45" customHeight="1">
      <c r="A2" s="427" t="s">
        <v>1225</v>
      </c>
      <c r="B2" s="427"/>
      <c r="C2" s="427"/>
      <c r="D2" s="427"/>
    </row>
    <row r="3" spans="1:4" ht="27.75" customHeight="1" thickBot="1">
      <c r="D3" s="190" t="s">
        <v>2</v>
      </c>
    </row>
    <row r="4" spans="1:4" s="402" customFormat="1" ht="33.75" customHeight="1">
      <c r="A4" s="399" t="s">
        <v>1216</v>
      </c>
      <c r="B4" s="400" t="s">
        <v>1217</v>
      </c>
      <c r="C4" s="400" t="s">
        <v>1218</v>
      </c>
      <c r="D4" s="401" t="s">
        <v>1219</v>
      </c>
    </row>
    <row r="5" spans="1:4" ht="33.75" customHeight="1">
      <c r="A5" s="403" t="s">
        <v>1220</v>
      </c>
      <c r="B5" s="404"/>
      <c r="C5" s="404"/>
      <c r="D5" s="405"/>
    </row>
    <row r="6" spans="1:4" ht="33.75" customHeight="1">
      <c r="A6" s="403" t="s">
        <v>1221</v>
      </c>
      <c r="B6" s="404">
        <v>7</v>
      </c>
      <c r="C6" s="404">
        <v>31</v>
      </c>
      <c r="D6" s="406">
        <f>(B6-C6)*100/C6</f>
        <v>-77.41935483870968</v>
      </c>
    </row>
    <row r="7" spans="1:4" ht="33.75" customHeight="1">
      <c r="A7" s="403" t="s">
        <v>1222</v>
      </c>
      <c r="B7" s="404">
        <v>797</v>
      </c>
      <c r="C7" s="404">
        <v>801</v>
      </c>
      <c r="D7" s="406">
        <f>(B7-C7)*100/C7</f>
        <v>-0.49937578027465668</v>
      </c>
    </row>
    <row r="8" spans="1:4" ht="33.75" customHeight="1">
      <c r="A8" s="403" t="s">
        <v>1223</v>
      </c>
      <c r="B8" s="404"/>
      <c r="C8" s="404"/>
      <c r="D8" s="406"/>
    </row>
    <row r="9" spans="1:4" ht="33.75" customHeight="1" thickBot="1">
      <c r="A9" s="407" t="s">
        <v>1224</v>
      </c>
      <c r="B9" s="408">
        <f>SUM(B5:B8)</f>
        <v>804</v>
      </c>
      <c r="C9" s="408">
        <f>SUM(C6:C8)</f>
        <v>832</v>
      </c>
      <c r="D9" s="409">
        <f>(B9-C9)*100/C9</f>
        <v>-3.3653846153846154</v>
      </c>
    </row>
    <row r="10" spans="1:4" ht="71.45" customHeight="1">
      <c r="A10" s="428"/>
      <c r="B10" s="428"/>
      <c r="C10" s="428"/>
      <c r="D10" s="428"/>
    </row>
  </sheetData>
  <mergeCells count="2">
    <mergeCell ref="A2:D2"/>
    <mergeCell ref="A10:D10"/>
  </mergeCells>
  <phoneticPr fontId="1" type="noConversion"/>
  <printOptions horizontalCentered="1"/>
  <pageMargins left="1.01" right="0.75" top="0.61" bottom="0.98" header="0.51" footer="0.51"/>
  <pageSetup paperSize="9" orientation="landscape"/>
  <headerFooter alignWithMargins="0"/>
</worksheet>
</file>

<file path=xl/worksheets/sheet11.xml><?xml version="1.0" encoding="utf-8"?>
<worksheet xmlns="http://schemas.openxmlformats.org/spreadsheetml/2006/main" xmlns:r="http://schemas.openxmlformats.org/officeDocument/2006/relationships">
  <dimension ref="A1:D72"/>
  <sheetViews>
    <sheetView showZeros="0" workbookViewId="0">
      <selection activeCell="A2" sqref="A2:D2"/>
    </sheetView>
  </sheetViews>
  <sheetFormatPr defaultRowHeight="22.5" customHeight="1"/>
  <cols>
    <col min="1" max="1" width="50.5" style="38" customWidth="1"/>
    <col min="2" max="4" width="13.5" style="38" customWidth="1"/>
    <col min="5" max="256" width="9" style="38"/>
    <col min="257" max="257" width="50.5" style="38" customWidth="1"/>
    <col min="258" max="260" width="13.5" style="38" customWidth="1"/>
    <col min="261" max="512" width="9" style="38"/>
    <col min="513" max="513" width="50.5" style="38" customWidth="1"/>
    <col min="514" max="516" width="13.5" style="38" customWidth="1"/>
    <col min="517" max="768" width="9" style="38"/>
    <col min="769" max="769" width="50.5" style="38" customWidth="1"/>
    <col min="770" max="772" width="13.5" style="38" customWidth="1"/>
    <col min="773" max="1024" width="9" style="38"/>
    <col min="1025" max="1025" width="50.5" style="38" customWidth="1"/>
    <col min="1026" max="1028" width="13.5" style="38" customWidth="1"/>
    <col min="1029" max="1280" width="9" style="38"/>
    <col min="1281" max="1281" width="50.5" style="38" customWidth="1"/>
    <col min="1282" max="1284" width="13.5" style="38" customWidth="1"/>
    <col min="1285" max="1536" width="9" style="38"/>
    <col min="1537" max="1537" width="50.5" style="38" customWidth="1"/>
    <col min="1538" max="1540" width="13.5" style="38" customWidth="1"/>
    <col min="1541" max="1792" width="9" style="38"/>
    <col min="1793" max="1793" width="50.5" style="38" customWidth="1"/>
    <col min="1794" max="1796" width="13.5" style="38" customWidth="1"/>
    <col min="1797" max="2048" width="9" style="38"/>
    <col min="2049" max="2049" width="50.5" style="38" customWidth="1"/>
    <col min="2050" max="2052" width="13.5" style="38" customWidth="1"/>
    <col min="2053" max="2304" width="9" style="38"/>
    <col min="2305" max="2305" width="50.5" style="38" customWidth="1"/>
    <col min="2306" max="2308" width="13.5" style="38" customWidth="1"/>
    <col min="2309" max="2560" width="9" style="38"/>
    <col min="2561" max="2561" width="50.5" style="38" customWidth="1"/>
    <col min="2562" max="2564" width="13.5" style="38" customWidth="1"/>
    <col min="2565" max="2816" width="9" style="38"/>
    <col min="2817" max="2817" width="50.5" style="38" customWidth="1"/>
    <col min="2818" max="2820" width="13.5" style="38" customWidth="1"/>
    <col min="2821" max="3072" width="9" style="38"/>
    <col min="3073" max="3073" width="50.5" style="38" customWidth="1"/>
    <col min="3074" max="3076" width="13.5" style="38" customWidth="1"/>
    <col min="3077" max="3328" width="9" style="38"/>
    <col min="3329" max="3329" width="50.5" style="38" customWidth="1"/>
    <col min="3330" max="3332" width="13.5" style="38" customWidth="1"/>
    <col min="3333" max="3584" width="9" style="38"/>
    <col min="3585" max="3585" width="50.5" style="38" customWidth="1"/>
    <col min="3586" max="3588" width="13.5" style="38" customWidth="1"/>
    <col min="3589" max="3840" width="9" style="38"/>
    <col min="3841" max="3841" width="50.5" style="38" customWidth="1"/>
    <col min="3842" max="3844" width="13.5" style="38" customWidth="1"/>
    <col min="3845" max="4096" width="9" style="38"/>
    <col min="4097" max="4097" width="50.5" style="38" customWidth="1"/>
    <col min="4098" max="4100" width="13.5" style="38" customWidth="1"/>
    <col min="4101" max="4352" width="9" style="38"/>
    <col min="4353" max="4353" width="50.5" style="38" customWidth="1"/>
    <col min="4354" max="4356" width="13.5" style="38" customWidth="1"/>
    <col min="4357" max="4608" width="9" style="38"/>
    <col min="4609" max="4609" width="50.5" style="38" customWidth="1"/>
    <col min="4610" max="4612" width="13.5" style="38" customWidth="1"/>
    <col min="4613" max="4864" width="9" style="38"/>
    <col min="4865" max="4865" width="50.5" style="38" customWidth="1"/>
    <col min="4866" max="4868" width="13.5" style="38" customWidth="1"/>
    <col min="4869" max="5120" width="9" style="38"/>
    <col min="5121" max="5121" width="50.5" style="38" customWidth="1"/>
    <col min="5122" max="5124" width="13.5" style="38" customWidth="1"/>
    <col min="5125" max="5376" width="9" style="38"/>
    <col min="5377" max="5377" width="50.5" style="38" customWidth="1"/>
    <col min="5378" max="5380" width="13.5" style="38" customWidth="1"/>
    <col min="5381" max="5632" width="9" style="38"/>
    <col min="5633" max="5633" width="50.5" style="38" customWidth="1"/>
    <col min="5634" max="5636" width="13.5" style="38" customWidth="1"/>
    <col min="5637" max="5888" width="9" style="38"/>
    <col min="5889" max="5889" width="50.5" style="38" customWidth="1"/>
    <col min="5890" max="5892" width="13.5" style="38" customWidth="1"/>
    <col min="5893" max="6144" width="9" style="38"/>
    <col min="6145" max="6145" width="50.5" style="38" customWidth="1"/>
    <col min="6146" max="6148" width="13.5" style="38" customWidth="1"/>
    <col min="6149" max="6400" width="9" style="38"/>
    <col min="6401" max="6401" width="50.5" style="38" customWidth="1"/>
    <col min="6402" max="6404" width="13.5" style="38" customWidth="1"/>
    <col min="6405" max="6656" width="9" style="38"/>
    <col min="6657" max="6657" width="50.5" style="38" customWidth="1"/>
    <col min="6658" max="6660" width="13.5" style="38" customWidth="1"/>
    <col min="6661" max="6912" width="9" style="38"/>
    <col min="6913" max="6913" width="50.5" style="38" customWidth="1"/>
    <col min="6914" max="6916" width="13.5" style="38" customWidth="1"/>
    <col min="6917" max="7168" width="9" style="38"/>
    <col min="7169" max="7169" width="50.5" style="38" customWidth="1"/>
    <col min="7170" max="7172" width="13.5" style="38" customWidth="1"/>
    <col min="7173" max="7424" width="9" style="38"/>
    <col min="7425" max="7425" width="50.5" style="38" customWidth="1"/>
    <col min="7426" max="7428" width="13.5" style="38" customWidth="1"/>
    <col min="7429" max="7680" width="9" style="38"/>
    <col min="7681" max="7681" width="50.5" style="38" customWidth="1"/>
    <col min="7682" max="7684" width="13.5" style="38" customWidth="1"/>
    <col min="7685" max="7936" width="9" style="38"/>
    <col min="7937" max="7937" width="50.5" style="38" customWidth="1"/>
    <col min="7938" max="7940" width="13.5" style="38" customWidth="1"/>
    <col min="7941" max="8192" width="9" style="38"/>
    <col min="8193" max="8193" width="50.5" style="38" customWidth="1"/>
    <col min="8194" max="8196" width="13.5" style="38" customWidth="1"/>
    <col min="8197" max="8448" width="9" style="38"/>
    <col min="8449" max="8449" width="50.5" style="38" customWidth="1"/>
    <col min="8450" max="8452" width="13.5" style="38" customWidth="1"/>
    <col min="8453" max="8704" width="9" style="38"/>
    <col min="8705" max="8705" width="50.5" style="38" customWidth="1"/>
    <col min="8706" max="8708" width="13.5" style="38" customWidth="1"/>
    <col min="8709" max="8960" width="9" style="38"/>
    <col min="8961" max="8961" width="50.5" style="38" customWidth="1"/>
    <col min="8962" max="8964" width="13.5" style="38" customWidth="1"/>
    <col min="8965" max="9216" width="9" style="38"/>
    <col min="9217" max="9217" width="50.5" style="38" customWidth="1"/>
    <col min="9218" max="9220" width="13.5" style="38" customWidth="1"/>
    <col min="9221" max="9472" width="9" style="38"/>
    <col min="9473" max="9473" width="50.5" style="38" customWidth="1"/>
    <col min="9474" max="9476" width="13.5" style="38" customWidth="1"/>
    <col min="9477" max="9728" width="9" style="38"/>
    <col min="9729" max="9729" width="50.5" style="38" customWidth="1"/>
    <col min="9730" max="9732" width="13.5" style="38" customWidth="1"/>
    <col min="9733" max="9984" width="9" style="38"/>
    <col min="9985" max="9985" width="50.5" style="38" customWidth="1"/>
    <col min="9986" max="9988" width="13.5" style="38" customWidth="1"/>
    <col min="9989" max="10240" width="9" style="38"/>
    <col min="10241" max="10241" width="50.5" style="38" customWidth="1"/>
    <col min="10242" max="10244" width="13.5" style="38" customWidth="1"/>
    <col min="10245" max="10496" width="9" style="38"/>
    <col min="10497" max="10497" width="50.5" style="38" customWidth="1"/>
    <col min="10498" max="10500" width="13.5" style="38" customWidth="1"/>
    <col min="10501" max="10752" width="9" style="38"/>
    <col min="10753" max="10753" width="50.5" style="38" customWidth="1"/>
    <col min="10754" max="10756" width="13.5" style="38" customWidth="1"/>
    <col min="10757" max="11008" width="9" style="38"/>
    <col min="11009" max="11009" width="50.5" style="38" customWidth="1"/>
    <col min="11010" max="11012" width="13.5" style="38" customWidth="1"/>
    <col min="11013" max="11264" width="9" style="38"/>
    <col min="11265" max="11265" width="50.5" style="38" customWidth="1"/>
    <col min="11266" max="11268" width="13.5" style="38" customWidth="1"/>
    <col min="11269" max="11520" width="9" style="38"/>
    <col min="11521" max="11521" width="50.5" style="38" customWidth="1"/>
    <col min="11522" max="11524" width="13.5" style="38" customWidth="1"/>
    <col min="11525" max="11776" width="9" style="38"/>
    <col min="11777" max="11777" width="50.5" style="38" customWidth="1"/>
    <col min="11778" max="11780" width="13.5" style="38" customWidth="1"/>
    <col min="11781" max="12032" width="9" style="38"/>
    <col min="12033" max="12033" width="50.5" style="38" customWidth="1"/>
    <col min="12034" max="12036" width="13.5" style="38" customWidth="1"/>
    <col min="12037" max="12288" width="9" style="38"/>
    <col min="12289" max="12289" width="50.5" style="38" customWidth="1"/>
    <col min="12290" max="12292" width="13.5" style="38" customWidth="1"/>
    <col min="12293" max="12544" width="9" style="38"/>
    <col min="12545" max="12545" width="50.5" style="38" customWidth="1"/>
    <col min="12546" max="12548" width="13.5" style="38" customWidth="1"/>
    <col min="12549" max="12800" width="9" style="38"/>
    <col min="12801" max="12801" width="50.5" style="38" customWidth="1"/>
    <col min="12802" max="12804" width="13.5" style="38" customWidth="1"/>
    <col min="12805" max="13056" width="9" style="38"/>
    <col min="13057" max="13057" width="50.5" style="38" customWidth="1"/>
    <col min="13058" max="13060" width="13.5" style="38" customWidth="1"/>
    <col min="13061" max="13312" width="9" style="38"/>
    <col min="13313" max="13313" width="50.5" style="38" customWidth="1"/>
    <col min="13314" max="13316" width="13.5" style="38" customWidth="1"/>
    <col min="13317" max="13568" width="9" style="38"/>
    <col min="13569" max="13569" width="50.5" style="38" customWidth="1"/>
    <col min="13570" max="13572" width="13.5" style="38" customWidth="1"/>
    <col min="13573" max="13824" width="9" style="38"/>
    <col min="13825" max="13825" width="50.5" style="38" customWidth="1"/>
    <col min="13826" max="13828" width="13.5" style="38" customWidth="1"/>
    <col min="13829" max="14080" width="9" style="38"/>
    <col min="14081" max="14081" width="50.5" style="38" customWidth="1"/>
    <col min="14082" max="14084" width="13.5" style="38" customWidth="1"/>
    <col min="14085" max="14336" width="9" style="38"/>
    <col min="14337" max="14337" width="50.5" style="38" customWidth="1"/>
    <col min="14338" max="14340" width="13.5" style="38" customWidth="1"/>
    <col min="14341" max="14592" width="9" style="38"/>
    <col min="14593" max="14593" width="50.5" style="38" customWidth="1"/>
    <col min="14594" max="14596" width="13.5" style="38" customWidth="1"/>
    <col min="14597" max="14848" width="9" style="38"/>
    <col min="14849" max="14849" width="50.5" style="38" customWidth="1"/>
    <col min="14850" max="14852" width="13.5" style="38" customWidth="1"/>
    <col min="14853" max="15104" width="9" style="38"/>
    <col min="15105" max="15105" width="50.5" style="38" customWidth="1"/>
    <col min="15106" max="15108" width="13.5" style="38" customWidth="1"/>
    <col min="15109" max="15360" width="9" style="38"/>
    <col min="15361" max="15361" width="50.5" style="38" customWidth="1"/>
    <col min="15362" max="15364" width="13.5" style="38" customWidth="1"/>
    <col min="15365" max="15616" width="9" style="38"/>
    <col min="15617" max="15617" width="50.5" style="38" customWidth="1"/>
    <col min="15618" max="15620" width="13.5" style="38" customWidth="1"/>
    <col min="15621" max="15872" width="9" style="38"/>
    <col min="15873" max="15873" width="50.5" style="38" customWidth="1"/>
    <col min="15874" max="15876" width="13.5" style="38" customWidth="1"/>
    <col min="15877" max="16128" width="9" style="38"/>
    <col min="16129" max="16129" width="50.5" style="38" customWidth="1"/>
    <col min="16130" max="16132" width="13.5" style="38" customWidth="1"/>
    <col min="16133" max="16384" width="9" style="38"/>
  </cols>
  <sheetData>
    <row r="1" spans="1:4" ht="18" customHeight="1">
      <c r="A1" s="37" t="s">
        <v>1234</v>
      </c>
    </row>
    <row r="2" spans="1:4" s="39" customFormat="1" ht="28.5">
      <c r="A2" s="429" t="s">
        <v>72</v>
      </c>
      <c r="B2" s="429"/>
      <c r="C2" s="429"/>
      <c r="D2" s="429"/>
    </row>
    <row r="3" spans="1:4" ht="20.25" customHeight="1" thickBot="1">
      <c r="A3" s="39"/>
      <c r="D3" s="40" t="s">
        <v>2</v>
      </c>
    </row>
    <row r="4" spans="1:4" ht="31.5" customHeight="1">
      <c r="A4" s="41" t="s">
        <v>73</v>
      </c>
      <c r="B4" s="42" t="s">
        <v>74</v>
      </c>
      <c r="C4" s="43" t="s">
        <v>75</v>
      </c>
      <c r="D4" s="44" t="s">
        <v>76</v>
      </c>
    </row>
    <row r="5" spans="1:4" ht="23.25" customHeight="1">
      <c r="A5" s="45" t="s">
        <v>77</v>
      </c>
      <c r="B5" s="46">
        <f>SUM(B6,)</f>
        <v>81410</v>
      </c>
      <c r="C5" s="46">
        <f>SUM(C6,)</f>
        <v>81410</v>
      </c>
      <c r="D5" s="47" t="s">
        <v>78</v>
      </c>
    </row>
    <row r="6" spans="1:4" ht="23.25" customHeight="1">
      <c r="A6" s="48" t="s">
        <v>79</v>
      </c>
      <c r="B6" s="46">
        <f>SUM(B7,B14,B50,)</f>
        <v>81410</v>
      </c>
      <c r="C6" s="46">
        <f>SUM(C7,C14,C50,)</f>
        <v>81410</v>
      </c>
      <c r="D6" s="47" t="s">
        <v>78</v>
      </c>
    </row>
    <row r="7" spans="1:4" ht="23.25" customHeight="1">
      <c r="A7" s="49" t="s">
        <v>80</v>
      </c>
      <c r="B7" s="50">
        <f>SUM(B8:B13)</f>
        <v>3592</v>
      </c>
      <c r="C7" s="50">
        <f>SUM(C8:C13)</f>
        <v>3592</v>
      </c>
      <c r="D7" s="51" t="s">
        <v>78</v>
      </c>
    </row>
    <row r="8" spans="1:4" ht="23.25" customHeight="1">
      <c r="A8" s="52" t="s">
        <v>81</v>
      </c>
      <c r="B8" s="53">
        <v>406</v>
      </c>
      <c r="C8" s="53">
        <v>406</v>
      </c>
      <c r="D8" s="51" t="s">
        <v>78</v>
      </c>
    </row>
    <row r="9" spans="1:4" ht="23.25" customHeight="1">
      <c r="A9" s="52" t="s">
        <v>82</v>
      </c>
      <c r="B9" s="53">
        <v>182</v>
      </c>
      <c r="C9" s="53">
        <v>182</v>
      </c>
      <c r="D9" s="51" t="s">
        <v>78</v>
      </c>
    </row>
    <row r="10" spans="1:4" ht="23.25" customHeight="1">
      <c r="A10" s="52" t="s">
        <v>83</v>
      </c>
      <c r="B10" s="53">
        <v>901</v>
      </c>
      <c r="C10" s="53">
        <v>901</v>
      </c>
      <c r="D10" s="51" t="s">
        <v>78</v>
      </c>
    </row>
    <row r="11" spans="1:4" ht="23.25" customHeight="1">
      <c r="A11" s="52" t="s">
        <v>84</v>
      </c>
      <c r="B11" s="53"/>
      <c r="C11" s="53"/>
      <c r="D11" s="54"/>
    </row>
    <row r="12" spans="1:4" ht="23.25" customHeight="1">
      <c r="A12" s="52" t="s">
        <v>85</v>
      </c>
      <c r="B12" s="53">
        <v>2103</v>
      </c>
      <c r="C12" s="53">
        <v>2103</v>
      </c>
      <c r="D12" s="51" t="s">
        <v>78</v>
      </c>
    </row>
    <row r="13" spans="1:4" ht="23.25" customHeight="1">
      <c r="A13" s="52" t="s">
        <v>86</v>
      </c>
      <c r="B13" s="50"/>
      <c r="C13" s="50"/>
      <c r="D13" s="55"/>
    </row>
    <row r="14" spans="1:4" ht="23.25" customHeight="1">
      <c r="A14" s="52" t="s">
        <v>87</v>
      </c>
      <c r="B14" s="50">
        <f>SUM(B15:B49)</f>
        <v>76064</v>
      </c>
      <c r="C14" s="50">
        <f>SUM(C15:C49)</f>
        <v>76064</v>
      </c>
      <c r="D14" s="56">
        <v>0</v>
      </c>
    </row>
    <row r="15" spans="1:4" ht="23.25" customHeight="1">
      <c r="A15" s="52" t="s">
        <v>88</v>
      </c>
      <c r="B15" s="50"/>
      <c r="C15" s="50"/>
      <c r="D15" s="57"/>
    </row>
    <row r="16" spans="1:4" ht="23.25" customHeight="1">
      <c r="A16" s="58" t="s">
        <v>89</v>
      </c>
      <c r="B16" s="53">
        <v>18157</v>
      </c>
      <c r="C16" s="53">
        <v>18157</v>
      </c>
      <c r="D16" s="51" t="s">
        <v>78</v>
      </c>
    </row>
    <row r="17" spans="1:4" ht="23.25" customHeight="1">
      <c r="A17" s="59" t="s">
        <v>90</v>
      </c>
      <c r="B17" s="53">
        <v>1288</v>
      </c>
      <c r="C17" s="53">
        <v>1288</v>
      </c>
      <c r="D17" s="51"/>
    </row>
    <row r="18" spans="1:4" ht="23.25" customHeight="1">
      <c r="A18" s="59" t="s">
        <v>91</v>
      </c>
      <c r="B18" s="53">
        <v>-11147</v>
      </c>
      <c r="C18" s="53">
        <v>-11147</v>
      </c>
      <c r="D18" s="51" t="s">
        <v>78</v>
      </c>
    </row>
    <row r="19" spans="1:4" ht="23.25" customHeight="1">
      <c r="A19" s="59" t="s">
        <v>92</v>
      </c>
      <c r="B19" s="53"/>
      <c r="C19" s="53"/>
      <c r="D19" s="60"/>
    </row>
    <row r="20" spans="1:4" ht="23.25" customHeight="1">
      <c r="A20" s="59" t="s">
        <v>93</v>
      </c>
      <c r="B20" s="53"/>
      <c r="C20" s="53"/>
      <c r="D20" s="60"/>
    </row>
    <row r="21" spans="1:4" ht="23.25" customHeight="1">
      <c r="A21" s="59" t="s">
        <v>94</v>
      </c>
      <c r="B21" s="53">
        <v>1375</v>
      </c>
      <c r="C21" s="53">
        <v>1375</v>
      </c>
      <c r="D21" s="51" t="s">
        <v>78</v>
      </c>
    </row>
    <row r="22" spans="1:4" ht="23.25" customHeight="1">
      <c r="A22" s="59" t="s">
        <v>95</v>
      </c>
      <c r="B22" s="53">
        <v>900</v>
      </c>
      <c r="C22" s="53">
        <v>900</v>
      </c>
      <c r="D22" s="51" t="s">
        <v>78</v>
      </c>
    </row>
    <row r="23" spans="1:4" ht="23.25" customHeight="1">
      <c r="A23" s="59" t="s">
        <v>96</v>
      </c>
      <c r="B23" s="53">
        <v>1758</v>
      </c>
      <c r="C23" s="53">
        <v>1758</v>
      </c>
      <c r="D23" s="60">
        <v>0</v>
      </c>
    </row>
    <row r="24" spans="1:4" ht="23.25" customHeight="1">
      <c r="A24" s="59" t="s">
        <v>97</v>
      </c>
      <c r="B24" s="53"/>
      <c r="C24" s="53"/>
      <c r="D24" s="60"/>
    </row>
    <row r="25" spans="1:4" ht="23.25" customHeight="1">
      <c r="A25" s="59" t="s">
        <v>98</v>
      </c>
      <c r="B25" s="53"/>
      <c r="C25" s="53"/>
      <c r="D25" s="60"/>
    </row>
    <row r="26" spans="1:4" ht="23.25" customHeight="1">
      <c r="A26" s="59" t="s">
        <v>99</v>
      </c>
      <c r="B26" s="53"/>
      <c r="C26" s="53"/>
      <c r="D26" s="51"/>
    </row>
    <row r="27" spans="1:4" ht="23.25" customHeight="1">
      <c r="A27" s="59" t="s">
        <v>100</v>
      </c>
      <c r="B27" s="53">
        <v>76</v>
      </c>
      <c r="C27" s="53">
        <v>76</v>
      </c>
      <c r="D27" s="51" t="s">
        <v>78</v>
      </c>
    </row>
    <row r="28" spans="1:4" ht="23.25" customHeight="1">
      <c r="A28" s="61" t="s">
        <v>101</v>
      </c>
      <c r="B28" s="53"/>
      <c r="C28" s="53"/>
      <c r="D28" s="51"/>
    </row>
    <row r="29" spans="1:4" ht="23.25" customHeight="1">
      <c r="A29" s="61" t="s">
        <v>102</v>
      </c>
      <c r="B29" s="53"/>
      <c r="C29" s="53"/>
      <c r="D29" s="51"/>
    </row>
    <row r="30" spans="1:4" ht="23.25" customHeight="1">
      <c r="A30" s="61" t="s">
        <v>103</v>
      </c>
      <c r="B30" s="53"/>
      <c r="C30" s="53"/>
      <c r="D30" s="51"/>
    </row>
    <row r="31" spans="1:4" ht="23.25" customHeight="1">
      <c r="A31" s="61" t="s">
        <v>104</v>
      </c>
      <c r="B31" s="53">
        <v>63</v>
      </c>
      <c r="C31" s="53">
        <v>63</v>
      </c>
      <c r="D31" s="51"/>
    </row>
    <row r="32" spans="1:4" ht="23.25" customHeight="1">
      <c r="A32" s="61" t="s">
        <v>105</v>
      </c>
      <c r="B32" s="53">
        <v>8739</v>
      </c>
      <c r="C32" s="53">
        <v>8739</v>
      </c>
      <c r="D32" s="51"/>
    </row>
    <row r="33" spans="1:4" ht="23.25" customHeight="1">
      <c r="A33" s="61" t="s">
        <v>106</v>
      </c>
      <c r="B33" s="53"/>
      <c r="C33" s="53"/>
      <c r="D33" s="51"/>
    </row>
    <row r="34" spans="1:4" ht="23.25" customHeight="1">
      <c r="A34" s="61" t="s">
        <v>107</v>
      </c>
      <c r="B34" s="53">
        <v>6781</v>
      </c>
      <c r="C34" s="53">
        <v>6781</v>
      </c>
      <c r="D34" s="51"/>
    </row>
    <row r="35" spans="1:4" ht="23.25" customHeight="1">
      <c r="A35" s="61" t="s">
        <v>108</v>
      </c>
      <c r="B35" s="53">
        <v>18142</v>
      </c>
      <c r="C35" s="53">
        <v>18142</v>
      </c>
      <c r="D35" s="51"/>
    </row>
    <row r="36" spans="1:4" ht="23.25" customHeight="1">
      <c r="A36" s="61" t="s">
        <v>109</v>
      </c>
      <c r="B36" s="53">
        <v>5752</v>
      </c>
      <c r="C36" s="53">
        <v>5752</v>
      </c>
      <c r="D36" s="51"/>
    </row>
    <row r="37" spans="1:4" ht="23.25" customHeight="1">
      <c r="A37" s="61" t="s">
        <v>110</v>
      </c>
      <c r="B37" s="53"/>
      <c r="C37" s="53"/>
      <c r="D37" s="51"/>
    </row>
    <row r="38" spans="1:4" ht="23.25" customHeight="1">
      <c r="A38" s="61" t="s">
        <v>111</v>
      </c>
      <c r="B38" s="53"/>
      <c r="C38" s="53"/>
      <c r="D38" s="51"/>
    </row>
    <row r="39" spans="1:4" ht="23.25" customHeight="1">
      <c r="A39" s="61" t="s">
        <v>112</v>
      </c>
      <c r="B39" s="53">
        <v>1736</v>
      </c>
      <c r="C39" s="53">
        <v>1736</v>
      </c>
      <c r="D39" s="51"/>
    </row>
    <row r="40" spans="1:4" ht="23.25" customHeight="1">
      <c r="A40" s="61" t="s">
        <v>113</v>
      </c>
      <c r="B40" s="53"/>
      <c r="C40" s="53"/>
      <c r="D40" s="51"/>
    </row>
    <row r="41" spans="1:4" ht="23.25" customHeight="1">
      <c r="A41" s="61" t="s">
        <v>114</v>
      </c>
      <c r="B41" s="53"/>
      <c r="C41" s="53"/>
      <c r="D41" s="51"/>
    </row>
    <row r="42" spans="1:4" ht="23.25" customHeight="1">
      <c r="A42" s="61" t="s">
        <v>115</v>
      </c>
      <c r="B42" s="53"/>
      <c r="C42" s="53"/>
      <c r="D42" s="51"/>
    </row>
    <row r="43" spans="1:4" ht="23.25" customHeight="1">
      <c r="A43" s="61" t="s">
        <v>116</v>
      </c>
      <c r="B43" s="53"/>
      <c r="C43" s="53"/>
      <c r="D43" s="51"/>
    </row>
    <row r="44" spans="1:4" ht="23.25" customHeight="1">
      <c r="A44" s="61" t="s">
        <v>117</v>
      </c>
      <c r="B44" s="53"/>
      <c r="C44" s="53"/>
      <c r="D44" s="51"/>
    </row>
    <row r="45" spans="1:4" ht="23.25" customHeight="1">
      <c r="A45" s="61" t="s">
        <v>118</v>
      </c>
      <c r="B45" s="53">
        <v>4363</v>
      </c>
      <c r="C45" s="53">
        <v>4363</v>
      </c>
      <c r="D45" s="51"/>
    </row>
    <row r="46" spans="1:4" ht="23.25" customHeight="1">
      <c r="A46" s="61" t="s">
        <v>119</v>
      </c>
      <c r="B46" s="53"/>
      <c r="C46" s="53"/>
      <c r="D46" s="51"/>
    </row>
    <row r="47" spans="1:4" ht="23.25" customHeight="1">
      <c r="A47" s="61" t="s">
        <v>120</v>
      </c>
      <c r="B47" s="53"/>
      <c r="C47" s="53"/>
      <c r="D47" s="51"/>
    </row>
    <row r="48" spans="1:4" ht="23.25" customHeight="1">
      <c r="A48" s="61" t="s">
        <v>121</v>
      </c>
      <c r="B48" s="53"/>
      <c r="C48" s="53"/>
      <c r="D48" s="51"/>
    </row>
    <row r="49" spans="1:4" ht="23.25" customHeight="1">
      <c r="A49" s="59" t="s">
        <v>122</v>
      </c>
      <c r="B49" s="50">
        <v>18081</v>
      </c>
      <c r="C49" s="50">
        <v>18081</v>
      </c>
      <c r="D49" s="57"/>
    </row>
    <row r="50" spans="1:4" ht="23.25" customHeight="1">
      <c r="A50" s="59" t="s">
        <v>123</v>
      </c>
      <c r="B50" s="50">
        <f>SUM(B51:B70)</f>
        <v>1754</v>
      </c>
      <c r="C50" s="50">
        <f>SUM(C51:C70)</f>
        <v>1754</v>
      </c>
      <c r="D50" s="51" t="s">
        <v>78</v>
      </c>
    </row>
    <row r="51" spans="1:4" ht="23.25" customHeight="1">
      <c r="A51" s="59" t="s">
        <v>124</v>
      </c>
      <c r="B51" s="62"/>
      <c r="C51" s="62"/>
      <c r="D51" s="51"/>
    </row>
    <row r="52" spans="1:4" ht="23.25" customHeight="1">
      <c r="A52" s="59" t="s">
        <v>125</v>
      </c>
      <c r="B52" s="62"/>
      <c r="C52" s="62"/>
      <c r="D52" s="60"/>
    </row>
    <row r="53" spans="1:4" ht="23.25" customHeight="1">
      <c r="A53" s="59" t="s">
        <v>126</v>
      </c>
      <c r="B53" s="62"/>
      <c r="C53" s="62"/>
      <c r="D53" s="60"/>
    </row>
    <row r="54" spans="1:4" ht="23.25" customHeight="1">
      <c r="A54" s="59" t="s">
        <v>127</v>
      </c>
      <c r="B54" s="62"/>
      <c r="C54" s="62"/>
      <c r="D54" s="51"/>
    </row>
    <row r="55" spans="1:4" ht="23.25" customHeight="1">
      <c r="A55" s="59" t="s">
        <v>128</v>
      </c>
      <c r="B55" s="62"/>
      <c r="C55" s="62"/>
      <c r="D55" s="51" t="s">
        <v>78</v>
      </c>
    </row>
    <row r="56" spans="1:4" ht="23.25" customHeight="1">
      <c r="A56" s="59" t="s">
        <v>129</v>
      </c>
      <c r="B56" s="62"/>
      <c r="C56" s="62"/>
      <c r="D56" s="51"/>
    </row>
    <row r="57" spans="1:4" ht="23.25" customHeight="1">
      <c r="A57" s="63" t="s">
        <v>130</v>
      </c>
      <c r="B57" s="62"/>
      <c r="C57" s="62"/>
      <c r="D57" s="51" t="s">
        <v>78</v>
      </c>
    </row>
    <row r="58" spans="1:4" ht="23.25" customHeight="1">
      <c r="A58" s="63" t="s">
        <v>131</v>
      </c>
      <c r="B58" s="62"/>
      <c r="C58" s="62"/>
      <c r="D58" s="51" t="s">
        <v>78</v>
      </c>
    </row>
    <row r="59" spans="1:4" ht="23.25" customHeight="1">
      <c r="A59" s="63" t="s">
        <v>132</v>
      </c>
      <c r="B59" s="64">
        <v>232</v>
      </c>
      <c r="C59" s="64">
        <v>232</v>
      </c>
      <c r="D59" s="51" t="s">
        <v>78</v>
      </c>
    </row>
    <row r="60" spans="1:4" ht="23.25" customHeight="1">
      <c r="A60" s="59" t="s">
        <v>133</v>
      </c>
      <c r="B60" s="62"/>
      <c r="C60" s="62"/>
      <c r="D60" s="51"/>
    </row>
    <row r="61" spans="1:4" ht="23.25" customHeight="1">
      <c r="A61" s="59" t="s">
        <v>134</v>
      </c>
      <c r="B61" s="62"/>
      <c r="C61" s="62"/>
      <c r="D61" s="51"/>
    </row>
    <row r="62" spans="1:4" ht="23.25" customHeight="1">
      <c r="A62" s="59" t="s">
        <v>135</v>
      </c>
      <c r="B62" s="62">
        <v>1097</v>
      </c>
      <c r="C62" s="62">
        <v>1097</v>
      </c>
      <c r="D62" s="51" t="s">
        <v>78</v>
      </c>
    </row>
    <row r="63" spans="1:4" ht="23.25" customHeight="1">
      <c r="A63" s="59" t="s">
        <v>136</v>
      </c>
      <c r="B63" s="62">
        <v>425</v>
      </c>
      <c r="C63" s="62">
        <v>425</v>
      </c>
      <c r="D63" s="51"/>
    </row>
    <row r="64" spans="1:4" ht="23.25" customHeight="1">
      <c r="A64" s="59" t="s">
        <v>137</v>
      </c>
      <c r="B64" s="62"/>
      <c r="C64" s="62"/>
      <c r="D64" s="60"/>
    </row>
    <row r="65" spans="1:4" ht="23.25" customHeight="1">
      <c r="A65" s="59" t="s">
        <v>138</v>
      </c>
      <c r="B65" s="62"/>
      <c r="C65" s="62"/>
      <c r="D65" s="60"/>
    </row>
    <row r="66" spans="1:4" ht="23.25" customHeight="1">
      <c r="A66" s="59" t="s">
        <v>139</v>
      </c>
      <c r="B66" s="62"/>
      <c r="C66" s="62"/>
      <c r="D66" s="60"/>
    </row>
    <row r="67" spans="1:4" ht="23.25" customHeight="1">
      <c r="A67" s="63" t="s">
        <v>140</v>
      </c>
      <c r="B67" s="62"/>
      <c r="C67" s="62"/>
      <c r="D67" s="51"/>
    </row>
    <row r="68" spans="1:4" ht="23.25" customHeight="1">
      <c r="A68" s="59" t="s">
        <v>141</v>
      </c>
      <c r="B68" s="62"/>
      <c r="C68" s="62">
        <v>0</v>
      </c>
      <c r="D68" s="51"/>
    </row>
    <row r="69" spans="1:4" ht="23.25" customHeight="1">
      <c r="A69" s="59" t="s">
        <v>142</v>
      </c>
      <c r="B69" s="62"/>
      <c r="C69" s="62"/>
      <c r="D69" s="60"/>
    </row>
    <row r="70" spans="1:4" ht="23.25" customHeight="1" thickBot="1">
      <c r="A70" s="65" t="s">
        <v>143</v>
      </c>
      <c r="B70" s="66"/>
      <c r="C70" s="66"/>
      <c r="D70" s="67"/>
    </row>
    <row r="71" spans="1:4" ht="20.100000000000001" customHeight="1">
      <c r="A71" s="68"/>
      <c r="B71" s="69"/>
      <c r="C71" s="69"/>
      <c r="D71" s="69"/>
    </row>
    <row r="72" spans="1:4" ht="20.100000000000001" customHeight="1">
      <c r="A72" s="68"/>
      <c r="B72" s="69"/>
      <c r="C72" s="69"/>
      <c r="D72" s="69"/>
    </row>
  </sheetData>
  <protectedRanges>
    <protectedRange sqref="D69 D52:D53 D64:D66 C12 C13:D13 C8:C10 C15:D15 C11:D11 B8:B13 B15:B27 B71:D72 D19:D20 D23:D25 C16:C27 B49:D49" name="区域2"/>
  </protectedRanges>
  <mergeCells count="1">
    <mergeCell ref="A2:D2"/>
  </mergeCells>
  <phoneticPr fontId="1" type="noConversion"/>
  <printOptions horizontalCentered="1"/>
  <pageMargins left="0.55000000000000004" right="0.55000000000000004" top="0.59" bottom="0.59" header="0.31" footer="0.31"/>
  <pageSetup paperSize="9" scale="80" orientation="portrait"/>
  <headerFooter alignWithMargins="0"/>
</worksheet>
</file>

<file path=xl/worksheets/sheet12.xml><?xml version="1.0" encoding="utf-8"?>
<worksheet xmlns="http://schemas.openxmlformats.org/spreadsheetml/2006/main" xmlns:r="http://schemas.openxmlformats.org/officeDocument/2006/relationships">
  <dimension ref="A1:D25"/>
  <sheetViews>
    <sheetView workbookViewId="0">
      <selection activeCell="H8" sqref="H8"/>
    </sheetView>
  </sheetViews>
  <sheetFormatPr defaultColWidth="9" defaultRowHeight="14.25"/>
  <cols>
    <col min="1" max="1" width="42.125" style="70" customWidth="1"/>
    <col min="2" max="3" width="11" style="70" customWidth="1"/>
    <col min="4" max="256" width="9" style="70"/>
    <col min="257" max="257" width="42.125" style="70" customWidth="1"/>
    <col min="258" max="259" width="11" style="70" customWidth="1"/>
    <col min="260" max="512" width="9" style="70"/>
    <col min="513" max="513" width="42.125" style="70" customWidth="1"/>
    <col min="514" max="515" width="11" style="70" customWidth="1"/>
    <col min="516" max="768" width="9" style="70"/>
    <col min="769" max="769" width="42.125" style="70" customWidth="1"/>
    <col min="770" max="771" width="11" style="70" customWidth="1"/>
    <col min="772" max="1024" width="9" style="70"/>
    <col min="1025" max="1025" width="42.125" style="70" customWidth="1"/>
    <col min="1026" max="1027" width="11" style="70" customWidth="1"/>
    <col min="1028" max="1280" width="9" style="70"/>
    <col min="1281" max="1281" width="42.125" style="70" customWidth="1"/>
    <col min="1282" max="1283" width="11" style="70" customWidth="1"/>
    <col min="1284" max="1536" width="9" style="70"/>
    <col min="1537" max="1537" width="42.125" style="70" customWidth="1"/>
    <col min="1538" max="1539" width="11" style="70" customWidth="1"/>
    <col min="1540" max="1792" width="9" style="70"/>
    <col min="1793" max="1793" width="42.125" style="70" customWidth="1"/>
    <col min="1794" max="1795" width="11" style="70" customWidth="1"/>
    <col min="1796" max="2048" width="9" style="70"/>
    <col min="2049" max="2049" width="42.125" style="70" customWidth="1"/>
    <col min="2050" max="2051" width="11" style="70" customWidth="1"/>
    <col min="2052" max="2304" width="9" style="70"/>
    <col min="2305" max="2305" width="42.125" style="70" customWidth="1"/>
    <col min="2306" max="2307" width="11" style="70" customWidth="1"/>
    <col min="2308" max="2560" width="9" style="70"/>
    <col min="2561" max="2561" width="42.125" style="70" customWidth="1"/>
    <col min="2562" max="2563" width="11" style="70" customWidth="1"/>
    <col min="2564" max="2816" width="9" style="70"/>
    <col min="2817" max="2817" width="42.125" style="70" customWidth="1"/>
    <col min="2818" max="2819" width="11" style="70" customWidth="1"/>
    <col min="2820" max="3072" width="9" style="70"/>
    <col min="3073" max="3073" width="42.125" style="70" customWidth="1"/>
    <col min="3074" max="3075" width="11" style="70" customWidth="1"/>
    <col min="3076" max="3328" width="9" style="70"/>
    <col min="3329" max="3329" width="42.125" style="70" customWidth="1"/>
    <col min="3330" max="3331" width="11" style="70" customWidth="1"/>
    <col min="3332" max="3584" width="9" style="70"/>
    <col min="3585" max="3585" width="42.125" style="70" customWidth="1"/>
    <col min="3586" max="3587" width="11" style="70" customWidth="1"/>
    <col min="3588" max="3840" width="9" style="70"/>
    <col min="3841" max="3841" width="42.125" style="70" customWidth="1"/>
    <col min="3842" max="3843" width="11" style="70" customWidth="1"/>
    <col min="3844" max="4096" width="9" style="70"/>
    <col min="4097" max="4097" width="42.125" style="70" customWidth="1"/>
    <col min="4098" max="4099" width="11" style="70" customWidth="1"/>
    <col min="4100" max="4352" width="9" style="70"/>
    <col min="4353" max="4353" width="42.125" style="70" customWidth="1"/>
    <col min="4354" max="4355" width="11" style="70" customWidth="1"/>
    <col min="4356" max="4608" width="9" style="70"/>
    <col min="4609" max="4609" width="42.125" style="70" customWidth="1"/>
    <col min="4610" max="4611" width="11" style="70" customWidth="1"/>
    <col min="4612" max="4864" width="9" style="70"/>
    <col min="4865" max="4865" width="42.125" style="70" customWidth="1"/>
    <col min="4866" max="4867" width="11" style="70" customWidth="1"/>
    <col min="4868" max="5120" width="9" style="70"/>
    <col min="5121" max="5121" width="42.125" style="70" customWidth="1"/>
    <col min="5122" max="5123" width="11" style="70" customWidth="1"/>
    <col min="5124" max="5376" width="9" style="70"/>
    <col min="5377" max="5377" width="42.125" style="70" customWidth="1"/>
    <col min="5378" max="5379" width="11" style="70" customWidth="1"/>
    <col min="5380" max="5632" width="9" style="70"/>
    <col min="5633" max="5633" width="42.125" style="70" customWidth="1"/>
    <col min="5634" max="5635" width="11" style="70" customWidth="1"/>
    <col min="5636" max="5888" width="9" style="70"/>
    <col min="5889" max="5889" width="42.125" style="70" customWidth="1"/>
    <col min="5890" max="5891" width="11" style="70" customWidth="1"/>
    <col min="5892" max="6144" width="9" style="70"/>
    <col min="6145" max="6145" width="42.125" style="70" customWidth="1"/>
    <col min="6146" max="6147" width="11" style="70" customWidth="1"/>
    <col min="6148" max="6400" width="9" style="70"/>
    <col min="6401" max="6401" width="42.125" style="70" customWidth="1"/>
    <col min="6402" max="6403" width="11" style="70" customWidth="1"/>
    <col min="6404" max="6656" width="9" style="70"/>
    <col min="6657" max="6657" width="42.125" style="70" customWidth="1"/>
    <col min="6658" max="6659" width="11" style="70" customWidth="1"/>
    <col min="6660" max="6912" width="9" style="70"/>
    <col min="6913" max="6913" width="42.125" style="70" customWidth="1"/>
    <col min="6914" max="6915" width="11" style="70" customWidth="1"/>
    <col min="6916" max="7168" width="9" style="70"/>
    <col min="7169" max="7169" width="42.125" style="70" customWidth="1"/>
    <col min="7170" max="7171" width="11" style="70" customWidth="1"/>
    <col min="7172" max="7424" width="9" style="70"/>
    <col min="7425" max="7425" width="42.125" style="70" customWidth="1"/>
    <col min="7426" max="7427" width="11" style="70" customWidth="1"/>
    <col min="7428" max="7680" width="9" style="70"/>
    <col min="7681" max="7681" width="42.125" style="70" customWidth="1"/>
    <col min="7682" max="7683" width="11" style="70" customWidth="1"/>
    <col min="7684" max="7936" width="9" style="70"/>
    <col min="7937" max="7937" width="42.125" style="70" customWidth="1"/>
    <col min="7938" max="7939" width="11" style="70" customWidth="1"/>
    <col min="7940" max="8192" width="9" style="70"/>
    <col min="8193" max="8193" width="42.125" style="70" customWidth="1"/>
    <col min="8194" max="8195" width="11" style="70" customWidth="1"/>
    <col min="8196" max="8448" width="9" style="70"/>
    <col min="8449" max="8449" width="42.125" style="70" customWidth="1"/>
    <col min="8450" max="8451" width="11" style="70" customWidth="1"/>
    <col min="8452" max="8704" width="9" style="70"/>
    <col min="8705" max="8705" width="42.125" style="70" customWidth="1"/>
    <col min="8706" max="8707" width="11" style="70" customWidth="1"/>
    <col min="8708" max="8960" width="9" style="70"/>
    <col min="8961" max="8961" width="42.125" style="70" customWidth="1"/>
    <col min="8962" max="8963" width="11" style="70" customWidth="1"/>
    <col min="8964" max="9216" width="9" style="70"/>
    <col min="9217" max="9217" width="42.125" style="70" customWidth="1"/>
    <col min="9218" max="9219" width="11" style="70" customWidth="1"/>
    <col min="9220" max="9472" width="9" style="70"/>
    <col min="9473" max="9473" width="42.125" style="70" customWidth="1"/>
    <col min="9474" max="9475" width="11" style="70" customWidth="1"/>
    <col min="9476" max="9728" width="9" style="70"/>
    <col min="9729" max="9729" width="42.125" style="70" customWidth="1"/>
    <col min="9730" max="9731" width="11" style="70" customWidth="1"/>
    <col min="9732" max="9984" width="9" style="70"/>
    <col min="9985" max="9985" width="42.125" style="70" customWidth="1"/>
    <col min="9986" max="9987" width="11" style="70" customWidth="1"/>
    <col min="9988" max="10240" width="9" style="70"/>
    <col min="10241" max="10241" width="42.125" style="70" customWidth="1"/>
    <col min="10242" max="10243" width="11" style="70" customWidth="1"/>
    <col min="10244" max="10496" width="9" style="70"/>
    <col min="10497" max="10497" width="42.125" style="70" customWidth="1"/>
    <col min="10498" max="10499" width="11" style="70" customWidth="1"/>
    <col min="10500" max="10752" width="9" style="70"/>
    <col min="10753" max="10753" width="42.125" style="70" customWidth="1"/>
    <col min="10754" max="10755" width="11" style="70" customWidth="1"/>
    <col min="10756" max="11008" width="9" style="70"/>
    <col min="11009" max="11009" width="42.125" style="70" customWidth="1"/>
    <col min="11010" max="11011" width="11" style="70" customWidth="1"/>
    <col min="11012" max="11264" width="9" style="70"/>
    <col min="11265" max="11265" width="42.125" style="70" customWidth="1"/>
    <col min="11266" max="11267" width="11" style="70" customWidth="1"/>
    <col min="11268" max="11520" width="9" style="70"/>
    <col min="11521" max="11521" width="42.125" style="70" customWidth="1"/>
    <col min="11522" max="11523" width="11" style="70" customWidth="1"/>
    <col min="11524" max="11776" width="9" style="70"/>
    <col min="11777" max="11777" width="42.125" style="70" customWidth="1"/>
    <col min="11778" max="11779" width="11" style="70" customWidth="1"/>
    <col min="11780" max="12032" width="9" style="70"/>
    <col min="12033" max="12033" width="42.125" style="70" customWidth="1"/>
    <col min="12034" max="12035" width="11" style="70" customWidth="1"/>
    <col min="12036" max="12288" width="9" style="70"/>
    <col min="12289" max="12289" width="42.125" style="70" customWidth="1"/>
    <col min="12290" max="12291" width="11" style="70" customWidth="1"/>
    <col min="12292" max="12544" width="9" style="70"/>
    <col min="12545" max="12545" width="42.125" style="70" customWidth="1"/>
    <col min="12546" max="12547" width="11" style="70" customWidth="1"/>
    <col min="12548" max="12800" width="9" style="70"/>
    <col min="12801" max="12801" width="42.125" style="70" customWidth="1"/>
    <col min="12802" max="12803" width="11" style="70" customWidth="1"/>
    <col min="12804" max="13056" width="9" style="70"/>
    <col min="13057" max="13057" width="42.125" style="70" customWidth="1"/>
    <col min="13058" max="13059" width="11" style="70" customWidth="1"/>
    <col min="13060" max="13312" width="9" style="70"/>
    <col min="13313" max="13313" width="42.125" style="70" customWidth="1"/>
    <col min="13314" max="13315" width="11" style="70" customWidth="1"/>
    <col min="13316" max="13568" width="9" style="70"/>
    <col min="13569" max="13569" width="42.125" style="70" customWidth="1"/>
    <col min="13570" max="13571" width="11" style="70" customWidth="1"/>
    <col min="13572" max="13824" width="9" style="70"/>
    <col min="13825" max="13825" width="42.125" style="70" customWidth="1"/>
    <col min="13826" max="13827" width="11" style="70" customWidth="1"/>
    <col min="13828" max="14080" width="9" style="70"/>
    <col min="14081" max="14081" width="42.125" style="70" customWidth="1"/>
    <col min="14082" max="14083" width="11" style="70" customWidth="1"/>
    <col min="14084" max="14336" width="9" style="70"/>
    <col min="14337" max="14337" width="42.125" style="70" customWidth="1"/>
    <col min="14338" max="14339" width="11" style="70" customWidth="1"/>
    <col min="14340" max="14592" width="9" style="70"/>
    <col min="14593" max="14593" width="42.125" style="70" customWidth="1"/>
    <col min="14594" max="14595" width="11" style="70" customWidth="1"/>
    <col min="14596" max="14848" width="9" style="70"/>
    <col min="14849" max="14849" width="42.125" style="70" customWidth="1"/>
    <col min="14850" max="14851" width="11" style="70" customWidth="1"/>
    <col min="14852" max="15104" width="9" style="70"/>
    <col min="15105" max="15105" width="42.125" style="70" customWidth="1"/>
    <col min="15106" max="15107" width="11" style="70" customWidth="1"/>
    <col min="15108" max="15360" width="9" style="70"/>
    <col min="15361" max="15361" width="42.125" style="70" customWidth="1"/>
    <col min="15362" max="15363" width="11" style="70" customWidth="1"/>
    <col min="15364" max="15616" width="9" style="70"/>
    <col min="15617" max="15617" width="42.125" style="70" customWidth="1"/>
    <col min="15618" max="15619" width="11" style="70" customWidth="1"/>
    <col min="15620" max="15872" width="9" style="70"/>
    <col min="15873" max="15873" width="42.125" style="70" customWidth="1"/>
    <col min="15874" max="15875" width="11" style="70" customWidth="1"/>
    <col min="15876" max="16128" width="9" style="70"/>
    <col min="16129" max="16129" width="42.125" style="70" customWidth="1"/>
    <col min="16130" max="16131" width="11" style="70" customWidth="1"/>
    <col min="16132" max="16384" width="9" style="70"/>
  </cols>
  <sheetData>
    <row r="1" spans="1:4" s="38" customFormat="1" ht="18" customHeight="1">
      <c r="A1" s="37" t="s">
        <v>1235</v>
      </c>
    </row>
    <row r="2" spans="1:4" ht="33.6" customHeight="1">
      <c r="A2" s="430" t="s">
        <v>144</v>
      </c>
      <c r="B2" s="430"/>
      <c r="C2" s="430"/>
      <c r="D2" s="430"/>
    </row>
    <row r="3" spans="1:4" ht="19.5" thickBot="1">
      <c r="C3" s="71" t="s">
        <v>2</v>
      </c>
    </row>
    <row r="4" spans="1:4" s="75" customFormat="1" ht="24" customHeight="1">
      <c r="A4" s="72" t="s">
        <v>145</v>
      </c>
      <c r="B4" s="73" t="s">
        <v>146</v>
      </c>
      <c r="C4" s="73" t="s">
        <v>75</v>
      </c>
      <c r="D4" s="74" t="s">
        <v>76</v>
      </c>
    </row>
    <row r="5" spans="1:4" ht="24" customHeight="1">
      <c r="A5" s="59" t="s">
        <v>123</v>
      </c>
      <c r="B5" s="50">
        <f>SUM(B6:B25)</f>
        <v>1754</v>
      </c>
      <c r="C5" s="50">
        <f>SUM(C6:C25)</f>
        <v>1754</v>
      </c>
      <c r="D5" s="51" t="s">
        <v>78</v>
      </c>
    </row>
    <row r="6" spans="1:4" ht="24" customHeight="1">
      <c r="A6" s="59" t="s">
        <v>124</v>
      </c>
      <c r="B6" s="62"/>
      <c r="C6" s="62"/>
      <c r="D6" s="51" t="s">
        <v>78</v>
      </c>
    </row>
    <row r="7" spans="1:4" ht="24" customHeight="1">
      <c r="A7" s="59" t="s">
        <v>125</v>
      </c>
      <c r="B7" s="62"/>
      <c r="C7" s="62"/>
      <c r="D7" s="60"/>
    </row>
    <row r="8" spans="1:4" ht="24" customHeight="1">
      <c r="A8" s="59" t="s">
        <v>126</v>
      </c>
      <c r="B8" s="62"/>
      <c r="C8" s="62"/>
      <c r="D8" s="60"/>
    </row>
    <row r="9" spans="1:4" ht="24" customHeight="1">
      <c r="A9" s="59" t="s">
        <v>127</v>
      </c>
      <c r="B9" s="62"/>
      <c r="C9" s="62"/>
      <c r="D9" s="51" t="s">
        <v>78</v>
      </c>
    </row>
    <row r="10" spans="1:4" ht="24" customHeight="1">
      <c r="A10" s="59" t="s">
        <v>128</v>
      </c>
      <c r="B10" s="62"/>
      <c r="C10" s="62"/>
      <c r="D10" s="51" t="s">
        <v>78</v>
      </c>
    </row>
    <row r="11" spans="1:4" ht="24" customHeight="1">
      <c r="A11" s="59" t="s">
        <v>129</v>
      </c>
      <c r="B11" s="62"/>
      <c r="C11" s="62"/>
      <c r="D11" s="51" t="s">
        <v>78</v>
      </c>
    </row>
    <row r="12" spans="1:4" ht="24" customHeight="1">
      <c r="A12" s="63" t="s">
        <v>130</v>
      </c>
      <c r="B12" s="62"/>
      <c r="C12" s="62"/>
      <c r="D12" s="51" t="s">
        <v>78</v>
      </c>
    </row>
    <row r="13" spans="1:4" ht="24" customHeight="1">
      <c r="A13" s="63" t="s">
        <v>131</v>
      </c>
      <c r="B13" s="62"/>
      <c r="C13" s="62"/>
      <c r="D13" s="51" t="s">
        <v>78</v>
      </c>
    </row>
    <row r="14" spans="1:4" ht="24" customHeight="1">
      <c r="A14" s="63" t="s">
        <v>132</v>
      </c>
      <c r="B14" s="64">
        <v>232</v>
      </c>
      <c r="C14" s="64">
        <v>232</v>
      </c>
      <c r="D14" s="51" t="s">
        <v>78</v>
      </c>
    </row>
    <row r="15" spans="1:4" ht="24" customHeight="1">
      <c r="A15" s="59" t="s">
        <v>133</v>
      </c>
      <c r="B15" s="62"/>
      <c r="C15" s="62"/>
      <c r="D15" s="51" t="s">
        <v>78</v>
      </c>
    </row>
    <row r="16" spans="1:4" ht="24" customHeight="1">
      <c r="A16" s="59" t="s">
        <v>134</v>
      </c>
      <c r="B16" s="62"/>
      <c r="C16" s="62"/>
      <c r="D16" s="51" t="s">
        <v>78</v>
      </c>
    </row>
    <row r="17" spans="1:4" ht="24" customHeight="1">
      <c r="A17" s="59" t="s">
        <v>135</v>
      </c>
      <c r="B17" s="62">
        <v>1097</v>
      </c>
      <c r="C17" s="62">
        <v>1097</v>
      </c>
      <c r="D17" s="51" t="s">
        <v>78</v>
      </c>
    </row>
    <row r="18" spans="1:4" ht="24" customHeight="1">
      <c r="A18" s="59" t="s">
        <v>136</v>
      </c>
      <c r="B18" s="62">
        <v>425</v>
      </c>
      <c r="C18" s="62">
        <v>425</v>
      </c>
      <c r="D18" s="51" t="s">
        <v>78</v>
      </c>
    </row>
    <row r="19" spans="1:4" ht="24" customHeight="1">
      <c r="A19" s="59" t="s">
        <v>137</v>
      </c>
      <c r="B19" s="62"/>
      <c r="C19" s="62"/>
      <c r="D19" s="60"/>
    </row>
    <row r="20" spans="1:4" ht="24" customHeight="1">
      <c r="A20" s="59" t="s">
        <v>138</v>
      </c>
      <c r="B20" s="62"/>
      <c r="C20" s="62"/>
      <c r="D20" s="60"/>
    </row>
    <row r="21" spans="1:4" ht="24" customHeight="1">
      <c r="A21" s="59" t="s">
        <v>139</v>
      </c>
      <c r="B21" s="62"/>
      <c r="C21" s="62"/>
      <c r="D21" s="60"/>
    </row>
    <row r="22" spans="1:4" ht="24" customHeight="1">
      <c r="A22" s="63" t="s">
        <v>140</v>
      </c>
      <c r="B22" s="62"/>
      <c r="C22" s="62"/>
      <c r="D22" s="51" t="s">
        <v>78</v>
      </c>
    </row>
    <row r="23" spans="1:4" ht="24" customHeight="1">
      <c r="A23" s="59" t="s">
        <v>141</v>
      </c>
      <c r="B23" s="62"/>
      <c r="C23" s="62"/>
      <c r="D23" s="51" t="s">
        <v>78</v>
      </c>
    </row>
    <row r="24" spans="1:4" ht="24" customHeight="1">
      <c r="A24" s="59" t="s">
        <v>142</v>
      </c>
      <c r="B24" s="62"/>
      <c r="C24" s="62"/>
      <c r="D24" s="60"/>
    </row>
    <row r="25" spans="1:4" ht="24" customHeight="1" thickBot="1">
      <c r="A25" s="65" t="s">
        <v>143</v>
      </c>
      <c r="B25" s="66"/>
      <c r="C25" s="66"/>
      <c r="D25" s="67" t="s">
        <v>78</v>
      </c>
    </row>
  </sheetData>
  <protectedRanges>
    <protectedRange sqref="D19:D21 D24 D7:D8" name="区域2_2"/>
  </protectedRanges>
  <mergeCells count="1">
    <mergeCell ref="A2:D2"/>
  </mergeCells>
  <phoneticPr fontId="1" type="noConversion"/>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dimension ref="A1:D14"/>
  <sheetViews>
    <sheetView showZeros="0" workbookViewId="0">
      <selection activeCell="A2" sqref="A2:B2"/>
    </sheetView>
  </sheetViews>
  <sheetFormatPr defaultColWidth="13.375" defaultRowHeight="32.25" customHeight="1"/>
  <cols>
    <col min="1" max="1" width="53" style="348" customWidth="1"/>
    <col min="2" max="2" width="28" style="348" customWidth="1"/>
    <col min="3" max="256" width="13.375" style="348"/>
    <col min="257" max="257" width="53" style="348" customWidth="1"/>
    <col min="258" max="258" width="28" style="348" customWidth="1"/>
    <col min="259" max="512" width="13.375" style="348"/>
    <col min="513" max="513" width="53" style="348" customWidth="1"/>
    <col min="514" max="514" width="28" style="348" customWidth="1"/>
    <col min="515" max="768" width="13.375" style="348"/>
    <col min="769" max="769" width="53" style="348" customWidth="1"/>
    <col min="770" max="770" width="28" style="348" customWidth="1"/>
    <col min="771" max="1024" width="13.375" style="348"/>
    <col min="1025" max="1025" width="53" style="348" customWidth="1"/>
    <col min="1026" max="1026" width="28" style="348" customWidth="1"/>
    <col min="1027" max="1280" width="13.375" style="348"/>
    <col min="1281" max="1281" width="53" style="348" customWidth="1"/>
    <col min="1282" max="1282" width="28" style="348" customWidth="1"/>
    <col min="1283" max="1536" width="13.375" style="348"/>
    <col min="1537" max="1537" width="53" style="348" customWidth="1"/>
    <col min="1538" max="1538" width="28" style="348" customWidth="1"/>
    <col min="1539" max="1792" width="13.375" style="348"/>
    <col min="1793" max="1793" width="53" style="348" customWidth="1"/>
    <col min="1794" max="1794" width="28" style="348" customWidth="1"/>
    <col min="1795" max="2048" width="13.375" style="348"/>
    <col min="2049" max="2049" width="53" style="348" customWidth="1"/>
    <col min="2050" max="2050" width="28" style="348" customWidth="1"/>
    <col min="2051" max="2304" width="13.375" style="348"/>
    <col min="2305" max="2305" width="53" style="348" customWidth="1"/>
    <col min="2306" max="2306" width="28" style="348" customWidth="1"/>
    <col min="2307" max="2560" width="13.375" style="348"/>
    <col min="2561" max="2561" width="53" style="348" customWidth="1"/>
    <col min="2562" max="2562" width="28" style="348" customWidth="1"/>
    <col min="2563" max="2816" width="13.375" style="348"/>
    <col min="2817" max="2817" width="53" style="348" customWidth="1"/>
    <col min="2818" max="2818" width="28" style="348" customWidth="1"/>
    <col min="2819" max="3072" width="13.375" style="348"/>
    <col min="3073" max="3073" width="53" style="348" customWidth="1"/>
    <col min="3074" max="3074" width="28" style="348" customWidth="1"/>
    <col min="3075" max="3328" width="13.375" style="348"/>
    <col min="3329" max="3329" width="53" style="348" customWidth="1"/>
    <col min="3330" max="3330" width="28" style="348" customWidth="1"/>
    <col min="3331" max="3584" width="13.375" style="348"/>
    <col min="3585" max="3585" width="53" style="348" customWidth="1"/>
    <col min="3586" max="3586" width="28" style="348" customWidth="1"/>
    <col min="3587" max="3840" width="13.375" style="348"/>
    <col min="3841" max="3841" width="53" style="348" customWidth="1"/>
    <col min="3842" max="3842" width="28" style="348" customWidth="1"/>
    <col min="3843" max="4096" width="13.375" style="348"/>
    <col min="4097" max="4097" width="53" style="348" customWidth="1"/>
    <col min="4098" max="4098" width="28" style="348" customWidth="1"/>
    <col min="4099" max="4352" width="13.375" style="348"/>
    <col min="4353" max="4353" width="53" style="348" customWidth="1"/>
    <col min="4354" max="4354" width="28" style="348" customWidth="1"/>
    <col min="4355" max="4608" width="13.375" style="348"/>
    <col min="4609" max="4609" width="53" style="348" customWidth="1"/>
    <col min="4610" max="4610" width="28" style="348" customWidth="1"/>
    <col min="4611" max="4864" width="13.375" style="348"/>
    <col min="4865" max="4865" width="53" style="348" customWidth="1"/>
    <col min="4866" max="4866" width="28" style="348" customWidth="1"/>
    <col min="4867" max="5120" width="13.375" style="348"/>
    <col min="5121" max="5121" width="53" style="348" customWidth="1"/>
    <col min="5122" max="5122" width="28" style="348" customWidth="1"/>
    <col min="5123" max="5376" width="13.375" style="348"/>
    <col min="5377" max="5377" width="53" style="348" customWidth="1"/>
    <col min="5378" max="5378" width="28" style="348" customWidth="1"/>
    <col min="5379" max="5632" width="13.375" style="348"/>
    <col min="5633" max="5633" width="53" style="348" customWidth="1"/>
    <col min="5634" max="5634" width="28" style="348" customWidth="1"/>
    <col min="5635" max="5888" width="13.375" style="348"/>
    <col min="5889" max="5889" width="53" style="348" customWidth="1"/>
    <col min="5890" max="5890" width="28" style="348" customWidth="1"/>
    <col min="5891" max="6144" width="13.375" style="348"/>
    <col min="6145" max="6145" width="53" style="348" customWidth="1"/>
    <col min="6146" max="6146" width="28" style="348" customWidth="1"/>
    <col min="6147" max="6400" width="13.375" style="348"/>
    <col min="6401" max="6401" width="53" style="348" customWidth="1"/>
    <col min="6402" max="6402" width="28" style="348" customWidth="1"/>
    <col min="6403" max="6656" width="13.375" style="348"/>
    <col min="6657" max="6657" width="53" style="348" customWidth="1"/>
    <col min="6658" max="6658" width="28" style="348" customWidth="1"/>
    <col min="6659" max="6912" width="13.375" style="348"/>
    <col min="6913" max="6913" width="53" style="348" customWidth="1"/>
    <col min="6914" max="6914" width="28" style="348" customWidth="1"/>
    <col min="6915" max="7168" width="13.375" style="348"/>
    <col min="7169" max="7169" width="53" style="348" customWidth="1"/>
    <col min="7170" max="7170" width="28" style="348" customWidth="1"/>
    <col min="7171" max="7424" width="13.375" style="348"/>
    <col min="7425" max="7425" width="53" style="348" customWidth="1"/>
    <col min="7426" max="7426" width="28" style="348" customWidth="1"/>
    <col min="7427" max="7680" width="13.375" style="348"/>
    <col min="7681" max="7681" width="53" style="348" customWidth="1"/>
    <col min="7682" max="7682" width="28" style="348" customWidth="1"/>
    <col min="7683" max="7936" width="13.375" style="348"/>
    <col min="7937" max="7937" width="53" style="348" customWidth="1"/>
    <col min="7938" max="7938" width="28" style="348" customWidth="1"/>
    <col min="7939" max="8192" width="13.375" style="348"/>
    <col min="8193" max="8193" width="53" style="348" customWidth="1"/>
    <col min="8194" max="8194" width="28" style="348" customWidth="1"/>
    <col min="8195" max="8448" width="13.375" style="348"/>
    <col min="8449" max="8449" width="53" style="348" customWidth="1"/>
    <col min="8450" max="8450" width="28" style="348" customWidth="1"/>
    <col min="8451" max="8704" width="13.375" style="348"/>
    <col min="8705" max="8705" width="53" style="348" customWidth="1"/>
    <col min="8706" max="8706" width="28" style="348" customWidth="1"/>
    <col min="8707" max="8960" width="13.375" style="348"/>
    <col min="8961" max="8961" width="53" style="348" customWidth="1"/>
    <col min="8962" max="8962" width="28" style="348" customWidth="1"/>
    <col min="8963" max="9216" width="13.375" style="348"/>
    <col min="9217" max="9217" width="53" style="348" customWidth="1"/>
    <col min="9218" max="9218" width="28" style="348" customWidth="1"/>
    <col min="9219" max="9472" width="13.375" style="348"/>
    <col min="9473" max="9473" width="53" style="348" customWidth="1"/>
    <col min="9474" max="9474" width="28" style="348" customWidth="1"/>
    <col min="9475" max="9728" width="13.375" style="348"/>
    <col min="9729" max="9729" width="53" style="348" customWidth="1"/>
    <col min="9730" max="9730" width="28" style="348" customWidth="1"/>
    <col min="9731" max="9984" width="13.375" style="348"/>
    <col min="9985" max="9985" width="53" style="348" customWidth="1"/>
    <col min="9986" max="9986" width="28" style="348" customWidth="1"/>
    <col min="9987" max="10240" width="13.375" style="348"/>
    <col min="10241" max="10241" width="53" style="348" customWidth="1"/>
    <col min="10242" max="10242" width="28" style="348" customWidth="1"/>
    <col min="10243" max="10496" width="13.375" style="348"/>
    <col min="10497" max="10497" width="53" style="348" customWidth="1"/>
    <col min="10498" max="10498" width="28" style="348" customWidth="1"/>
    <col min="10499" max="10752" width="13.375" style="348"/>
    <col min="10753" max="10753" width="53" style="348" customWidth="1"/>
    <col min="10754" max="10754" width="28" style="348" customWidth="1"/>
    <col min="10755" max="11008" width="13.375" style="348"/>
    <col min="11009" max="11009" width="53" style="348" customWidth="1"/>
    <col min="11010" max="11010" width="28" style="348" customWidth="1"/>
    <col min="11011" max="11264" width="13.375" style="348"/>
    <col min="11265" max="11265" width="53" style="348" customWidth="1"/>
    <col min="11266" max="11266" width="28" style="348" customWidth="1"/>
    <col min="11267" max="11520" width="13.375" style="348"/>
    <col min="11521" max="11521" width="53" style="348" customWidth="1"/>
    <col min="11522" max="11522" width="28" style="348" customWidth="1"/>
    <col min="11523" max="11776" width="13.375" style="348"/>
    <col min="11777" max="11777" width="53" style="348" customWidth="1"/>
    <col min="11778" max="11778" width="28" style="348" customWidth="1"/>
    <col min="11779" max="12032" width="13.375" style="348"/>
    <col min="12033" max="12033" width="53" style="348" customWidth="1"/>
    <col min="12034" max="12034" width="28" style="348" customWidth="1"/>
    <col min="12035" max="12288" width="13.375" style="348"/>
    <col min="12289" max="12289" width="53" style="348" customWidth="1"/>
    <col min="12290" max="12290" width="28" style="348" customWidth="1"/>
    <col min="12291" max="12544" width="13.375" style="348"/>
    <col min="12545" max="12545" width="53" style="348" customWidth="1"/>
    <col min="12546" max="12546" width="28" style="348" customWidth="1"/>
    <col min="12547" max="12800" width="13.375" style="348"/>
    <col min="12801" max="12801" width="53" style="348" customWidth="1"/>
    <col min="12802" max="12802" width="28" style="348" customWidth="1"/>
    <col min="12803" max="13056" width="13.375" style="348"/>
    <col min="13057" max="13057" width="53" style="348" customWidth="1"/>
    <col min="13058" max="13058" width="28" style="348" customWidth="1"/>
    <col min="13059" max="13312" width="13.375" style="348"/>
    <col min="13313" max="13313" width="53" style="348" customWidth="1"/>
    <col min="13314" max="13314" width="28" style="348" customWidth="1"/>
    <col min="13315" max="13568" width="13.375" style="348"/>
    <col min="13569" max="13569" width="53" style="348" customWidth="1"/>
    <col min="13570" max="13570" width="28" style="348" customWidth="1"/>
    <col min="13571" max="13824" width="13.375" style="348"/>
    <col min="13825" max="13825" width="53" style="348" customWidth="1"/>
    <col min="13826" max="13826" width="28" style="348" customWidth="1"/>
    <col min="13827" max="14080" width="13.375" style="348"/>
    <col min="14081" max="14081" width="53" style="348" customWidth="1"/>
    <col min="14082" max="14082" width="28" style="348" customWidth="1"/>
    <col min="14083" max="14336" width="13.375" style="348"/>
    <col min="14337" max="14337" width="53" style="348" customWidth="1"/>
    <col min="14338" max="14338" width="28" style="348" customWidth="1"/>
    <col min="14339" max="14592" width="13.375" style="348"/>
    <col min="14593" max="14593" width="53" style="348" customWidth="1"/>
    <col min="14594" max="14594" width="28" style="348" customWidth="1"/>
    <col min="14595" max="14848" width="13.375" style="348"/>
    <col min="14849" max="14849" width="53" style="348" customWidth="1"/>
    <col min="14850" max="14850" width="28" style="348" customWidth="1"/>
    <col min="14851" max="15104" width="13.375" style="348"/>
    <col min="15105" max="15105" width="53" style="348" customWidth="1"/>
    <col min="15106" max="15106" width="28" style="348" customWidth="1"/>
    <col min="15107" max="15360" width="13.375" style="348"/>
    <col min="15361" max="15361" width="53" style="348" customWidth="1"/>
    <col min="15362" max="15362" width="28" style="348" customWidth="1"/>
    <col min="15363" max="15616" width="13.375" style="348"/>
    <col min="15617" max="15617" width="53" style="348" customWidth="1"/>
    <col min="15618" max="15618" width="28" style="348" customWidth="1"/>
    <col min="15619" max="15872" width="13.375" style="348"/>
    <col min="15873" max="15873" width="53" style="348" customWidth="1"/>
    <col min="15874" max="15874" width="28" style="348" customWidth="1"/>
    <col min="15875" max="16128" width="13.375" style="348"/>
    <col min="16129" max="16129" width="53" style="348" customWidth="1"/>
    <col min="16130" max="16130" width="28" style="348" customWidth="1"/>
    <col min="16131" max="16384" width="13.375" style="348"/>
  </cols>
  <sheetData>
    <row r="1" spans="1:4" ht="32.25" customHeight="1">
      <c r="A1" s="346" t="s">
        <v>1236</v>
      </c>
      <c r="B1" s="347"/>
    </row>
    <row r="2" spans="1:4" s="349" customFormat="1" ht="32.25" customHeight="1">
      <c r="A2" s="431" t="s">
        <v>1212</v>
      </c>
      <c r="B2" s="431"/>
    </row>
    <row r="3" spans="1:4" ht="32.25" customHeight="1" thickBot="1">
      <c r="A3" s="350"/>
      <c r="B3" s="351" t="s">
        <v>2</v>
      </c>
    </row>
    <row r="4" spans="1:4" s="352" customFormat="1" ht="39.75" customHeight="1">
      <c r="A4" s="367" t="s">
        <v>422</v>
      </c>
      <c r="B4" s="368" t="s">
        <v>1199</v>
      </c>
    </row>
    <row r="5" spans="1:4" s="356" customFormat="1" ht="39.75" customHeight="1">
      <c r="A5" s="353" t="s">
        <v>1200</v>
      </c>
      <c r="B5" s="354">
        <v>79900</v>
      </c>
      <c r="C5" s="355"/>
      <c r="D5" s="355"/>
    </row>
    <row r="6" spans="1:4" s="356" customFormat="1" ht="39.75" customHeight="1">
      <c r="A6" s="353" t="s">
        <v>1201</v>
      </c>
      <c r="B6" s="354">
        <v>71335</v>
      </c>
      <c r="C6" s="355"/>
      <c r="D6" s="355"/>
    </row>
    <row r="7" spans="1:4" s="356" customFormat="1" ht="39.75" customHeight="1">
      <c r="A7" s="353" t="s">
        <v>1202</v>
      </c>
      <c r="B7" s="354">
        <v>76500</v>
      </c>
      <c r="C7" s="355"/>
      <c r="D7" s="355"/>
    </row>
    <row r="8" spans="1:4" s="356" customFormat="1" ht="39.75" customHeight="1">
      <c r="A8" s="353" t="s">
        <v>1203</v>
      </c>
      <c r="B8" s="354">
        <v>70957</v>
      </c>
      <c r="C8" s="355"/>
      <c r="D8" s="355"/>
    </row>
    <row r="9" spans="1:4" ht="39.75" customHeight="1">
      <c r="A9" s="353" t="s">
        <v>1204</v>
      </c>
      <c r="B9" s="357">
        <v>78200</v>
      </c>
    </row>
    <row r="10" spans="1:4" ht="39.75" customHeight="1">
      <c r="A10" s="353" t="s">
        <v>1205</v>
      </c>
      <c r="B10" s="357">
        <v>72654</v>
      </c>
    </row>
    <row r="11" spans="1:4" s="358" customFormat="1" ht="39.75" customHeight="1">
      <c r="A11" s="353" t="s">
        <v>1206</v>
      </c>
      <c r="B11" s="354">
        <v>78200</v>
      </c>
    </row>
    <row r="12" spans="1:4" s="356" customFormat="1" ht="39.75" customHeight="1">
      <c r="A12" s="353" t="s">
        <v>1207</v>
      </c>
      <c r="B12" s="354">
        <v>72531</v>
      </c>
      <c r="C12" s="355"/>
      <c r="D12" s="355"/>
    </row>
    <row r="13" spans="1:4" s="356" customFormat="1" ht="39.75" customHeight="1">
      <c r="A13" s="353" t="s">
        <v>1209</v>
      </c>
      <c r="B13" s="354">
        <v>85000</v>
      </c>
      <c r="C13" s="355"/>
      <c r="D13" s="355"/>
    </row>
    <row r="14" spans="1:4" ht="32.25" customHeight="1" thickBot="1">
      <c r="A14" s="359" t="s">
        <v>1210</v>
      </c>
      <c r="B14" s="361">
        <v>79317.787400000001</v>
      </c>
    </row>
  </sheetData>
  <mergeCells count="1">
    <mergeCell ref="A2:B2"/>
  </mergeCells>
  <phoneticPr fontId="1" type="noConversion"/>
  <printOptions horizontalCentered="1"/>
  <pageMargins left="2.97" right="0.59" top="1.26" bottom="0.55000000000000004" header="0.31" footer="0.31"/>
  <pageSetup paperSize="9" scale="80" orientation="landscape"/>
  <headerFooter alignWithMargins="0"/>
</worksheet>
</file>

<file path=xl/worksheets/sheet14.xml><?xml version="1.0" encoding="utf-8"?>
<worksheet xmlns="http://schemas.openxmlformats.org/spreadsheetml/2006/main" xmlns:r="http://schemas.openxmlformats.org/officeDocument/2006/relationships">
  <dimension ref="A1:E14"/>
  <sheetViews>
    <sheetView workbookViewId="0">
      <selection activeCell="E13" sqref="E13"/>
    </sheetView>
  </sheetViews>
  <sheetFormatPr defaultColWidth="13.375" defaultRowHeight="32.25" customHeight="1"/>
  <cols>
    <col min="1" max="1" width="51.75" style="348" customWidth="1"/>
    <col min="2" max="2" width="23.625" style="348" customWidth="1"/>
    <col min="3" max="256" width="13.375" style="348"/>
    <col min="257" max="257" width="51.75" style="348" customWidth="1"/>
    <col min="258" max="258" width="23.625" style="348" customWidth="1"/>
    <col min="259" max="512" width="13.375" style="348"/>
    <col min="513" max="513" width="51.75" style="348" customWidth="1"/>
    <col min="514" max="514" width="23.625" style="348" customWidth="1"/>
    <col min="515" max="768" width="13.375" style="348"/>
    <col min="769" max="769" width="51.75" style="348" customWidth="1"/>
    <col min="770" max="770" width="23.625" style="348" customWidth="1"/>
    <col min="771" max="1024" width="13.375" style="348"/>
    <col min="1025" max="1025" width="51.75" style="348" customWidth="1"/>
    <col min="1026" max="1026" width="23.625" style="348" customWidth="1"/>
    <col min="1027" max="1280" width="13.375" style="348"/>
    <col min="1281" max="1281" width="51.75" style="348" customWidth="1"/>
    <col min="1282" max="1282" width="23.625" style="348" customWidth="1"/>
    <col min="1283" max="1536" width="13.375" style="348"/>
    <col min="1537" max="1537" width="51.75" style="348" customWidth="1"/>
    <col min="1538" max="1538" width="23.625" style="348" customWidth="1"/>
    <col min="1539" max="1792" width="13.375" style="348"/>
    <col min="1793" max="1793" width="51.75" style="348" customWidth="1"/>
    <col min="1794" max="1794" width="23.625" style="348" customWidth="1"/>
    <col min="1795" max="2048" width="13.375" style="348"/>
    <col min="2049" max="2049" width="51.75" style="348" customWidth="1"/>
    <col min="2050" max="2050" width="23.625" style="348" customWidth="1"/>
    <col min="2051" max="2304" width="13.375" style="348"/>
    <col min="2305" max="2305" width="51.75" style="348" customWidth="1"/>
    <col min="2306" max="2306" width="23.625" style="348" customWidth="1"/>
    <col min="2307" max="2560" width="13.375" style="348"/>
    <col min="2561" max="2561" width="51.75" style="348" customWidth="1"/>
    <col min="2562" max="2562" width="23.625" style="348" customWidth="1"/>
    <col min="2563" max="2816" width="13.375" style="348"/>
    <col min="2817" max="2817" width="51.75" style="348" customWidth="1"/>
    <col min="2818" max="2818" width="23.625" style="348" customWidth="1"/>
    <col min="2819" max="3072" width="13.375" style="348"/>
    <col min="3073" max="3073" width="51.75" style="348" customWidth="1"/>
    <col min="3074" max="3074" width="23.625" style="348" customWidth="1"/>
    <col min="3075" max="3328" width="13.375" style="348"/>
    <col min="3329" max="3329" width="51.75" style="348" customWidth="1"/>
    <col min="3330" max="3330" width="23.625" style="348" customWidth="1"/>
    <col min="3331" max="3584" width="13.375" style="348"/>
    <col min="3585" max="3585" width="51.75" style="348" customWidth="1"/>
    <col min="3586" max="3586" width="23.625" style="348" customWidth="1"/>
    <col min="3587" max="3840" width="13.375" style="348"/>
    <col min="3841" max="3841" width="51.75" style="348" customWidth="1"/>
    <col min="3842" max="3842" width="23.625" style="348" customWidth="1"/>
    <col min="3843" max="4096" width="13.375" style="348"/>
    <col min="4097" max="4097" width="51.75" style="348" customWidth="1"/>
    <col min="4098" max="4098" width="23.625" style="348" customWidth="1"/>
    <col min="4099" max="4352" width="13.375" style="348"/>
    <col min="4353" max="4353" width="51.75" style="348" customWidth="1"/>
    <col min="4354" max="4354" width="23.625" style="348" customWidth="1"/>
    <col min="4355" max="4608" width="13.375" style="348"/>
    <col min="4609" max="4609" width="51.75" style="348" customWidth="1"/>
    <col min="4610" max="4610" width="23.625" style="348" customWidth="1"/>
    <col min="4611" max="4864" width="13.375" style="348"/>
    <col min="4865" max="4865" width="51.75" style="348" customWidth="1"/>
    <col min="4866" max="4866" width="23.625" style="348" customWidth="1"/>
    <col min="4867" max="5120" width="13.375" style="348"/>
    <col min="5121" max="5121" width="51.75" style="348" customWidth="1"/>
    <col min="5122" max="5122" width="23.625" style="348" customWidth="1"/>
    <col min="5123" max="5376" width="13.375" style="348"/>
    <col min="5377" max="5377" width="51.75" style="348" customWidth="1"/>
    <col min="5378" max="5378" width="23.625" style="348" customWidth="1"/>
    <col min="5379" max="5632" width="13.375" style="348"/>
    <col min="5633" max="5633" width="51.75" style="348" customWidth="1"/>
    <col min="5634" max="5634" width="23.625" style="348" customWidth="1"/>
    <col min="5635" max="5888" width="13.375" style="348"/>
    <col min="5889" max="5889" width="51.75" style="348" customWidth="1"/>
    <col min="5890" max="5890" width="23.625" style="348" customWidth="1"/>
    <col min="5891" max="6144" width="13.375" style="348"/>
    <col min="6145" max="6145" width="51.75" style="348" customWidth="1"/>
    <col min="6146" max="6146" width="23.625" style="348" customWidth="1"/>
    <col min="6147" max="6400" width="13.375" style="348"/>
    <col min="6401" max="6401" width="51.75" style="348" customWidth="1"/>
    <col min="6402" max="6402" width="23.625" style="348" customWidth="1"/>
    <col min="6403" max="6656" width="13.375" style="348"/>
    <col min="6657" max="6657" width="51.75" style="348" customWidth="1"/>
    <col min="6658" max="6658" width="23.625" style="348" customWidth="1"/>
    <col min="6659" max="6912" width="13.375" style="348"/>
    <col min="6913" max="6913" width="51.75" style="348" customWidth="1"/>
    <col min="6914" max="6914" width="23.625" style="348" customWidth="1"/>
    <col min="6915" max="7168" width="13.375" style="348"/>
    <col min="7169" max="7169" width="51.75" style="348" customWidth="1"/>
    <col min="7170" max="7170" width="23.625" style="348" customWidth="1"/>
    <col min="7171" max="7424" width="13.375" style="348"/>
    <col min="7425" max="7425" width="51.75" style="348" customWidth="1"/>
    <col min="7426" max="7426" width="23.625" style="348" customWidth="1"/>
    <col min="7427" max="7680" width="13.375" style="348"/>
    <col min="7681" max="7681" width="51.75" style="348" customWidth="1"/>
    <col min="7682" max="7682" width="23.625" style="348" customWidth="1"/>
    <col min="7683" max="7936" width="13.375" style="348"/>
    <col min="7937" max="7937" width="51.75" style="348" customWidth="1"/>
    <col min="7938" max="7938" width="23.625" style="348" customWidth="1"/>
    <col min="7939" max="8192" width="13.375" style="348"/>
    <col min="8193" max="8193" width="51.75" style="348" customWidth="1"/>
    <col min="8194" max="8194" width="23.625" style="348" customWidth="1"/>
    <col min="8195" max="8448" width="13.375" style="348"/>
    <col min="8449" max="8449" width="51.75" style="348" customWidth="1"/>
    <col min="8450" max="8450" width="23.625" style="348" customWidth="1"/>
    <col min="8451" max="8704" width="13.375" style="348"/>
    <col min="8705" max="8705" width="51.75" style="348" customWidth="1"/>
    <col min="8706" max="8706" width="23.625" style="348" customWidth="1"/>
    <col min="8707" max="8960" width="13.375" style="348"/>
    <col min="8961" max="8961" width="51.75" style="348" customWidth="1"/>
    <col min="8962" max="8962" width="23.625" style="348" customWidth="1"/>
    <col min="8963" max="9216" width="13.375" style="348"/>
    <col min="9217" max="9217" width="51.75" style="348" customWidth="1"/>
    <col min="9218" max="9218" width="23.625" style="348" customWidth="1"/>
    <col min="9219" max="9472" width="13.375" style="348"/>
    <col min="9473" max="9473" width="51.75" style="348" customWidth="1"/>
    <col min="9474" max="9474" width="23.625" style="348" customWidth="1"/>
    <col min="9475" max="9728" width="13.375" style="348"/>
    <col min="9729" max="9729" width="51.75" style="348" customWidth="1"/>
    <col min="9730" max="9730" width="23.625" style="348" customWidth="1"/>
    <col min="9731" max="9984" width="13.375" style="348"/>
    <col min="9985" max="9985" width="51.75" style="348" customWidth="1"/>
    <col min="9986" max="9986" width="23.625" style="348" customWidth="1"/>
    <col min="9987" max="10240" width="13.375" style="348"/>
    <col min="10241" max="10241" width="51.75" style="348" customWidth="1"/>
    <col min="10242" max="10242" width="23.625" style="348" customWidth="1"/>
    <col min="10243" max="10496" width="13.375" style="348"/>
    <col min="10497" max="10497" width="51.75" style="348" customWidth="1"/>
    <col min="10498" max="10498" width="23.625" style="348" customWidth="1"/>
    <col min="10499" max="10752" width="13.375" style="348"/>
    <col min="10753" max="10753" width="51.75" style="348" customWidth="1"/>
    <col min="10754" max="10754" width="23.625" style="348" customWidth="1"/>
    <col min="10755" max="11008" width="13.375" style="348"/>
    <col min="11009" max="11009" width="51.75" style="348" customWidth="1"/>
    <col min="11010" max="11010" width="23.625" style="348" customWidth="1"/>
    <col min="11011" max="11264" width="13.375" style="348"/>
    <col min="11265" max="11265" width="51.75" style="348" customWidth="1"/>
    <col min="11266" max="11266" width="23.625" style="348" customWidth="1"/>
    <col min="11267" max="11520" width="13.375" style="348"/>
    <col min="11521" max="11521" width="51.75" style="348" customWidth="1"/>
    <col min="11522" max="11522" width="23.625" style="348" customWidth="1"/>
    <col min="11523" max="11776" width="13.375" style="348"/>
    <col min="11777" max="11777" width="51.75" style="348" customWidth="1"/>
    <col min="11778" max="11778" width="23.625" style="348" customWidth="1"/>
    <col min="11779" max="12032" width="13.375" style="348"/>
    <col min="12033" max="12033" width="51.75" style="348" customWidth="1"/>
    <col min="12034" max="12034" width="23.625" style="348" customWidth="1"/>
    <col min="12035" max="12288" width="13.375" style="348"/>
    <col min="12289" max="12289" width="51.75" style="348" customWidth="1"/>
    <col min="12290" max="12290" width="23.625" style="348" customWidth="1"/>
    <col min="12291" max="12544" width="13.375" style="348"/>
    <col min="12545" max="12545" width="51.75" style="348" customWidth="1"/>
    <col min="12546" max="12546" width="23.625" style="348" customWidth="1"/>
    <col min="12547" max="12800" width="13.375" style="348"/>
    <col min="12801" max="12801" width="51.75" style="348" customWidth="1"/>
    <col min="12802" max="12802" width="23.625" style="348" customWidth="1"/>
    <col min="12803" max="13056" width="13.375" style="348"/>
    <col min="13057" max="13057" width="51.75" style="348" customWidth="1"/>
    <col min="13058" max="13058" width="23.625" style="348" customWidth="1"/>
    <col min="13059" max="13312" width="13.375" style="348"/>
    <col min="13313" max="13313" width="51.75" style="348" customWidth="1"/>
    <col min="13314" max="13314" width="23.625" style="348" customWidth="1"/>
    <col min="13315" max="13568" width="13.375" style="348"/>
    <col min="13569" max="13569" width="51.75" style="348" customWidth="1"/>
    <col min="13570" max="13570" width="23.625" style="348" customWidth="1"/>
    <col min="13571" max="13824" width="13.375" style="348"/>
    <col min="13825" max="13825" width="51.75" style="348" customWidth="1"/>
    <col min="13826" max="13826" width="23.625" style="348" customWidth="1"/>
    <col min="13827" max="14080" width="13.375" style="348"/>
    <col min="14081" max="14081" width="51.75" style="348" customWidth="1"/>
    <col min="14082" max="14082" width="23.625" style="348" customWidth="1"/>
    <col min="14083" max="14336" width="13.375" style="348"/>
    <col min="14337" max="14337" width="51.75" style="348" customWidth="1"/>
    <col min="14338" max="14338" width="23.625" style="348" customWidth="1"/>
    <col min="14339" max="14592" width="13.375" style="348"/>
    <col min="14593" max="14593" width="51.75" style="348" customWidth="1"/>
    <col min="14594" max="14594" width="23.625" style="348" customWidth="1"/>
    <col min="14595" max="14848" width="13.375" style="348"/>
    <col min="14849" max="14849" width="51.75" style="348" customWidth="1"/>
    <col min="14850" max="14850" width="23.625" style="348" customWidth="1"/>
    <col min="14851" max="15104" width="13.375" style="348"/>
    <col min="15105" max="15105" width="51.75" style="348" customWidth="1"/>
    <col min="15106" max="15106" width="23.625" style="348" customWidth="1"/>
    <col min="15107" max="15360" width="13.375" style="348"/>
    <col min="15361" max="15361" width="51.75" style="348" customWidth="1"/>
    <col min="15362" max="15362" width="23.625" style="348" customWidth="1"/>
    <col min="15363" max="15616" width="13.375" style="348"/>
    <col min="15617" max="15617" width="51.75" style="348" customWidth="1"/>
    <col min="15618" max="15618" width="23.625" style="348" customWidth="1"/>
    <col min="15619" max="15872" width="13.375" style="348"/>
    <col min="15873" max="15873" width="51.75" style="348" customWidth="1"/>
    <col min="15874" max="15874" width="23.625" style="348" customWidth="1"/>
    <col min="15875" max="16128" width="13.375" style="348"/>
    <col min="16129" max="16129" width="51.75" style="348" customWidth="1"/>
    <col min="16130" max="16130" width="23.625" style="348" customWidth="1"/>
    <col min="16131" max="16384" width="13.375" style="348"/>
  </cols>
  <sheetData>
    <row r="1" spans="1:5" ht="32.25" customHeight="1">
      <c r="A1" s="298" t="s">
        <v>1237</v>
      </c>
      <c r="B1" s="356"/>
    </row>
    <row r="2" spans="1:5" s="349" customFormat="1" ht="32.25" customHeight="1">
      <c r="A2" s="431" t="s">
        <v>1211</v>
      </c>
      <c r="B2" s="431"/>
    </row>
    <row r="3" spans="1:5" ht="32.25" customHeight="1" thickBot="1">
      <c r="A3" s="350"/>
      <c r="B3" s="351" t="s">
        <v>2</v>
      </c>
    </row>
    <row r="4" spans="1:5" s="358" customFormat="1" ht="52.5" customHeight="1" thickBot="1">
      <c r="A4" s="362" t="s">
        <v>422</v>
      </c>
      <c r="B4" s="363" t="s">
        <v>1208</v>
      </c>
    </row>
    <row r="5" spans="1:5" s="356" customFormat="1" ht="40.15" customHeight="1">
      <c r="A5" s="365" t="s">
        <v>1200</v>
      </c>
      <c r="B5" s="366">
        <v>3800</v>
      </c>
      <c r="C5" s="355"/>
      <c r="D5" s="355"/>
      <c r="E5" s="355"/>
    </row>
    <row r="6" spans="1:5" s="356" customFormat="1" ht="40.15" customHeight="1">
      <c r="A6" s="353" t="s">
        <v>1201</v>
      </c>
      <c r="B6" s="354">
        <v>3780</v>
      </c>
      <c r="C6" s="355"/>
      <c r="D6" s="355"/>
      <c r="E6" s="355"/>
    </row>
    <row r="7" spans="1:5" s="356" customFormat="1" ht="40.15" customHeight="1">
      <c r="A7" s="353" t="s">
        <v>1202</v>
      </c>
      <c r="B7" s="354">
        <v>600</v>
      </c>
      <c r="C7" s="355"/>
      <c r="D7" s="355"/>
      <c r="E7" s="355"/>
    </row>
    <row r="8" spans="1:5" s="356" customFormat="1" ht="40.15" customHeight="1">
      <c r="A8" s="353" t="s">
        <v>1203</v>
      </c>
      <c r="B8" s="354">
        <v>600</v>
      </c>
      <c r="C8" s="355"/>
      <c r="D8" s="355"/>
      <c r="E8" s="355"/>
    </row>
    <row r="9" spans="1:5" ht="32.25" customHeight="1">
      <c r="A9" s="353" t="s">
        <v>1204</v>
      </c>
      <c r="B9" s="364">
        <v>7869</v>
      </c>
    </row>
    <row r="10" spans="1:5" ht="32.25" customHeight="1">
      <c r="A10" s="353" t="s">
        <v>1205</v>
      </c>
      <c r="B10" s="364">
        <v>7849</v>
      </c>
    </row>
    <row r="11" spans="1:5" s="358" customFormat="1" ht="40.15" customHeight="1">
      <c r="A11" s="353" t="s">
        <v>1206</v>
      </c>
      <c r="B11" s="354">
        <v>17769</v>
      </c>
    </row>
    <row r="12" spans="1:5" s="356" customFormat="1" ht="40.15" customHeight="1">
      <c r="A12" s="353" t="s">
        <v>1207</v>
      </c>
      <c r="B12" s="354">
        <v>17749</v>
      </c>
      <c r="C12" s="355"/>
      <c r="D12" s="355"/>
      <c r="E12" s="355"/>
    </row>
    <row r="13" spans="1:5" s="356" customFormat="1" ht="40.15" customHeight="1">
      <c r="A13" s="353" t="s">
        <v>1209</v>
      </c>
      <c r="B13" s="354">
        <v>57769</v>
      </c>
      <c r="C13" s="355"/>
      <c r="D13" s="355"/>
      <c r="E13" s="355"/>
    </row>
    <row r="14" spans="1:5" ht="32.25" customHeight="1" thickBot="1">
      <c r="A14" s="359" t="s">
        <v>1210</v>
      </c>
      <c r="B14" s="360">
        <v>57749</v>
      </c>
    </row>
  </sheetData>
  <mergeCells count="1">
    <mergeCell ref="A2:B2"/>
  </mergeCells>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D73"/>
  <sheetViews>
    <sheetView zoomScaleSheetLayoutView="100" workbookViewId="0">
      <selection activeCell="A2" sqref="A2:D2"/>
    </sheetView>
  </sheetViews>
  <sheetFormatPr defaultColWidth="9" defaultRowHeight="14.25"/>
  <cols>
    <col min="1" max="1" width="40.625" style="70" customWidth="1"/>
    <col min="2" max="2" width="16" style="70" customWidth="1"/>
    <col min="3" max="3" width="53.625" style="70" customWidth="1"/>
    <col min="4" max="4" width="16.625" style="70" customWidth="1"/>
    <col min="5" max="256" width="9" style="70"/>
    <col min="257" max="257" width="40.625" style="70" customWidth="1"/>
    <col min="258" max="258" width="16" style="70" customWidth="1"/>
    <col min="259" max="259" width="53.625" style="70" customWidth="1"/>
    <col min="260" max="260" width="16.625" style="70" customWidth="1"/>
    <col min="261" max="512" width="9" style="70"/>
    <col min="513" max="513" width="40.625" style="70" customWidth="1"/>
    <col min="514" max="514" width="16" style="70" customWidth="1"/>
    <col min="515" max="515" width="53.625" style="70" customWidth="1"/>
    <col min="516" max="516" width="16.625" style="70" customWidth="1"/>
    <col min="517" max="768" width="9" style="70"/>
    <col min="769" max="769" width="40.625" style="70" customWidth="1"/>
    <col min="770" max="770" width="16" style="70" customWidth="1"/>
    <col min="771" max="771" width="53.625" style="70" customWidth="1"/>
    <col min="772" max="772" width="16.625" style="70" customWidth="1"/>
    <col min="773" max="1024" width="9" style="70"/>
    <col min="1025" max="1025" width="40.625" style="70" customWidth="1"/>
    <col min="1026" max="1026" width="16" style="70" customWidth="1"/>
    <col min="1027" max="1027" width="53.625" style="70" customWidth="1"/>
    <col min="1028" max="1028" width="16.625" style="70" customWidth="1"/>
    <col min="1029" max="1280" width="9" style="70"/>
    <col min="1281" max="1281" width="40.625" style="70" customWidth="1"/>
    <col min="1282" max="1282" width="16" style="70" customWidth="1"/>
    <col min="1283" max="1283" width="53.625" style="70" customWidth="1"/>
    <col min="1284" max="1284" width="16.625" style="70" customWidth="1"/>
    <col min="1285" max="1536" width="9" style="70"/>
    <col min="1537" max="1537" width="40.625" style="70" customWidth="1"/>
    <col min="1538" max="1538" width="16" style="70" customWidth="1"/>
    <col min="1539" max="1539" width="53.625" style="70" customWidth="1"/>
    <col min="1540" max="1540" width="16.625" style="70" customWidth="1"/>
    <col min="1541" max="1792" width="9" style="70"/>
    <col min="1793" max="1793" width="40.625" style="70" customWidth="1"/>
    <col min="1794" max="1794" width="16" style="70" customWidth="1"/>
    <col min="1795" max="1795" width="53.625" style="70" customWidth="1"/>
    <col min="1796" max="1796" width="16.625" style="70" customWidth="1"/>
    <col min="1797" max="2048" width="9" style="70"/>
    <col min="2049" max="2049" width="40.625" style="70" customWidth="1"/>
    <col min="2050" max="2050" width="16" style="70" customWidth="1"/>
    <col min="2051" max="2051" width="53.625" style="70" customWidth="1"/>
    <col min="2052" max="2052" width="16.625" style="70" customWidth="1"/>
    <col min="2053" max="2304" width="9" style="70"/>
    <col min="2305" max="2305" width="40.625" style="70" customWidth="1"/>
    <col min="2306" max="2306" width="16" style="70" customWidth="1"/>
    <col min="2307" max="2307" width="53.625" style="70" customWidth="1"/>
    <col min="2308" max="2308" width="16.625" style="70" customWidth="1"/>
    <col min="2309" max="2560" width="9" style="70"/>
    <col min="2561" max="2561" width="40.625" style="70" customWidth="1"/>
    <col min="2562" max="2562" width="16" style="70" customWidth="1"/>
    <col min="2563" max="2563" width="53.625" style="70" customWidth="1"/>
    <col min="2564" max="2564" width="16.625" style="70" customWidth="1"/>
    <col min="2565" max="2816" width="9" style="70"/>
    <col min="2817" max="2817" width="40.625" style="70" customWidth="1"/>
    <col min="2818" max="2818" width="16" style="70" customWidth="1"/>
    <col min="2819" max="2819" width="53.625" style="70" customWidth="1"/>
    <col min="2820" max="2820" width="16.625" style="70" customWidth="1"/>
    <col min="2821" max="3072" width="9" style="70"/>
    <col min="3073" max="3073" width="40.625" style="70" customWidth="1"/>
    <col min="3074" max="3074" width="16" style="70" customWidth="1"/>
    <col min="3075" max="3075" width="53.625" style="70" customWidth="1"/>
    <col min="3076" max="3076" width="16.625" style="70" customWidth="1"/>
    <col min="3077" max="3328" width="9" style="70"/>
    <col min="3329" max="3329" width="40.625" style="70" customWidth="1"/>
    <col min="3330" max="3330" width="16" style="70" customWidth="1"/>
    <col min="3331" max="3331" width="53.625" style="70" customWidth="1"/>
    <col min="3332" max="3332" width="16.625" style="70" customWidth="1"/>
    <col min="3333" max="3584" width="9" style="70"/>
    <col min="3585" max="3585" width="40.625" style="70" customWidth="1"/>
    <col min="3586" max="3586" width="16" style="70" customWidth="1"/>
    <col min="3587" max="3587" width="53.625" style="70" customWidth="1"/>
    <col min="3588" max="3588" width="16.625" style="70" customWidth="1"/>
    <col min="3589" max="3840" width="9" style="70"/>
    <col min="3841" max="3841" width="40.625" style="70" customWidth="1"/>
    <col min="3842" max="3842" width="16" style="70" customWidth="1"/>
    <col min="3843" max="3843" width="53.625" style="70" customWidth="1"/>
    <col min="3844" max="3844" width="16.625" style="70" customWidth="1"/>
    <col min="3845" max="4096" width="9" style="70"/>
    <col min="4097" max="4097" width="40.625" style="70" customWidth="1"/>
    <col min="4098" max="4098" width="16" style="70" customWidth="1"/>
    <col min="4099" max="4099" width="53.625" style="70" customWidth="1"/>
    <col min="4100" max="4100" width="16.625" style="70" customWidth="1"/>
    <col min="4101" max="4352" width="9" style="70"/>
    <col min="4353" max="4353" width="40.625" style="70" customWidth="1"/>
    <col min="4354" max="4354" width="16" style="70" customWidth="1"/>
    <col min="4355" max="4355" width="53.625" style="70" customWidth="1"/>
    <col min="4356" max="4356" width="16.625" style="70" customWidth="1"/>
    <col min="4357" max="4608" width="9" style="70"/>
    <col min="4609" max="4609" width="40.625" style="70" customWidth="1"/>
    <col min="4610" max="4610" width="16" style="70" customWidth="1"/>
    <col min="4611" max="4611" width="53.625" style="70" customWidth="1"/>
    <col min="4612" max="4612" width="16.625" style="70" customWidth="1"/>
    <col min="4613" max="4864" width="9" style="70"/>
    <col min="4865" max="4865" width="40.625" style="70" customWidth="1"/>
    <col min="4866" max="4866" width="16" style="70" customWidth="1"/>
    <col min="4867" max="4867" width="53.625" style="70" customWidth="1"/>
    <col min="4868" max="4868" width="16.625" style="70" customWidth="1"/>
    <col min="4869" max="5120" width="9" style="70"/>
    <col min="5121" max="5121" width="40.625" style="70" customWidth="1"/>
    <col min="5122" max="5122" width="16" style="70" customWidth="1"/>
    <col min="5123" max="5123" width="53.625" style="70" customWidth="1"/>
    <col min="5124" max="5124" width="16.625" style="70" customWidth="1"/>
    <col min="5125" max="5376" width="9" style="70"/>
    <col min="5377" max="5377" width="40.625" style="70" customWidth="1"/>
    <col min="5378" max="5378" width="16" style="70" customWidth="1"/>
    <col min="5379" max="5379" width="53.625" style="70" customWidth="1"/>
    <col min="5380" max="5380" width="16.625" style="70" customWidth="1"/>
    <col min="5381" max="5632" width="9" style="70"/>
    <col min="5633" max="5633" width="40.625" style="70" customWidth="1"/>
    <col min="5634" max="5634" width="16" style="70" customWidth="1"/>
    <col min="5635" max="5635" width="53.625" style="70" customWidth="1"/>
    <col min="5636" max="5636" width="16.625" style="70" customWidth="1"/>
    <col min="5637" max="5888" width="9" style="70"/>
    <col min="5889" max="5889" width="40.625" style="70" customWidth="1"/>
    <col min="5890" max="5890" width="16" style="70" customWidth="1"/>
    <col min="5891" max="5891" width="53.625" style="70" customWidth="1"/>
    <col min="5892" max="5892" width="16.625" style="70" customWidth="1"/>
    <col min="5893" max="6144" width="9" style="70"/>
    <col min="6145" max="6145" width="40.625" style="70" customWidth="1"/>
    <col min="6146" max="6146" width="16" style="70" customWidth="1"/>
    <col min="6147" max="6147" width="53.625" style="70" customWidth="1"/>
    <col min="6148" max="6148" width="16.625" style="70" customWidth="1"/>
    <col min="6149" max="6400" width="9" style="70"/>
    <col min="6401" max="6401" width="40.625" style="70" customWidth="1"/>
    <col min="6402" max="6402" width="16" style="70" customWidth="1"/>
    <col min="6403" max="6403" width="53.625" style="70" customWidth="1"/>
    <col min="6404" max="6404" width="16.625" style="70" customWidth="1"/>
    <col min="6405" max="6656" width="9" style="70"/>
    <col min="6657" max="6657" width="40.625" style="70" customWidth="1"/>
    <col min="6658" max="6658" width="16" style="70" customWidth="1"/>
    <col min="6659" max="6659" width="53.625" style="70" customWidth="1"/>
    <col min="6660" max="6660" width="16.625" style="70" customWidth="1"/>
    <col min="6661" max="6912" width="9" style="70"/>
    <col min="6913" max="6913" width="40.625" style="70" customWidth="1"/>
    <col min="6914" max="6914" width="16" style="70" customWidth="1"/>
    <col min="6915" max="6915" width="53.625" style="70" customWidth="1"/>
    <col min="6916" max="6916" width="16.625" style="70" customWidth="1"/>
    <col min="6917" max="7168" width="9" style="70"/>
    <col min="7169" max="7169" width="40.625" style="70" customWidth="1"/>
    <col min="7170" max="7170" width="16" style="70" customWidth="1"/>
    <col min="7171" max="7171" width="53.625" style="70" customWidth="1"/>
    <col min="7172" max="7172" width="16.625" style="70" customWidth="1"/>
    <col min="7173" max="7424" width="9" style="70"/>
    <col min="7425" max="7425" width="40.625" style="70" customWidth="1"/>
    <col min="7426" max="7426" width="16" style="70" customWidth="1"/>
    <col min="7427" max="7427" width="53.625" style="70" customWidth="1"/>
    <col min="7428" max="7428" width="16.625" style="70" customWidth="1"/>
    <col min="7429" max="7680" width="9" style="70"/>
    <col min="7681" max="7681" width="40.625" style="70" customWidth="1"/>
    <col min="7682" max="7682" width="16" style="70" customWidth="1"/>
    <col min="7683" max="7683" width="53.625" style="70" customWidth="1"/>
    <col min="7684" max="7684" width="16.625" style="70" customWidth="1"/>
    <col min="7685" max="7936" width="9" style="70"/>
    <col min="7937" max="7937" width="40.625" style="70" customWidth="1"/>
    <col min="7938" max="7938" width="16" style="70" customWidth="1"/>
    <col min="7939" max="7939" width="53.625" style="70" customWidth="1"/>
    <col min="7940" max="7940" width="16.625" style="70" customWidth="1"/>
    <col min="7941" max="8192" width="9" style="70"/>
    <col min="8193" max="8193" width="40.625" style="70" customWidth="1"/>
    <col min="8194" max="8194" width="16" style="70" customWidth="1"/>
    <col min="8195" max="8195" width="53.625" style="70" customWidth="1"/>
    <col min="8196" max="8196" width="16.625" style="70" customWidth="1"/>
    <col min="8197" max="8448" width="9" style="70"/>
    <col min="8449" max="8449" width="40.625" style="70" customWidth="1"/>
    <col min="8450" max="8450" width="16" style="70" customWidth="1"/>
    <col min="8451" max="8451" width="53.625" style="70" customWidth="1"/>
    <col min="8452" max="8452" width="16.625" style="70" customWidth="1"/>
    <col min="8453" max="8704" width="9" style="70"/>
    <col min="8705" max="8705" width="40.625" style="70" customWidth="1"/>
    <col min="8706" max="8706" width="16" style="70" customWidth="1"/>
    <col min="8707" max="8707" width="53.625" style="70" customWidth="1"/>
    <col min="8708" max="8708" width="16.625" style="70" customWidth="1"/>
    <col min="8709" max="8960" width="9" style="70"/>
    <col min="8961" max="8961" width="40.625" style="70" customWidth="1"/>
    <col min="8962" max="8962" width="16" style="70" customWidth="1"/>
    <col min="8963" max="8963" width="53.625" style="70" customWidth="1"/>
    <col min="8964" max="8964" width="16.625" style="70" customWidth="1"/>
    <col min="8965" max="9216" width="9" style="70"/>
    <col min="9217" max="9217" width="40.625" style="70" customWidth="1"/>
    <col min="9218" max="9218" width="16" style="70" customWidth="1"/>
    <col min="9219" max="9219" width="53.625" style="70" customWidth="1"/>
    <col min="9220" max="9220" width="16.625" style="70" customWidth="1"/>
    <col min="9221" max="9472" width="9" style="70"/>
    <col min="9473" max="9473" width="40.625" style="70" customWidth="1"/>
    <col min="9474" max="9474" width="16" style="70" customWidth="1"/>
    <col min="9475" max="9475" width="53.625" style="70" customWidth="1"/>
    <col min="9476" max="9476" width="16.625" style="70" customWidth="1"/>
    <col min="9477" max="9728" width="9" style="70"/>
    <col min="9729" max="9729" width="40.625" style="70" customWidth="1"/>
    <col min="9730" max="9730" width="16" style="70" customWidth="1"/>
    <col min="9731" max="9731" width="53.625" style="70" customWidth="1"/>
    <col min="9732" max="9732" width="16.625" style="70" customWidth="1"/>
    <col min="9733" max="9984" width="9" style="70"/>
    <col min="9985" max="9985" width="40.625" style="70" customWidth="1"/>
    <col min="9986" max="9986" width="16" style="70" customWidth="1"/>
    <col min="9987" max="9987" width="53.625" style="70" customWidth="1"/>
    <col min="9988" max="9988" width="16.625" style="70" customWidth="1"/>
    <col min="9989" max="10240" width="9" style="70"/>
    <col min="10241" max="10241" width="40.625" style="70" customWidth="1"/>
    <col min="10242" max="10242" width="16" style="70" customWidth="1"/>
    <col min="10243" max="10243" width="53.625" style="70" customWidth="1"/>
    <col min="10244" max="10244" width="16.625" style="70" customWidth="1"/>
    <col min="10245" max="10496" width="9" style="70"/>
    <col min="10497" max="10497" width="40.625" style="70" customWidth="1"/>
    <col min="10498" max="10498" width="16" style="70" customWidth="1"/>
    <col min="10499" max="10499" width="53.625" style="70" customWidth="1"/>
    <col min="10500" max="10500" width="16.625" style="70" customWidth="1"/>
    <col min="10501" max="10752" width="9" style="70"/>
    <col min="10753" max="10753" width="40.625" style="70" customWidth="1"/>
    <col min="10754" max="10754" width="16" style="70" customWidth="1"/>
    <col min="10755" max="10755" width="53.625" style="70" customWidth="1"/>
    <col min="10756" max="10756" width="16.625" style="70" customWidth="1"/>
    <col min="10757" max="11008" width="9" style="70"/>
    <col min="11009" max="11009" width="40.625" style="70" customWidth="1"/>
    <col min="11010" max="11010" width="16" style="70" customWidth="1"/>
    <col min="11011" max="11011" width="53.625" style="70" customWidth="1"/>
    <col min="11012" max="11012" width="16.625" style="70" customWidth="1"/>
    <col min="11013" max="11264" width="9" style="70"/>
    <col min="11265" max="11265" width="40.625" style="70" customWidth="1"/>
    <col min="11266" max="11266" width="16" style="70" customWidth="1"/>
    <col min="11267" max="11267" width="53.625" style="70" customWidth="1"/>
    <col min="11268" max="11268" width="16.625" style="70" customWidth="1"/>
    <col min="11269" max="11520" width="9" style="70"/>
    <col min="11521" max="11521" width="40.625" style="70" customWidth="1"/>
    <col min="11522" max="11522" width="16" style="70" customWidth="1"/>
    <col min="11523" max="11523" width="53.625" style="70" customWidth="1"/>
    <col min="11524" max="11524" width="16.625" style="70" customWidth="1"/>
    <col min="11525" max="11776" width="9" style="70"/>
    <col min="11777" max="11777" width="40.625" style="70" customWidth="1"/>
    <col min="11778" max="11778" width="16" style="70" customWidth="1"/>
    <col min="11779" max="11779" width="53.625" style="70" customWidth="1"/>
    <col min="11780" max="11780" width="16.625" style="70" customWidth="1"/>
    <col min="11781" max="12032" width="9" style="70"/>
    <col min="12033" max="12033" width="40.625" style="70" customWidth="1"/>
    <col min="12034" max="12034" width="16" style="70" customWidth="1"/>
    <col min="12035" max="12035" width="53.625" style="70" customWidth="1"/>
    <col min="12036" max="12036" width="16.625" style="70" customWidth="1"/>
    <col min="12037" max="12288" width="9" style="70"/>
    <col min="12289" max="12289" width="40.625" style="70" customWidth="1"/>
    <col min="12290" max="12290" width="16" style="70" customWidth="1"/>
    <col min="12291" max="12291" width="53.625" style="70" customWidth="1"/>
    <col min="12292" max="12292" width="16.625" style="70" customWidth="1"/>
    <col min="12293" max="12544" width="9" style="70"/>
    <col min="12545" max="12545" width="40.625" style="70" customWidth="1"/>
    <col min="12546" max="12546" width="16" style="70" customWidth="1"/>
    <col min="12547" max="12547" width="53.625" style="70" customWidth="1"/>
    <col min="12548" max="12548" width="16.625" style="70" customWidth="1"/>
    <col min="12549" max="12800" width="9" style="70"/>
    <col min="12801" max="12801" width="40.625" style="70" customWidth="1"/>
    <col min="12802" max="12802" width="16" style="70" customWidth="1"/>
    <col min="12803" max="12803" width="53.625" style="70" customWidth="1"/>
    <col min="12804" max="12804" width="16.625" style="70" customWidth="1"/>
    <col min="12805" max="13056" width="9" style="70"/>
    <col min="13057" max="13057" width="40.625" style="70" customWidth="1"/>
    <col min="13058" max="13058" width="16" style="70" customWidth="1"/>
    <col min="13059" max="13059" width="53.625" style="70" customWidth="1"/>
    <col min="13060" max="13060" width="16.625" style="70" customWidth="1"/>
    <col min="13061" max="13312" width="9" style="70"/>
    <col min="13313" max="13313" width="40.625" style="70" customWidth="1"/>
    <col min="13314" max="13314" width="16" style="70" customWidth="1"/>
    <col min="13315" max="13315" width="53.625" style="70" customWidth="1"/>
    <col min="13316" max="13316" width="16.625" style="70" customWidth="1"/>
    <col min="13317" max="13568" width="9" style="70"/>
    <col min="13569" max="13569" width="40.625" style="70" customWidth="1"/>
    <col min="13570" max="13570" width="16" style="70" customWidth="1"/>
    <col min="13571" max="13571" width="53.625" style="70" customWidth="1"/>
    <col min="13572" max="13572" width="16.625" style="70" customWidth="1"/>
    <col min="13573" max="13824" width="9" style="70"/>
    <col min="13825" max="13825" width="40.625" style="70" customWidth="1"/>
    <col min="13826" max="13826" width="16" style="70" customWidth="1"/>
    <col min="13827" max="13827" width="53.625" style="70" customWidth="1"/>
    <col min="13828" max="13828" width="16.625" style="70" customWidth="1"/>
    <col min="13829" max="14080" width="9" style="70"/>
    <col min="14081" max="14081" width="40.625" style="70" customWidth="1"/>
    <col min="14082" max="14082" width="16" style="70" customWidth="1"/>
    <col min="14083" max="14083" width="53.625" style="70" customWidth="1"/>
    <col min="14084" max="14084" width="16.625" style="70" customWidth="1"/>
    <col min="14085" max="14336" width="9" style="70"/>
    <col min="14337" max="14337" width="40.625" style="70" customWidth="1"/>
    <col min="14338" max="14338" width="16" style="70" customWidth="1"/>
    <col min="14339" max="14339" width="53.625" style="70" customWidth="1"/>
    <col min="14340" max="14340" width="16.625" style="70" customWidth="1"/>
    <col min="14341" max="14592" width="9" style="70"/>
    <col min="14593" max="14593" width="40.625" style="70" customWidth="1"/>
    <col min="14594" max="14594" width="16" style="70" customWidth="1"/>
    <col min="14595" max="14595" width="53.625" style="70" customWidth="1"/>
    <col min="14596" max="14596" width="16.625" style="70" customWidth="1"/>
    <col min="14597" max="14848" width="9" style="70"/>
    <col min="14849" max="14849" width="40.625" style="70" customWidth="1"/>
    <col min="14850" max="14850" width="16" style="70" customWidth="1"/>
    <col min="14851" max="14851" width="53.625" style="70" customWidth="1"/>
    <col min="14852" max="14852" width="16.625" style="70" customWidth="1"/>
    <col min="14853" max="15104" width="9" style="70"/>
    <col min="15105" max="15105" width="40.625" style="70" customWidth="1"/>
    <col min="15106" max="15106" width="16" style="70" customWidth="1"/>
    <col min="15107" max="15107" width="53.625" style="70" customWidth="1"/>
    <col min="15108" max="15108" width="16.625" style="70" customWidth="1"/>
    <col min="15109" max="15360" width="9" style="70"/>
    <col min="15361" max="15361" width="40.625" style="70" customWidth="1"/>
    <col min="15362" max="15362" width="16" style="70" customWidth="1"/>
    <col min="15363" max="15363" width="53.625" style="70" customWidth="1"/>
    <col min="15364" max="15364" width="16.625" style="70" customWidth="1"/>
    <col min="15365" max="15616" width="9" style="70"/>
    <col min="15617" max="15617" width="40.625" style="70" customWidth="1"/>
    <col min="15618" max="15618" width="16" style="70" customWidth="1"/>
    <col min="15619" max="15619" width="53.625" style="70" customWidth="1"/>
    <col min="15620" max="15620" width="16.625" style="70" customWidth="1"/>
    <col min="15621" max="15872" width="9" style="70"/>
    <col min="15873" max="15873" width="40.625" style="70" customWidth="1"/>
    <col min="15874" max="15874" width="16" style="70" customWidth="1"/>
    <col min="15875" max="15875" width="53.625" style="70" customWidth="1"/>
    <col min="15876" max="15876" width="16.625" style="70" customWidth="1"/>
    <col min="15877" max="16128" width="9" style="70"/>
    <col min="16129" max="16129" width="40.625" style="70" customWidth="1"/>
    <col min="16130" max="16130" width="16" style="70" customWidth="1"/>
    <col min="16131" max="16131" width="53.625" style="70" customWidth="1"/>
    <col min="16132" max="16132" width="16.625" style="70" customWidth="1"/>
    <col min="16133" max="16384" width="9" style="70"/>
  </cols>
  <sheetData>
    <row r="1" spans="1:4" ht="20.25">
      <c r="A1" s="76" t="s">
        <v>1238</v>
      </c>
      <c r="B1" s="77"/>
      <c r="C1" s="77"/>
      <c r="D1" s="77"/>
    </row>
    <row r="2" spans="1:4" ht="28.5">
      <c r="A2" s="432" t="s">
        <v>147</v>
      </c>
      <c r="B2" s="432"/>
      <c r="C2" s="432"/>
      <c r="D2" s="432"/>
    </row>
    <row r="3" spans="1:4" ht="19.5" thickBot="1">
      <c r="A3" s="78"/>
      <c r="B3" s="77"/>
      <c r="C3" s="77"/>
      <c r="D3" s="79" t="s">
        <v>2</v>
      </c>
    </row>
    <row r="4" spans="1:4" s="21" customFormat="1" ht="25.5" customHeight="1">
      <c r="A4" s="433" t="s">
        <v>148</v>
      </c>
      <c r="B4" s="434"/>
      <c r="C4" s="434" t="s">
        <v>149</v>
      </c>
      <c r="D4" s="435"/>
    </row>
    <row r="5" spans="1:4" s="21" customFormat="1" ht="25.5" customHeight="1">
      <c r="A5" s="80" t="s">
        <v>73</v>
      </c>
      <c r="B5" s="81" t="s">
        <v>74</v>
      </c>
      <c r="C5" s="81" t="s">
        <v>73</v>
      </c>
      <c r="D5" s="82" t="s">
        <v>74</v>
      </c>
    </row>
    <row r="6" spans="1:4" ht="25.5" customHeight="1">
      <c r="A6" s="83" t="s">
        <v>150</v>
      </c>
      <c r="B6" s="84"/>
      <c r="C6" s="85" t="s">
        <v>151</v>
      </c>
      <c r="D6" s="86">
        <f>SUM(D7:D9)</f>
        <v>0</v>
      </c>
    </row>
    <row r="7" spans="1:4" ht="25.5" customHeight="1">
      <c r="A7" s="83" t="s">
        <v>152</v>
      </c>
      <c r="B7" s="84"/>
      <c r="C7" s="87" t="s">
        <v>153</v>
      </c>
      <c r="D7" s="88"/>
    </row>
    <row r="8" spans="1:4" ht="25.5" customHeight="1">
      <c r="A8" s="83" t="s">
        <v>154</v>
      </c>
      <c r="B8" s="84"/>
      <c r="C8" s="87" t="s">
        <v>155</v>
      </c>
      <c r="D8" s="88"/>
    </row>
    <row r="9" spans="1:4" ht="25.5" customHeight="1">
      <c r="A9" s="83" t="s">
        <v>156</v>
      </c>
      <c r="B9" s="84"/>
      <c r="C9" s="87" t="s">
        <v>157</v>
      </c>
      <c r="D9" s="88"/>
    </row>
    <row r="10" spans="1:4" ht="25.5" customHeight="1">
      <c r="A10" s="83" t="s">
        <v>158</v>
      </c>
      <c r="B10" s="84"/>
      <c r="C10" s="85" t="s">
        <v>159</v>
      </c>
      <c r="D10" s="88">
        <f>SUM(D11:D13)</f>
        <v>909</v>
      </c>
    </row>
    <row r="11" spans="1:4" ht="25.5" customHeight="1">
      <c r="A11" s="83" t="s">
        <v>160</v>
      </c>
      <c r="B11" s="84"/>
      <c r="C11" s="87" t="s">
        <v>161</v>
      </c>
      <c r="D11" s="88">
        <v>909</v>
      </c>
    </row>
    <row r="12" spans="1:4" ht="25.5" customHeight="1">
      <c r="A12" s="83" t="s">
        <v>162</v>
      </c>
      <c r="B12" s="84">
        <v>70000</v>
      </c>
      <c r="C12" s="87" t="s">
        <v>163</v>
      </c>
      <c r="D12" s="88"/>
    </row>
    <row r="13" spans="1:4" ht="25.5" customHeight="1">
      <c r="A13" s="83" t="s">
        <v>164</v>
      </c>
      <c r="B13" s="84"/>
      <c r="C13" s="87" t="s">
        <v>165</v>
      </c>
      <c r="D13" s="88"/>
    </row>
    <row r="14" spans="1:4" ht="25.5" customHeight="1">
      <c r="A14" s="83" t="s">
        <v>166</v>
      </c>
      <c r="B14" s="84"/>
      <c r="C14" s="85" t="s">
        <v>167</v>
      </c>
      <c r="D14" s="88">
        <f>SUM(D15:D16)</f>
        <v>0</v>
      </c>
    </row>
    <row r="15" spans="1:4" ht="25.5" customHeight="1">
      <c r="A15" s="83" t="s">
        <v>168</v>
      </c>
      <c r="B15" s="84"/>
      <c r="C15" s="85" t="s">
        <v>169</v>
      </c>
      <c r="D15" s="88"/>
    </row>
    <row r="16" spans="1:4" ht="25.5" customHeight="1">
      <c r="A16" s="83" t="s">
        <v>170</v>
      </c>
      <c r="B16" s="84"/>
      <c r="C16" s="85" t="s">
        <v>171</v>
      </c>
      <c r="D16" s="88"/>
    </row>
    <row r="17" spans="1:4" ht="25.5" customHeight="1">
      <c r="A17" s="83" t="s">
        <v>172</v>
      </c>
      <c r="B17" s="84"/>
      <c r="C17" s="85" t="s">
        <v>173</v>
      </c>
      <c r="D17" s="88">
        <f>SUM(D18:D27)</f>
        <v>44617</v>
      </c>
    </row>
    <row r="18" spans="1:4" ht="25.5" customHeight="1">
      <c r="A18" s="83" t="s">
        <v>174</v>
      </c>
      <c r="B18" s="84"/>
      <c r="C18" s="85" t="s">
        <v>175</v>
      </c>
      <c r="D18" s="88">
        <v>44617</v>
      </c>
    </row>
    <row r="19" spans="1:4" ht="25.5" customHeight="1">
      <c r="A19" s="83" t="s">
        <v>176</v>
      </c>
      <c r="B19" s="84"/>
      <c r="C19" s="85" t="s">
        <v>177</v>
      </c>
      <c r="D19" s="88"/>
    </row>
    <row r="20" spans="1:4" ht="25.5" customHeight="1">
      <c r="A20" s="83" t="s">
        <v>178</v>
      </c>
      <c r="B20" s="84"/>
      <c r="C20" s="85" t="s">
        <v>179</v>
      </c>
      <c r="D20" s="88"/>
    </row>
    <row r="21" spans="1:4" ht="25.5" customHeight="1">
      <c r="A21" s="83" t="s">
        <v>180</v>
      </c>
      <c r="B21" s="84"/>
      <c r="C21" s="85" t="s">
        <v>181</v>
      </c>
      <c r="D21" s="88"/>
    </row>
    <row r="22" spans="1:4" ht="25.5" customHeight="1">
      <c r="A22" s="83" t="s">
        <v>182</v>
      </c>
      <c r="B22" s="84"/>
      <c r="C22" s="85" t="s">
        <v>183</v>
      </c>
      <c r="D22" s="88"/>
    </row>
    <row r="23" spans="1:4" ht="25.5" customHeight="1">
      <c r="A23" s="83"/>
      <c r="B23" s="84"/>
      <c r="C23" s="85" t="s">
        <v>184</v>
      </c>
      <c r="D23" s="88"/>
    </row>
    <row r="24" spans="1:4" ht="25.5" customHeight="1">
      <c r="A24" s="83"/>
      <c r="B24" s="84"/>
      <c r="C24" s="85" t="s">
        <v>185</v>
      </c>
      <c r="D24" s="88"/>
    </row>
    <row r="25" spans="1:4" ht="25.5" customHeight="1">
      <c r="A25" s="89"/>
      <c r="B25" s="84"/>
      <c r="C25" s="85" t="s">
        <v>186</v>
      </c>
      <c r="D25" s="88"/>
    </row>
    <row r="26" spans="1:4" ht="25.5" customHeight="1">
      <c r="A26" s="89"/>
      <c r="B26" s="84"/>
      <c r="C26" s="85" t="s">
        <v>187</v>
      </c>
      <c r="D26" s="88"/>
    </row>
    <row r="27" spans="1:4" ht="25.5" customHeight="1">
      <c r="A27" s="89"/>
      <c r="B27" s="84"/>
      <c r="C27" s="85" t="s">
        <v>188</v>
      </c>
      <c r="D27" s="88"/>
    </row>
    <row r="28" spans="1:4" ht="25.5" customHeight="1">
      <c r="A28" s="90"/>
      <c r="B28" s="84"/>
      <c r="C28" s="85" t="s">
        <v>189</v>
      </c>
      <c r="D28" s="88">
        <f>SUM(D29:D33)</f>
        <v>67</v>
      </c>
    </row>
    <row r="29" spans="1:4" ht="25.5" customHeight="1">
      <c r="A29" s="90"/>
      <c r="B29" s="84"/>
      <c r="C29" s="85" t="s">
        <v>190</v>
      </c>
      <c r="D29" s="88">
        <v>67</v>
      </c>
    </row>
    <row r="30" spans="1:4" ht="25.5" customHeight="1">
      <c r="A30" s="90"/>
      <c r="B30" s="84"/>
      <c r="C30" s="91" t="s">
        <v>191</v>
      </c>
      <c r="D30" s="88"/>
    </row>
    <row r="31" spans="1:4" ht="25.5" customHeight="1">
      <c r="A31" s="90"/>
      <c r="B31" s="84"/>
      <c r="C31" s="91" t="s">
        <v>192</v>
      </c>
      <c r="D31" s="88"/>
    </row>
    <row r="32" spans="1:4" ht="25.5" customHeight="1">
      <c r="A32" s="90"/>
      <c r="B32" s="84"/>
      <c r="C32" s="92" t="s">
        <v>193</v>
      </c>
      <c r="D32" s="88"/>
    </row>
    <row r="33" spans="1:4" ht="25.5" customHeight="1">
      <c r="A33" s="90"/>
      <c r="B33" s="84"/>
      <c r="C33" s="92" t="s">
        <v>194</v>
      </c>
      <c r="D33" s="88"/>
    </row>
    <row r="34" spans="1:4" ht="25.5" customHeight="1">
      <c r="A34" s="90"/>
      <c r="B34" s="84"/>
      <c r="C34" s="87" t="s">
        <v>195</v>
      </c>
      <c r="D34" s="88">
        <f>SUM(D35:D44)</f>
        <v>0</v>
      </c>
    </row>
    <row r="35" spans="1:4" ht="25.5" customHeight="1">
      <c r="A35" s="90"/>
      <c r="B35" s="84"/>
      <c r="C35" s="91" t="s">
        <v>196</v>
      </c>
      <c r="D35" s="88"/>
    </row>
    <row r="36" spans="1:4" ht="25.5" customHeight="1">
      <c r="A36" s="90"/>
      <c r="B36" s="84"/>
      <c r="C36" s="91" t="s">
        <v>197</v>
      </c>
      <c r="D36" s="88"/>
    </row>
    <row r="37" spans="1:4" ht="25.5" customHeight="1">
      <c r="A37" s="90"/>
      <c r="B37" s="84"/>
      <c r="C37" s="91" t="s">
        <v>198</v>
      </c>
      <c r="D37" s="88"/>
    </row>
    <row r="38" spans="1:4" ht="25.5" customHeight="1">
      <c r="A38" s="90"/>
      <c r="B38" s="84"/>
      <c r="C38" s="91" t="s">
        <v>199</v>
      </c>
      <c r="D38" s="88"/>
    </row>
    <row r="39" spans="1:4" ht="25.5" customHeight="1">
      <c r="A39" s="90"/>
      <c r="B39" s="84"/>
      <c r="C39" s="91" t="s">
        <v>200</v>
      </c>
      <c r="D39" s="88"/>
    </row>
    <row r="40" spans="1:4" ht="25.5" customHeight="1">
      <c r="A40" s="83"/>
      <c r="B40" s="84"/>
      <c r="C40" s="91" t="s">
        <v>201</v>
      </c>
      <c r="D40" s="88"/>
    </row>
    <row r="41" spans="1:4" ht="25.5" customHeight="1">
      <c r="A41" s="83"/>
      <c r="B41" s="84"/>
      <c r="C41" s="91" t="s">
        <v>202</v>
      </c>
      <c r="D41" s="88"/>
    </row>
    <row r="42" spans="1:4" ht="25.5" customHeight="1">
      <c r="A42" s="83"/>
      <c r="B42" s="84"/>
      <c r="C42" s="91" t="s">
        <v>203</v>
      </c>
      <c r="D42" s="88"/>
    </row>
    <row r="43" spans="1:4" ht="25.5" customHeight="1">
      <c r="A43" s="83"/>
      <c r="B43" s="84"/>
      <c r="C43" s="91" t="s">
        <v>204</v>
      </c>
      <c r="D43" s="88"/>
    </row>
    <row r="44" spans="1:4" ht="25.5" customHeight="1">
      <c r="A44" s="83"/>
      <c r="B44" s="84"/>
      <c r="C44" s="91" t="s">
        <v>205</v>
      </c>
      <c r="D44" s="88"/>
    </row>
    <row r="45" spans="1:4" ht="25.5" customHeight="1">
      <c r="A45" s="83"/>
      <c r="B45" s="84"/>
      <c r="C45" s="87" t="s">
        <v>206</v>
      </c>
      <c r="D45" s="88">
        <f>SUM(D46)</f>
        <v>0</v>
      </c>
    </row>
    <row r="46" spans="1:4" ht="25.5" customHeight="1">
      <c r="A46" s="83"/>
      <c r="B46" s="84"/>
      <c r="C46" s="91" t="s">
        <v>207</v>
      </c>
      <c r="D46" s="88"/>
    </row>
    <row r="47" spans="1:4" ht="25.5" customHeight="1">
      <c r="A47" s="83"/>
      <c r="B47" s="84"/>
      <c r="C47" s="87" t="s">
        <v>208</v>
      </c>
      <c r="D47" s="88">
        <f>SUM(D48:D50)</f>
        <v>58</v>
      </c>
    </row>
    <row r="48" spans="1:4" ht="25.5" customHeight="1">
      <c r="A48" s="93"/>
      <c r="B48" s="84"/>
      <c r="C48" s="91" t="s">
        <v>209</v>
      </c>
      <c r="D48" s="88"/>
    </row>
    <row r="49" spans="1:4" ht="25.5" customHeight="1">
      <c r="A49" s="93"/>
      <c r="B49" s="84"/>
      <c r="C49" s="91" t="s">
        <v>210</v>
      </c>
      <c r="D49" s="88"/>
    </row>
    <row r="50" spans="1:4" ht="25.5" customHeight="1">
      <c r="A50" s="93"/>
      <c r="B50" s="84"/>
      <c r="C50" s="91" t="s">
        <v>211</v>
      </c>
      <c r="D50" s="88">
        <v>58</v>
      </c>
    </row>
    <row r="51" spans="1:4" ht="25.5" customHeight="1">
      <c r="A51" s="93"/>
      <c r="B51" s="84"/>
      <c r="C51" s="87" t="s">
        <v>212</v>
      </c>
      <c r="D51" s="88">
        <v>1986</v>
      </c>
    </row>
    <row r="52" spans="1:4" ht="25.5" customHeight="1">
      <c r="A52" s="93"/>
      <c r="B52" s="84"/>
      <c r="C52" s="87" t="s">
        <v>213</v>
      </c>
      <c r="D52" s="88"/>
    </row>
    <row r="53" spans="1:4" ht="25.5" customHeight="1">
      <c r="A53" s="93"/>
      <c r="B53" s="84"/>
      <c r="C53" s="87"/>
      <c r="D53" s="88"/>
    </row>
    <row r="54" spans="1:4" ht="25.5" customHeight="1">
      <c r="A54" s="93"/>
      <c r="B54" s="84"/>
      <c r="C54" s="87"/>
      <c r="D54" s="88"/>
    </row>
    <row r="55" spans="1:4" ht="25.5" customHeight="1">
      <c r="A55" s="93"/>
      <c r="B55" s="84"/>
      <c r="C55" s="87"/>
      <c r="D55" s="88"/>
    </row>
    <row r="56" spans="1:4" ht="25.5" customHeight="1">
      <c r="A56" s="93"/>
      <c r="B56" s="84"/>
      <c r="C56" s="87"/>
      <c r="D56" s="88"/>
    </row>
    <row r="57" spans="1:4" ht="25.5" customHeight="1">
      <c r="A57" s="93"/>
      <c r="B57" s="84"/>
      <c r="C57" s="87"/>
      <c r="D57" s="88"/>
    </row>
    <row r="58" spans="1:4" ht="25.5" customHeight="1">
      <c r="A58" s="93"/>
      <c r="B58" s="84"/>
      <c r="C58" s="87"/>
      <c r="D58" s="88"/>
    </row>
    <row r="59" spans="1:4" ht="25.5" customHeight="1">
      <c r="A59" s="93"/>
      <c r="B59" s="84"/>
      <c r="C59" s="87"/>
      <c r="D59" s="88"/>
    </row>
    <row r="60" spans="1:4" ht="25.5" customHeight="1">
      <c r="A60" s="93"/>
      <c r="B60" s="84"/>
      <c r="C60" s="87"/>
      <c r="D60" s="88"/>
    </row>
    <row r="61" spans="1:4" ht="25.5" customHeight="1">
      <c r="A61" s="93"/>
      <c r="B61" s="84"/>
      <c r="C61" s="94"/>
      <c r="D61" s="88"/>
    </row>
    <row r="62" spans="1:4" ht="25.5" customHeight="1">
      <c r="A62" s="95" t="s">
        <v>214</v>
      </c>
      <c r="B62" s="84">
        <f>SUM(B6:B22)</f>
        <v>70000</v>
      </c>
      <c r="C62" s="96" t="s">
        <v>215</v>
      </c>
      <c r="D62" s="88">
        <f>SUM(D6,D10,D14,D17,D28,D34,D45,D47,D51:D52)</f>
        <v>47637</v>
      </c>
    </row>
    <row r="63" spans="1:4" ht="25.5" customHeight="1">
      <c r="A63" s="89" t="s">
        <v>77</v>
      </c>
      <c r="B63" s="84">
        <f>SUM(B64,B67,B68,B70:B71)</f>
        <v>2986</v>
      </c>
      <c r="C63" s="97" t="s">
        <v>216</v>
      </c>
      <c r="D63" s="88">
        <f>SUM(D64,D67:D70)</f>
        <v>25349</v>
      </c>
    </row>
    <row r="64" spans="1:4" ht="25.5" customHeight="1">
      <c r="A64" s="89" t="s">
        <v>217</v>
      </c>
      <c r="B64" s="84">
        <f>SUM(B65:B66)</f>
        <v>1034</v>
      </c>
      <c r="C64" s="97" t="s">
        <v>218</v>
      </c>
      <c r="D64" s="88">
        <f>SUM(D65:D66)</f>
        <v>0</v>
      </c>
    </row>
    <row r="65" spans="1:4" ht="25.5" customHeight="1">
      <c r="A65" s="89" t="s">
        <v>219</v>
      </c>
      <c r="B65" s="84">
        <v>1034</v>
      </c>
      <c r="C65" s="97" t="s">
        <v>220</v>
      </c>
      <c r="D65" s="88"/>
    </row>
    <row r="66" spans="1:4" ht="25.5" customHeight="1">
      <c r="A66" s="89" t="s">
        <v>221</v>
      </c>
      <c r="B66" s="84"/>
      <c r="C66" s="97" t="s">
        <v>222</v>
      </c>
      <c r="D66" s="88">
        <v>0</v>
      </c>
    </row>
    <row r="67" spans="1:4" ht="25.5" customHeight="1">
      <c r="A67" s="89" t="s">
        <v>223</v>
      </c>
      <c r="B67" s="84">
        <v>1952</v>
      </c>
      <c r="C67" s="97" t="s">
        <v>224</v>
      </c>
      <c r="D67" s="88">
        <v>25349</v>
      </c>
    </row>
    <row r="68" spans="1:4" ht="25.5" customHeight="1">
      <c r="A68" s="89" t="s">
        <v>225</v>
      </c>
      <c r="B68" s="84"/>
      <c r="C68" s="97" t="s">
        <v>226</v>
      </c>
      <c r="D68" s="88"/>
    </row>
    <row r="69" spans="1:4" ht="25.5" customHeight="1">
      <c r="A69" s="89" t="s">
        <v>227</v>
      </c>
      <c r="B69" s="84"/>
      <c r="C69" s="98" t="s">
        <v>228</v>
      </c>
      <c r="D69" s="88">
        <v>0</v>
      </c>
    </row>
    <row r="70" spans="1:4" ht="25.5" customHeight="1">
      <c r="A70" s="99" t="s">
        <v>229</v>
      </c>
      <c r="B70" s="84"/>
      <c r="C70" s="98" t="s">
        <v>230</v>
      </c>
      <c r="D70" s="88"/>
    </row>
    <row r="71" spans="1:4" ht="25.5" customHeight="1">
      <c r="A71" s="99" t="s">
        <v>231</v>
      </c>
      <c r="B71" s="84"/>
      <c r="C71" s="98"/>
      <c r="D71" s="88"/>
    </row>
    <row r="72" spans="1:4" ht="25.5" customHeight="1">
      <c r="A72" s="99"/>
      <c r="B72" s="84"/>
      <c r="C72" s="98"/>
      <c r="D72" s="88"/>
    </row>
    <row r="73" spans="1:4" ht="25.5" customHeight="1" thickBot="1">
      <c r="A73" s="100" t="s">
        <v>232</v>
      </c>
      <c r="B73" s="101">
        <f>SUM(B62:B63)</f>
        <v>72986</v>
      </c>
      <c r="C73" s="102" t="s">
        <v>233</v>
      </c>
      <c r="D73" s="103">
        <f>SUM(D62:D63)</f>
        <v>72986</v>
      </c>
    </row>
  </sheetData>
  <mergeCells count="3">
    <mergeCell ref="A2:D2"/>
    <mergeCell ref="A4:B4"/>
    <mergeCell ref="C4:D4"/>
  </mergeCells>
  <phoneticPr fontId="1" type="noConversion"/>
  <pageMargins left="0.75" right="0.75" top="1" bottom="1" header="0.5" footer="0.5"/>
  <pageSetup paperSize="9" orientation="portrait" horizontalDpi="0" verticalDpi="0"/>
</worksheet>
</file>

<file path=xl/worksheets/sheet16.xml><?xml version="1.0" encoding="utf-8"?>
<worksheet xmlns="http://schemas.openxmlformats.org/spreadsheetml/2006/main" xmlns:r="http://schemas.openxmlformats.org/officeDocument/2006/relationships">
  <dimension ref="A1:B77"/>
  <sheetViews>
    <sheetView topLeftCell="A28" zoomScale="115" workbookViewId="0">
      <selection activeCell="A2" sqref="A2:B2"/>
    </sheetView>
  </sheetViews>
  <sheetFormatPr defaultColWidth="9" defaultRowHeight="14.25"/>
  <cols>
    <col min="1" max="1" width="46.875" style="70" customWidth="1"/>
    <col min="2" max="2" width="31.5" style="70" customWidth="1"/>
    <col min="3" max="256" width="9" style="70"/>
    <col min="257" max="257" width="46.875" style="70" customWidth="1"/>
    <col min="258" max="258" width="31.5" style="70" customWidth="1"/>
    <col min="259" max="512" width="9" style="70"/>
    <col min="513" max="513" width="46.875" style="70" customWidth="1"/>
    <col min="514" max="514" width="31.5" style="70" customWidth="1"/>
    <col min="515" max="768" width="9" style="70"/>
    <col min="769" max="769" width="46.875" style="70" customWidth="1"/>
    <col min="770" max="770" width="31.5" style="70" customWidth="1"/>
    <col min="771" max="1024" width="9" style="70"/>
    <col min="1025" max="1025" width="46.875" style="70" customWidth="1"/>
    <col min="1026" max="1026" width="31.5" style="70" customWidth="1"/>
    <col min="1027" max="1280" width="9" style="70"/>
    <col min="1281" max="1281" width="46.875" style="70" customWidth="1"/>
    <col min="1282" max="1282" width="31.5" style="70" customWidth="1"/>
    <col min="1283" max="1536" width="9" style="70"/>
    <col min="1537" max="1537" width="46.875" style="70" customWidth="1"/>
    <col min="1538" max="1538" width="31.5" style="70" customWidth="1"/>
    <col min="1539" max="1792" width="9" style="70"/>
    <col min="1793" max="1793" width="46.875" style="70" customWidth="1"/>
    <col min="1794" max="1794" width="31.5" style="70" customWidth="1"/>
    <col min="1795" max="2048" width="9" style="70"/>
    <col min="2049" max="2049" width="46.875" style="70" customWidth="1"/>
    <col min="2050" max="2050" width="31.5" style="70" customWidth="1"/>
    <col min="2051" max="2304" width="9" style="70"/>
    <col min="2305" max="2305" width="46.875" style="70" customWidth="1"/>
    <col min="2306" max="2306" width="31.5" style="70" customWidth="1"/>
    <col min="2307" max="2560" width="9" style="70"/>
    <col min="2561" max="2561" width="46.875" style="70" customWidth="1"/>
    <col min="2562" max="2562" width="31.5" style="70" customWidth="1"/>
    <col min="2563" max="2816" width="9" style="70"/>
    <col min="2817" max="2817" width="46.875" style="70" customWidth="1"/>
    <col min="2818" max="2818" width="31.5" style="70" customWidth="1"/>
    <col min="2819" max="3072" width="9" style="70"/>
    <col min="3073" max="3073" width="46.875" style="70" customWidth="1"/>
    <col min="3074" max="3074" width="31.5" style="70" customWidth="1"/>
    <col min="3075" max="3328" width="9" style="70"/>
    <col min="3329" max="3329" width="46.875" style="70" customWidth="1"/>
    <col min="3330" max="3330" width="31.5" style="70" customWidth="1"/>
    <col min="3331" max="3584" width="9" style="70"/>
    <col min="3585" max="3585" width="46.875" style="70" customWidth="1"/>
    <col min="3586" max="3586" width="31.5" style="70" customWidth="1"/>
    <col min="3587" max="3840" width="9" style="70"/>
    <col min="3841" max="3841" width="46.875" style="70" customWidth="1"/>
    <col min="3842" max="3842" width="31.5" style="70" customWidth="1"/>
    <col min="3843" max="4096" width="9" style="70"/>
    <col min="4097" max="4097" width="46.875" style="70" customWidth="1"/>
    <col min="4098" max="4098" width="31.5" style="70" customWidth="1"/>
    <col min="4099" max="4352" width="9" style="70"/>
    <col min="4353" max="4353" width="46.875" style="70" customWidth="1"/>
    <col min="4354" max="4354" width="31.5" style="70" customWidth="1"/>
    <col min="4355" max="4608" width="9" style="70"/>
    <col min="4609" max="4609" width="46.875" style="70" customWidth="1"/>
    <col min="4610" max="4610" width="31.5" style="70" customWidth="1"/>
    <col min="4611" max="4864" width="9" style="70"/>
    <col min="4865" max="4865" width="46.875" style="70" customWidth="1"/>
    <col min="4866" max="4866" width="31.5" style="70" customWidth="1"/>
    <col min="4867" max="5120" width="9" style="70"/>
    <col min="5121" max="5121" width="46.875" style="70" customWidth="1"/>
    <col min="5122" max="5122" width="31.5" style="70" customWidth="1"/>
    <col min="5123" max="5376" width="9" style="70"/>
    <col min="5377" max="5377" width="46.875" style="70" customWidth="1"/>
    <col min="5378" max="5378" width="31.5" style="70" customWidth="1"/>
    <col min="5379" max="5632" width="9" style="70"/>
    <col min="5633" max="5633" width="46.875" style="70" customWidth="1"/>
    <col min="5634" max="5634" width="31.5" style="70" customWidth="1"/>
    <col min="5635" max="5888" width="9" style="70"/>
    <col min="5889" max="5889" width="46.875" style="70" customWidth="1"/>
    <col min="5890" max="5890" width="31.5" style="70" customWidth="1"/>
    <col min="5891" max="6144" width="9" style="70"/>
    <col min="6145" max="6145" width="46.875" style="70" customWidth="1"/>
    <col min="6146" max="6146" width="31.5" style="70" customWidth="1"/>
    <col min="6147" max="6400" width="9" style="70"/>
    <col min="6401" max="6401" width="46.875" style="70" customWidth="1"/>
    <col min="6402" max="6402" width="31.5" style="70" customWidth="1"/>
    <col min="6403" max="6656" width="9" style="70"/>
    <col min="6657" max="6657" width="46.875" style="70" customWidth="1"/>
    <col min="6658" max="6658" width="31.5" style="70" customWidth="1"/>
    <col min="6659" max="6912" width="9" style="70"/>
    <col min="6913" max="6913" width="46.875" style="70" customWidth="1"/>
    <col min="6914" max="6914" width="31.5" style="70" customWidth="1"/>
    <col min="6915" max="7168" width="9" style="70"/>
    <col min="7169" max="7169" width="46.875" style="70" customWidth="1"/>
    <col min="7170" max="7170" width="31.5" style="70" customWidth="1"/>
    <col min="7171" max="7424" width="9" style="70"/>
    <col min="7425" max="7425" width="46.875" style="70" customWidth="1"/>
    <col min="7426" max="7426" width="31.5" style="70" customWidth="1"/>
    <col min="7427" max="7680" width="9" style="70"/>
    <col min="7681" max="7681" width="46.875" style="70" customWidth="1"/>
    <col min="7682" max="7682" width="31.5" style="70" customWidth="1"/>
    <col min="7683" max="7936" width="9" style="70"/>
    <col min="7937" max="7937" width="46.875" style="70" customWidth="1"/>
    <col min="7938" max="7938" width="31.5" style="70" customWidth="1"/>
    <col min="7939" max="8192" width="9" style="70"/>
    <col min="8193" max="8193" width="46.875" style="70" customWidth="1"/>
    <col min="8194" max="8194" width="31.5" style="70" customWidth="1"/>
    <col min="8195" max="8448" width="9" style="70"/>
    <col min="8449" max="8449" width="46.875" style="70" customWidth="1"/>
    <col min="8450" max="8450" width="31.5" style="70" customWidth="1"/>
    <col min="8451" max="8704" width="9" style="70"/>
    <col min="8705" max="8705" width="46.875" style="70" customWidth="1"/>
    <col min="8706" max="8706" width="31.5" style="70" customWidth="1"/>
    <col min="8707" max="8960" width="9" style="70"/>
    <col min="8961" max="8961" width="46.875" style="70" customWidth="1"/>
    <col min="8962" max="8962" width="31.5" style="70" customWidth="1"/>
    <col min="8963" max="9216" width="9" style="70"/>
    <col min="9217" max="9217" width="46.875" style="70" customWidth="1"/>
    <col min="9218" max="9218" width="31.5" style="70" customWidth="1"/>
    <col min="9219" max="9472" width="9" style="70"/>
    <col min="9473" max="9473" width="46.875" style="70" customWidth="1"/>
    <col min="9474" max="9474" width="31.5" style="70" customWidth="1"/>
    <col min="9475" max="9728" width="9" style="70"/>
    <col min="9729" max="9729" width="46.875" style="70" customWidth="1"/>
    <col min="9730" max="9730" width="31.5" style="70" customWidth="1"/>
    <col min="9731" max="9984" width="9" style="70"/>
    <col min="9985" max="9985" width="46.875" style="70" customWidth="1"/>
    <col min="9986" max="9986" width="31.5" style="70" customWidth="1"/>
    <col min="9987" max="10240" width="9" style="70"/>
    <col min="10241" max="10241" width="46.875" style="70" customWidth="1"/>
    <col min="10242" max="10242" width="31.5" style="70" customWidth="1"/>
    <col min="10243" max="10496" width="9" style="70"/>
    <col min="10497" max="10497" width="46.875" style="70" customWidth="1"/>
    <col min="10498" max="10498" width="31.5" style="70" customWidth="1"/>
    <col min="10499" max="10752" width="9" style="70"/>
    <col min="10753" max="10753" width="46.875" style="70" customWidth="1"/>
    <col min="10754" max="10754" width="31.5" style="70" customWidth="1"/>
    <col min="10755" max="11008" width="9" style="70"/>
    <col min="11009" max="11009" width="46.875" style="70" customWidth="1"/>
    <col min="11010" max="11010" width="31.5" style="70" customWidth="1"/>
    <col min="11011" max="11264" width="9" style="70"/>
    <col min="11265" max="11265" width="46.875" style="70" customWidth="1"/>
    <col min="11266" max="11266" width="31.5" style="70" customWidth="1"/>
    <col min="11267" max="11520" width="9" style="70"/>
    <col min="11521" max="11521" width="46.875" style="70" customWidth="1"/>
    <col min="11522" max="11522" width="31.5" style="70" customWidth="1"/>
    <col min="11523" max="11776" width="9" style="70"/>
    <col min="11777" max="11777" width="46.875" style="70" customWidth="1"/>
    <col min="11778" max="11778" width="31.5" style="70" customWidth="1"/>
    <col min="11779" max="12032" width="9" style="70"/>
    <col min="12033" max="12033" width="46.875" style="70" customWidth="1"/>
    <col min="12034" max="12034" width="31.5" style="70" customWidth="1"/>
    <col min="12035" max="12288" width="9" style="70"/>
    <col min="12289" max="12289" width="46.875" style="70" customWidth="1"/>
    <col min="12290" max="12290" width="31.5" style="70" customWidth="1"/>
    <col min="12291" max="12544" width="9" style="70"/>
    <col min="12545" max="12545" width="46.875" style="70" customWidth="1"/>
    <col min="12546" max="12546" width="31.5" style="70" customWidth="1"/>
    <col min="12547" max="12800" width="9" style="70"/>
    <col min="12801" max="12801" width="46.875" style="70" customWidth="1"/>
    <col min="12802" max="12802" width="31.5" style="70" customWidth="1"/>
    <col min="12803" max="13056" width="9" style="70"/>
    <col min="13057" max="13057" width="46.875" style="70" customWidth="1"/>
    <col min="13058" max="13058" width="31.5" style="70" customWidth="1"/>
    <col min="13059" max="13312" width="9" style="70"/>
    <col min="13313" max="13313" width="46.875" style="70" customWidth="1"/>
    <col min="13314" max="13314" width="31.5" style="70" customWidth="1"/>
    <col min="13315" max="13568" width="9" style="70"/>
    <col min="13569" max="13569" width="46.875" style="70" customWidth="1"/>
    <col min="13570" max="13570" width="31.5" style="70" customWidth="1"/>
    <col min="13571" max="13824" width="9" style="70"/>
    <col min="13825" max="13825" width="46.875" style="70" customWidth="1"/>
    <col min="13826" max="13826" width="31.5" style="70" customWidth="1"/>
    <col min="13827" max="14080" width="9" style="70"/>
    <col min="14081" max="14081" width="46.875" style="70" customWidth="1"/>
    <col min="14082" max="14082" width="31.5" style="70" customWidth="1"/>
    <col min="14083" max="14336" width="9" style="70"/>
    <col min="14337" max="14337" width="46.875" style="70" customWidth="1"/>
    <col min="14338" max="14338" width="31.5" style="70" customWidth="1"/>
    <col min="14339" max="14592" width="9" style="70"/>
    <col min="14593" max="14593" width="46.875" style="70" customWidth="1"/>
    <col min="14594" max="14594" width="31.5" style="70" customWidth="1"/>
    <col min="14595" max="14848" width="9" style="70"/>
    <col min="14849" max="14849" width="46.875" style="70" customWidth="1"/>
    <col min="14850" max="14850" width="31.5" style="70" customWidth="1"/>
    <col min="14851" max="15104" width="9" style="70"/>
    <col min="15105" max="15105" width="46.875" style="70" customWidth="1"/>
    <col min="15106" max="15106" width="31.5" style="70" customWidth="1"/>
    <col min="15107" max="15360" width="9" style="70"/>
    <col min="15361" max="15361" width="46.875" style="70" customWidth="1"/>
    <col min="15362" max="15362" width="31.5" style="70" customWidth="1"/>
    <col min="15363" max="15616" width="9" style="70"/>
    <col min="15617" max="15617" width="46.875" style="70" customWidth="1"/>
    <col min="15618" max="15618" width="31.5" style="70" customWidth="1"/>
    <col min="15619" max="15872" width="9" style="70"/>
    <col min="15873" max="15873" width="46.875" style="70" customWidth="1"/>
    <col min="15874" max="15874" width="31.5" style="70" customWidth="1"/>
    <col min="15875" max="16128" width="9" style="70"/>
    <col min="16129" max="16129" width="46.875" style="70" customWidth="1"/>
    <col min="16130" max="16130" width="31.5" style="70" customWidth="1"/>
    <col min="16131" max="16384" width="9" style="70"/>
  </cols>
  <sheetData>
    <row r="1" spans="1:2" ht="20.25">
      <c r="A1" s="104" t="s">
        <v>1239</v>
      </c>
    </row>
    <row r="2" spans="1:2" ht="36.6" customHeight="1">
      <c r="A2" s="427" t="s">
        <v>234</v>
      </c>
      <c r="B2" s="427"/>
    </row>
    <row r="3" spans="1:2" ht="19.5" thickBot="1">
      <c r="A3" s="105"/>
      <c r="B3" s="106" t="s">
        <v>2</v>
      </c>
    </row>
    <row r="4" spans="1:2" s="39" customFormat="1" ht="19.5" customHeight="1">
      <c r="A4" s="107" t="s">
        <v>235</v>
      </c>
      <c r="B4" s="108" t="s">
        <v>74</v>
      </c>
    </row>
    <row r="5" spans="1:2" s="111" customFormat="1" ht="20.100000000000001" customHeight="1">
      <c r="A5" s="109" t="s">
        <v>150</v>
      </c>
      <c r="B5" s="110"/>
    </row>
    <row r="6" spans="1:2" s="111" customFormat="1" ht="20.100000000000001" customHeight="1">
      <c r="A6" s="109" t="s">
        <v>152</v>
      </c>
      <c r="B6" s="110"/>
    </row>
    <row r="7" spans="1:2" s="111" customFormat="1" ht="20.100000000000001" customHeight="1">
      <c r="A7" s="109" t="s">
        <v>154</v>
      </c>
      <c r="B7" s="110"/>
    </row>
    <row r="8" spans="1:2" s="111" customFormat="1" ht="20.100000000000001" customHeight="1">
      <c r="A8" s="112" t="s">
        <v>236</v>
      </c>
      <c r="B8" s="113"/>
    </row>
    <row r="9" spans="1:2" s="111" customFormat="1" ht="20.100000000000001" customHeight="1">
      <c r="A9" s="109" t="s">
        <v>237</v>
      </c>
      <c r="B9" s="113"/>
    </row>
    <row r="10" spans="1:2" s="111" customFormat="1" ht="20.100000000000001" customHeight="1">
      <c r="A10" s="109" t="s">
        <v>238</v>
      </c>
      <c r="B10" s="113"/>
    </row>
    <row r="11" spans="1:2" s="111" customFormat="1" ht="20.100000000000001" customHeight="1">
      <c r="A11" s="109" t="s">
        <v>239</v>
      </c>
      <c r="B11" s="113"/>
    </row>
    <row r="12" spans="1:2" s="111" customFormat="1" ht="20.100000000000001" customHeight="1">
      <c r="A12" s="109" t="s">
        <v>240</v>
      </c>
      <c r="B12" s="113"/>
    </row>
    <row r="13" spans="1:2" s="111" customFormat="1" ht="20.100000000000001" customHeight="1">
      <c r="A13" s="109" t="s">
        <v>241</v>
      </c>
      <c r="B13" s="113">
        <v>70000</v>
      </c>
    </row>
    <row r="14" spans="1:2" s="111" customFormat="1" ht="20.100000000000001" customHeight="1">
      <c r="A14" s="114" t="s">
        <v>242</v>
      </c>
      <c r="B14" s="113">
        <v>70000</v>
      </c>
    </row>
    <row r="15" spans="1:2" s="111" customFormat="1" ht="20.100000000000001" customHeight="1">
      <c r="A15" s="114" t="s">
        <v>243</v>
      </c>
      <c r="B15" s="113"/>
    </row>
    <row r="16" spans="1:2" s="111" customFormat="1" ht="20.100000000000001" customHeight="1">
      <c r="A16" s="114" t="s">
        <v>244</v>
      </c>
      <c r="B16" s="113"/>
    </row>
    <row r="17" spans="1:2" s="111" customFormat="1" ht="20.100000000000001" customHeight="1">
      <c r="A17" s="114" t="s">
        <v>245</v>
      </c>
      <c r="B17" s="113"/>
    </row>
    <row r="18" spans="1:2" s="111" customFormat="1" ht="20.100000000000001" customHeight="1">
      <c r="A18" s="114" t="s">
        <v>246</v>
      </c>
      <c r="B18" s="113"/>
    </row>
    <row r="19" spans="1:2" s="111" customFormat="1" ht="20.100000000000001" customHeight="1">
      <c r="A19" s="109" t="s">
        <v>247</v>
      </c>
      <c r="B19" s="113"/>
    </row>
    <row r="20" spans="1:2" s="111" customFormat="1" ht="20.100000000000001" customHeight="1">
      <c r="A20" s="109" t="s">
        <v>248</v>
      </c>
      <c r="B20" s="113"/>
    </row>
    <row r="21" spans="1:2" s="111" customFormat="1" ht="20.100000000000001" customHeight="1">
      <c r="A21" s="114" t="s">
        <v>249</v>
      </c>
      <c r="B21" s="113"/>
    </row>
    <row r="22" spans="1:2" s="111" customFormat="1" ht="20.100000000000001" customHeight="1">
      <c r="A22" s="114" t="s">
        <v>250</v>
      </c>
      <c r="B22" s="113"/>
    </row>
    <row r="23" spans="1:2" s="111" customFormat="1" ht="20.100000000000001" customHeight="1">
      <c r="A23" s="109" t="s">
        <v>251</v>
      </c>
      <c r="B23" s="113"/>
    </row>
    <row r="24" spans="1:2" s="111" customFormat="1" ht="20.100000000000001" customHeight="1">
      <c r="A24" s="109" t="s">
        <v>252</v>
      </c>
      <c r="B24" s="113"/>
    </row>
    <row r="25" spans="1:2" s="111" customFormat="1" ht="20.100000000000001" customHeight="1">
      <c r="A25" s="109" t="s">
        <v>253</v>
      </c>
      <c r="B25" s="113"/>
    </row>
    <row r="26" spans="1:2" s="111" customFormat="1" ht="20.100000000000001" customHeight="1">
      <c r="A26" s="114" t="s">
        <v>254</v>
      </c>
      <c r="B26" s="113"/>
    </row>
    <row r="27" spans="1:2" s="111" customFormat="1" ht="20.100000000000001" customHeight="1">
      <c r="A27" s="114" t="s">
        <v>255</v>
      </c>
      <c r="B27" s="113"/>
    </row>
    <row r="28" spans="1:2" s="111" customFormat="1" ht="20.100000000000001" customHeight="1">
      <c r="A28" s="114" t="s">
        <v>256</v>
      </c>
      <c r="B28" s="113"/>
    </row>
    <row r="29" spans="1:2" s="111" customFormat="1" ht="20.100000000000001" customHeight="1">
      <c r="A29" s="109" t="s">
        <v>257</v>
      </c>
      <c r="B29" s="113"/>
    </row>
    <row r="30" spans="1:2" s="111" customFormat="1" ht="20.100000000000001" customHeight="1">
      <c r="A30" s="109" t="s">
        <v>258</v>
      </c>
      <c r="B30" s="113"/>
    </row>
    <row r="31" spans="1:2" s="111" customFormat="1" ht="20.100000000000001" customHeight="1">
      <c r="A31" s="109" t="s">
        <v>259</v>
      </c>
      <c r="B31" s="113"/>
    </row>
    <row r="32" spans="1:2" s="111" customFormat="1" ht="20.100000000000001" customHeight="1">
      <c r="A32" s="109" t="s">
        <v>260</v>
      </c>
      <c r="B32" s="113"/>
    </row>
    <row r="33" spans="1:2" s="111" customFormat="1" ht="20.100000000000001" customHeight="1">
      <c r="A33" s="109" t="s">
        <v>261</v>
      </c>
      <c r="B33" s="113"/>
    </row>
    <row r="34" spans="1:2" s="111" customFormat="1" ht="20.100000000000001" customHeight="1">
      <c r="A34" s="109" t="s">
        <v>262</v>
      </c>
      <c r="B34" s="113"/>
    </row>
    <row r="35" spans="1:2" s="111" customFormat="1" ht="20.100000000000001" customHeight="1">
      <c r="A35" s="109"/>
      <c r="B35" s="113"/>
    </row>
    <row r="36" spans="1:2" s="111" customFormat="1" ht="20.100000000000001" customHeight="1">
      <c r="A36" s="109"/>
      <c r="B36" s="113"/>
    </row>
    <row r="37" spans="1:2" s="111" customFormat="1" ht="20.100000000000001" customHeight="1">
      <c r="A37" s="109"/>
      <c r="B37" s="113"/>
    </row>
    <row r="38" spans="1:2" s="111" customFormat="1" ht="20.100000000000001" customHeight="1">
      <c r="A38" s="115" t="s">
        <v>263</v>
      </c>
      <c r="B38" s="113">
        <f>SUM(B5:B13,B19:B20,B23:B25,B29:B34)</f>
        <v>70000</v>
      </c>
    </row>
    <row r="39" spans="1:2" s="111" customFormat="1" ht="20.100000000000001" customHeight="1">
      <c r="A39" s="116" t="s">
        <v>77</v>
      </c>
      <c r="B39" s="113">
        <f>SUM(B40,B43,B44,B46,B47,)</f>
        <v>2986</v>
      </c>
    </row>
    <row r="40" spans="1:2" s="111" customFormat="1" ht="20.100000000000001" customHeight="1">
      <c r="A40" s="116" t="s">
        <v>217</v>
      </c>
      <c r="B40" s="113">
        <f>SUM(B41:B42)</f>
        <v>1034</v>
      </c>
    </row>
    <row r="41" spans="1:2" s="111" customFormat="1" ht="20.100000000000001" customHeight="1">
      <c r="A41" s="116" t="s">
        <v>219</v>
      </c>
      <c r="B41" s="113">
        <v>1034</v>
      </c>
    </row>
    <row r="42" spans="1:2" s="111" customFormat="1" ht="20.100000000000001" customHeight="1">
      <c r="A42" s="116" t="s">
        <v>221</v>
      </c>
      <c r="B42" s="117"/>
    </row>
    <row r="43" spans="1:2" s="111" customFormat="1" ht="20.100000000000001" customHeight="1">
      <c r="A43" s="116" t="s">
        <v>223</v>
      </c>
      <c r="B43" s="117">
        <v>1952</v>
      </c>
    </row>
    <row r="44" spans="1:2" s="111" customFormat="1" ht="20.100000000000001" customHeight="1">
      <c r="A44" s="116" t="s">
        <v>225</v>
      </c>
      <c r="B44" s="117"/>
    </row>
    <row r="45" spans="1:2" s="111" customFormat="1" ht="20.100000000000001" customHeight="1">
      <c r="A45" s="116" t="s">
        <v>227</v>
      </c>
      <c r="B45" s="117"/>
    </row>
    <row r="46" spans="1:2" s="111" customFormat="1" ht="20.100000000000001" customHeight="1">
      <c r="A46" s="118" t="s">
        <v>229</v>
      </c>
      <c r="B46" s="117"/>
    </row>
    <row r="47" spans="1:2" s="111" customFormat="1" ht="20.100000000000001" customHeight="1">
      <c r="A47" s="118" t="s">
        <v>231</v>
      </c>
      <c r="B47" s="117"/>
    </row>
    <row r="48" spans="1:2" s="111" customFormat="1" ht="20.100000000000001" customHeight="1">
      <c r="A48" s="118"/>
      <c r="B48" s="117"/>
    </row>
    <row r="49" spans="1:2" s="111" customFormat="1" ht="20.100000000000001" customHeight="1">
      <c r="A49" s="118"/>
      <c r="B49" s="117"/>
    </row>
    <row r="50" spans="1:2" s="111" customFormat="1" ht="20.100000000000001" customHeight="1">
      <c r="A50" s="118"/>
      <c r="B50" s="117"/>
    </row>
    <row r="51" spans="1:2" s="111" customFormat="1" ht="20.100000000000001" customHeight="1" thickBot="1">
      <c r="A51" s="119" t="s">
        <v>264</v>
      </c>
      <c r="B51" s="120">
        <f>B39+B38</f>
        <v>72986</v>
      </c>
    </row>
    <row r="52" spans="1:2" s="111" customFormat="1" ht="20.100000000000001" customHeight="1">
      <c r="B52" s="121"/>
    </row>
    <row r="53" spans="1:2" s="111" customFormat="1" ht="20.100000000000001" customHeight="1">
      <c r="B53" s="121"/>
    </row>
    <row r="54" spans="1:2" s="111" customFormat="1" ht="20.100000000000001" customHeight="1">
      <c r="B54" s="121"/>
    </row>
    <row r="55" spans="1:2" s="111" customFormat="1" ht="20.100000000000001" customHeight="1">
      <c r="B55" s="121"/>
    </row>
    <row r="56" spans="1:2" s="111" customFormat="1" ht="20.100000000000001" customHeight="1">
      <c r="B56" s="121"/>
    </row>
    <row r="57" spans="1:2" s="111" customFormat="1" ht="20.100000000000001" customHeight="1">
      <c r="B57" s="121"/>
    </row>
    <row r="58" spans="1:2" s="111" customFormat="1" ht="20.100000000000001" customHeight="1">
      <c r="B58" s="121"/>
    </row>
    <row r="59" spans="1:2" s="111" customFormat="1" ht="20.100000000000001" customHeight="1">
      <c r="B59" s="121"/>
    </row>
    <row r="60" spans="1:2" s="111" customFormat="1" ht="20.100000000000001" customHeight="1">
      <c r="B60" s="121"/>
    </row>
    <row r="61" spans="1:2" s="111" customFormat="1" ht="20.100000000000001" customHeight="1">
      <c r="B61" s="121"/>
    </row>
    <row r="62" spans="1:2" s="111" customFormat="1" ht="20.100000000000001" customHeight="1">
      <c r="B62" s="121"/>
    </row>
    <row r="63" spans="1:2" s="111" customFormat="1" ht="20.100000000000001" customHeight="1"/>
    <row r="64" spans="1:2" s="111" customFormat="1" ht="20.100000000000001" customHeight="1"/>
    <row r="65" s="111" customFormat="1" ht="20.100000000000001" customHeight="1"/>
    <row r="66" s="111" customFormat="1" ht="20.100000000000001" customHeight="1"/>
    <row r="67" s="111" customFormat="1" ht="20.100000000000001" customHeight="1"/>
    <row r="68" s="111" customFormat="1" ht="20.100000000000001" customHeight="1"/>
    <row r="69" s="111" customFormat="1" ht="20.100000000000001" customHeight="1"/>
    <row r="70" s="111" customFormat="1" ht="20.100000000000001" customHeight="1"/>
    <row r="71" s="111" customFormat="1" ht="20.100000000000001" customHeight="1"/>
    <row r="72" s="111" customFormat="1" ht="20.100000000000001" customHeight="1"/>
    <row r="73" s="111" customFormat="1" ht="20.100000000000001" customHeight="1"/>
    <row r="74" s="111" customFormat="1" ht="20.100000000000001" customHeight="1"/>
    <row r="75" s="111" customFormat="1" ht="20.100000000000001" customHeight="1"/>
    <row r="76" s="111" customFormat="1" ht="20.100000000000001" customHeight="1"/>
    <row r="77" s="111" customFormat="1" ht="20.100000000000001" customHeight="1"/>
  </sheetData>
  <mergeCells count="1">
    <mergeCell ref="A2:B2"/>
  </mergeCells>
  <phoneticPr fontId="1" type="noConversion"/>
  <printOptions horizontalCentered="1"/>
  <pageMargins left="0.75" right="0.75" top="0.54" bottom="0.56999999999999995" header="0.51" footer="0.51"/>
  <pageSetup paperSize="9" orientation="landscape"/>
  <headerFooter alignWithMargins="0"/>
</worksheet>
</file>

<file path=xl/worksheets/sheet17.xml><?xml version="1.0" encoding="utf-8"?>
<worksheet xmlns="http://schemas.openxmlformats.org/spreadsheetml/2006/main" xmlns:r="http://schemas.openxmlformats.org/officeDocument/2006/relationships">
  <dimension ref="A1:B299"/>
  <sheetViews>
    <sheetView showGridLines="0" showZeros="0" zoomScale="115" workbookViewId="0">
      <pane ySplit="5" topLeftCell="A231" activePane="bottomLeft" state="frozen"/>
      <selection activeCell="C14" sqref="C14"/>
      <selection pane="bottomLeft" activeCell="A2" sqref="A2:B2"/>
    </sheetView>
  </sheetViews>
  <sheetFormatPr defaultRowHeight="14.25"/>
  <cols>
    <col min="1" max="1" width="71.625" style="38" customWidth="1"/>
    <col min="2" max="2" width="15.625" style="111" customWidth="1"/>
    <col min="3" max="256" width="9" style="111"/>
    <col min="257" max="257" width="71.625" style="111" customWidth="1"/>
    <col min="258" max="258" width="15.625" style="111" customWidth="1"/>
    <col min="259" max="512" width="9" style="111"/>
    <col min="513" max="513" width="71.625" style="111" customWidth="1"/>
    <col min="514" max="514" width="15.625" style="111" customWidth="1"/>
    <col min="515" max="768" width="9" style="111"/>
    <col min="769" max="769" width="71.625" style="111" customWidth="1"/>
    <col min="770" max="770" width="15.625" style="111" customWidth="1"/>
    <col min="771" max="1024" width="9" style="111"/>
    <col min="1025" max="1025" width="71.625" style="111" customWidth="1"/>
    <col min="1026" max="1026" width="15.625" style="111" customWidth="1"/>
    <col min="1027" max="1280" width="9" style="111"/>
    <col min="1281" max="1281" width="71.625" style="111" customWidth="1"/>
    <col min="1282" max="1282" width="15.625" style="111" customWidth="1"/>
    <col min="1283" max="1536" width="9" style="111"/>
    <col min="1537" max="1537" width="71.625" style="111" customWidth="1"/>
    <col min="1538" max="1538" width="15.625" style="111" customWidth="1"/>
    <col min="1539" max="1792" width="9" style="111"/>
    <col min="1793" max="1793" width="71.625" style="111" customWidth="1"/>
    <col min="1794" max="1794" width="15.625" style="111" customWidth="1"/>
    <col min="1795" max="2048" width="9" style="111"/>
    <col min="2049" max="2049" width="71.625" style="111" customWidth="1"/>
    <col min="2050" max="2050" width="15.625" style="111" customWidth="1"/>
    <col min="2051" max="2304" width="9" style="111"/>
    <col min="2305" max="2305" width="71.625" style="111" customWidth="1"/>
    <col min="2306" max="2306" width="15.625" style="111" customWidth="1"/>
    <col min="2307" max="2560" width="9" style="111"/>
    <col min="2561" max="2561" width="71.625" style="111" customWidth="1"/>
    <col min="2562" max="2562" width="15.625" style="111" customWidth="1"/>
    <col min="2563" max="2816" width="9" style="111"/>
    <col min="2817" max="2817" width="71.625" style="111" customWidth="1"/>
    <col min="2818" max="2818" width="15.625" style="111" customWidth="1"/>
    <col min="2819" max="3072" width="9" style="111"/>
    <col min="3073" max="3073" width="71.625" style="111" customWidth="1"/>
    <col min="3074" max="3074" width="15.625" style="111" customWidth="1"/>
    <col min="3075" max="3328" width="9" style="111"/>
    <col min="3329" max="3329" width="71.625" style="111" customWidth="1"/>
    <col min="3330" max="3330" width="15.625" style="111" customWidth="1"/>
    <col min="3331" max="3584" width="9" style="111"/>
    <col min="3585" max="3585" width="71.625" style="111" customWidth="1"/>
    <col min="3586" max="3586" width="15.625" style="111" customWidth="1"/>
    <col min="3587" max="3840" width="9" style="111"/>
    <col min="3841" max="3841" width="71.625" style="111" customWidth="1"/>
    <col min="3842" max="3842" width="15.625" style="111" customWidth="1"/>
    <col min="3843" max="4096" width="9" style="111"/>
    <col min="4097" max="4097" width="71.625" style="111" customWidth="1"/>
    <col min="4098" max="4098" width="15.625" style="111" customWidth="1"/>
    <col min="4099" max="4352" width="9" style="111"/>
    <col min="4353" max="4353" width="71.625" style="111" customWidth="1"/>
    <col min="4354" max="4354" width="15.625" style="111" customWidth="1"/>
    <col min="4355" max="4608" width="9" style="111"/>
    <col min="4609" max="4609" width="71.625" style="111" customWidth="1"/>
    <col min="4610" max="4610" width="15.625" style="111" customWidth="1"/>
    <col min="4611" max="4864" width="9" style="111"/>
    <col min="4865" max="4865" width="71.625" style="111" customWidth="1"/>
    <col min="4866" max="4866" width="15.625" style="111" customWidth="1"/>
    <col min="4867" max="5120" width="9" style="111"/>
    <col min="5121" max="5121" width="71.625" style="111" customWidth="1"/>
    <col min="5122" max="5122" width="15.625" style="111" customWidth="1"/>
    <col min="5123" max="5376" width="9" style="111"/>
    <col min="5377" max="5377" width="71.625" style="111" customWidth="1"/>
    <col min="5378" max="5378" width="15.625" style="111" customWidth="1"/>
    <col min="5379" max="5632" width="9" style="111"/>
    <col min="5633" max="5633" width="71.625" style="111" customWidth="1"/>
    <col min="5634" max="5634" width="15.625" style="111" customWidth="1"/>
    <col min="5635" max="5888" width="9" style="111"/>
    <col min="5889" max="5889" width="71.625" style="111" customWidth="1"/>
    <col min="5890" max="5890" width="15.625" style="111" customWidth="1"/>
    <col min="5891" max="6144" width="9" style="111"/>
    <col min="6145" max="6145" width="71.625" style="111" customWidth="1"/>
    <col min="6146" max="6146" width="15.625" style="111" customWidth="1"/>
    <col min="6147" max="6400" width="9" style="111"/>
    <col min="6401" max="6401" width="71.625" style="111" customWidth="1"/>
    <col min="6402" max="6402" width="15.625" style="111" customWidth="1"/>
    <col min="6403" max="6656" width="9" style="111"/>
    <col min="6657" max="6657" width="71.625" style="111" customWidth="1"/>
    <col min="6658" max="6658" width="15.625" style="111" customWidth="1"/>
    <col min="6659" max="6912" width="9" style="111"/>
    <col min="6913" max="6913" width="71.625" style="111" customWidth="1"/>
    <col min="6914" max="6914" width="15.625" style="111" customWidth="1"/>
    <col min="6915" max="7168" width="9" style="111"/>
    <col min="7169" max="7169" width="71.625" style="111" customWidth="1"/>
    <col min="7170" max="7170" width="15.625" style="111" customWidth="1"/>
    <col min="7171" max="7424" width="9" style="111"/>
    <col min="7425" max="7425" width="71.625" style="111" customWidth="1"/>
    <col min="7426" max="7426" width="15.625" style="111" customWidth="1"/>
    <col min="7427" max="7680" width="9" style="111"/>
    <col min="7681" max="7681" width="71.625" style="111" customWidth="1"/>
    <col min="7682" max="7682" width="15.625" style="111" customWidth="1"/>
    <col min="7683" max="7936" width="9" style="111"/>
    <col min="7937" max="7937" width="71.625" style="111" customWidth="1"/>
    <col min="7938" max="7938" width="15.625" style="111" customWidth="1"/>
    <col min="7939" max="8192" width="9" style="111"/>
    <col min="8193" max="8193" width="71.625" style="111" customWidth="1"/>
    <col min="8194" max="8194" width="15.625" style="111" customWidth="1"/>
    <col min="8195" max="8448" width="9" style="111"/>
    <col min="8449" max="8449" width="71.625" style="111" customWidth="1"/>
    <col min="8450" max="8450" width="15.625" style="111" customWidth="1"/>
    <col min="8451" max="8704" width="9" style="111"/>
    <col min="8705" max="8705" width="71.625" style="111" customWidth="1"/>
    <col min="8706" max="8706" width="15.625" style="111" customWidth="1"/>
    <col min="8707" max="8960" width="9" style="111"/>
    <col min="8961" max="8961" width="71.625" style="111" customWidth="1"/>
    <col min="8962" max="8962" width="15.625" style="111" customWidth="1"/>
    <col min="8963" max="9216" width="9" style="111"/>
    <col min="9217" max="9217" width="71.625" style="111" customWidth="1"/>
    <col min="9218" max="9218" width="15.625" style="111" customWidth="1"/>
    <col min="9219" max="9472" width="9" style="111"/>
    <col min="9473" max="9473" width="71.625" style="111" customWidth="1"/>
    <col min="9474" max="9474" width="15.625" style="111" customWidth="1"/>
    <col min="9475" max="9728" width="9" style="111"/>
    <col min="9729" max="9729" width="71.625" style="111" customWidth="1"/>
    <col min="9730" max="9730" width="15.625" style="111" customWidth="1"/>
    <col min="9731" max="9984" width="9" style="111"/>
    <col min="9985" max="9985" width="71.625" style="111" customWidth="1"/>
    <col min="9986" max="9986" width="15.625" style="111" customWidth="1"/>
    <col min="9987" max="10240" width="9" style="111"/>
    <col min="10241" max="10241" width="71.625" style="111" customWidth="1"/>
    <col min="10242" max="10242" width="15.625" style="111" customWidth="1"/>
    <col min="10243" max="10496" width="9" style="111"/>
    <col min="10497" max="10497" width="71.625" style="111" customWidth="1"/>
    <col min="10498" max="10498" width="15.625" style="111" customWidth="1"/>
    <col min="10499" max="10752" width="9" style="111"/>
    <col min="10753" max="10753" width="71.625" style="111" customWidth="1"/>
    <col min="10754" max="10754" width="15.625" style="111" customWidth="1"/>
    <col min="10755" max="11008" width="9" style="111"/>
    <col min="11009" max="11009" width="71.625" style="111" customWidth="1"/>
    <col min="11010" max="11010" width="15.625" style="111" customWidth="1"/>
    <col min="11011" max="11264" width="9" style="111"/>
    <col min="11265" max="11265" width="71.625" style="111" customWidth="1"/>
    <col min="11266" max="11266" width="15.625" style="111" customWidth="1"/>
    <col min="11267" max="11520" width="9" style="111"/>
    <col min="11521" max="11521" width="71.625" style="111" customWidth="1"/>
    <col min="11522" max="11522" width="15.625" style="111" customWidth="1"/>
    <col min="11523" max="11776" width="9" style="111"/>
    <col min="11777" max="11777" width="71.625" style="111" customWidth="1"/>
    <col min="11778" max="11778" width="15.625" style="111" customWidth="1"/>
    <col min="11779" max="12032" width="9" style="111"/>
    <col min="12033" max="12033" width="71.625" style="111" customWidth="1"/>
    <col min="12034" max="12034" width="15.625" style="111" customWidth="1"/>
    <col min="12035" max="12288" width="9" style="111"/>
    <col min="12289" max="12289" width="71.625" style="111" customWidth="1"/>
    <col min="12290" max="12290" width="15.625" style="111" customWidth="1"/>
    <col min="12291" max="12544" width="9" style="111"/>
    <col min="12545" max="12545" width="71.625" style="111" customWidth="1"/>
    <col min="12546" max="12546" width="15.625" style="111" customWidth="1"/>
    <col min="12547" max="12800" width="9" style="111"/>
    <col min="12801" max="12801" width="71.625" style="111" customWidth="1"/>
    <col min="12802" max="12802" width="15.625" style="111" customWidth="1"/>
    <col min="12803" max="13056" width="9" style="111"/>
    <col min="13057" max="13057" width="71.625" style="111" customWidth="1"/>
    <col min="13058" max="13058" width="15.625" style="111" customWidth="1"/>
    <col min="13059" max="13312" width="9" style="111"/>
    <col min="13313" max="13313" width="71.625" style="111" customWidth="1"/>
    <col min="13314" max="13314" width="15.625" style="111" customWidth="1"/>
    <col min="13315" max="13568" width="9" style="111"/>
    <col min="13569" max="13569" width="71.625" style="111" customWidth="1"/>
    <col min="13570" max="13570" width="15.625" style="111" customWidth="1"/>
    <col min="13571" max="13824" width="9" style="111"/>
    <col min="13825" max="13825" width="71.625" style="111" customWidth="1"/>
    <col min="13826" max="13826" width="15.625" style="111" customWidth="1"/>
    <col min="13827" max="14080" width="9" style="111"/>
    <col min="14081" max="14081" width="71.625" style="111" customWidth="1"/>
    <col min="14082" max="14082" width="15.625" style="111" customWidth="1"/>
    <col min="14083" max="14336" width="9" style="111"/>
    <col min="14337" max="14337" width="71.625" style="111" customWidth="1"/>
    <col min="14338" max="14338" width="15.625" style="111" customWidth="1"/>
    <col min="14339" max="14592" width="9" style="111"/>
    <col min="14593" max="14593" width="71.625" style="111" customWidth="1"/>
    <col min="14594" max="14594" width="15.625" style="111" customWidth="1"/>
    <col min="14595" max="14848" width="9" style="111"/>
    <col min="14849" max="14849" width="71.625" style="111" customWidth="1"/>
    <col min="14850" max="14850" width="15.625" style="111" customWidth="1"/>
    <col min="14851" max="15104" width="9" style="111"/>
    <col min="15105" max="15105" width="71.625" style="111" customWidth="1"/>
    <col min="15106" max="15106" width="15.625" style="111" customWidth="1"/>
    <col min="15107" max="15360" width="9" style="111"/>
    <col min="15361" max="15361" width="71.625" style="111" customWidth="1"/>
    <col min="15362" max="15362" width="15.625" style="111" customWidth="1"/>
    <col min="15363" max="15616" width="9" style="111"/>
    <col min="15617" max="15617" width="71.625" style="111" customWidth="1"/>
    <col min="15618" max="15618" width="15.625" style="111" customWidth="1"/>
    <col min="15619" max="15872" width="9" style="111"/>
    <col min="15873" max="15873" width="71.625" style="111" customWidth="1"/>
    <col min="15874" max="15874" width="15.625" style="111" customWidth="1"/>
    <col min="15875" max="16128" width="9" style="111"/>
    <col min="16129" max="16129" width="71.625" style="111" customWidth="1"/>
    <col min="16130" max="16130" width="15.625" style="111" customWidth="1"/>
    <col min="16131" max="16384" width="9" style="111"/>
  </cols>
  <sheetData>
    <row r="1" spans="1:2" ht="18.75">
      <c r="A1" s="37" t="s">
        <v>1240</v>
      </c>
    </row>
    <row r="2" spans="1:2" ht="51" customHeight="1">
      <c r="A2" s="429" t="s">
        <v>265</v>
      </c>
      <c r="B2" s="429"/>
    </row>
    <row r="3" spans="1:2" ht="14.25" customHeight="1" thickBot="1">
      <c r="B3" s="40" t="s">
        <v>2</v>
      </c>
    </row>
    <row r="4" spans="1:2" s="39" customFormat="1" ht="31.5" customHeight="1">
      <c r="A4" s="436" t="s">
        <v>149</v>
      </c>
      <c r="B4" s="437"/>
    </row>
    <row r="5" spans="1:2" ht="19.5" customHeight="1">
      <c r="A5" s="122" t="s">
        <v>73</v>
      </c>
      <c r="B5" s="123" t="s">
        <v>74</v>
      </c>
    </row>
    <row r="6" spans="1:2" ht="20.100000000000001" customHeight="1">
      <c r="A6" s="124" t="s">
        <v>151</v>
      </c>
      <c r="B6" s="125">
        <v>0</v>
      </c>
    </row>
    <row r="7" spans="1:2" ht="20.100000000000001" customHeight="1">
      <c r="A7" s="126" t="s">
        <v>153</v>
      </c>
      <c r="B7" s="127">
        <v>0</v>
      </c>
    </row>
    <row r="8" spans="1:2" ht="20.100000000000001" customHeight="1">
      <c r="A8" s="128" t="s">
        <v>266</v>
      </c>
      <c r="B8" s="129"/>
    </row>
    <row r="9" spans="1:2" ht="20.100000000000001" customHeight="1">
      <c r="A9" s="128" t="s">
        <v>267</v>
      </c>
      <c r="B9" s="129"/>
    </row>
    <row r="10" spans="1:2" ht="20.100000000000001" customHeight="1">
      <c r="A10" s="128" t="s">
        <v>268</v>
      </c>
      <c r="B10" s="129"/>
    </row>
    <row r="11" spans="1:2" ht="20.100000000000001" customHeight="1">
      <c r="A11" s="128" t="s">
        <v>269</v>
      </c>
      <c r="B11" s="129"/>
    </row>
    <row r="12" spans="1:2" ht="20.100000000000001" customHeight="1">
      <c r="A12" s="128" t="s">
        <v>270</v>
      </c>
      <c r="B12" s="129"/>
    </row>
    <row r="13" spans="1:2" ht="20.100000000000001" customHeight="1">
      <c r="A13" s="126" t="s">
        <v>155</v>
      </c>
      <c r="B13" s="127">
        <v>0</v>
      </c>
    </row>
    <row r="14" spans="1:2" ht="20.100000000000001" customHeight="1">
      <c r="A14" s="126" t="s">
        <v>271</v>
      </c>
      <c r="B14" s="129"/>
    </row>
    <row r="15" spans="1:2" ht="20.100000000000001" customHeight="1">
      <c r="A15" s="126" t="s">
        <v>272</v>
      </c>
      <c r="B15" s="129"/>
    </row>
    <row r="16" spans="1:2" ht="20.100000000000001" customHeight="1">
      <c r="A16" s="126" t="s">
        <v>273</v>
      </c>
      <c r="B16" s="129"/>
    </row>
    <row r="17" spans="1:2" ht="20.100000000000001" customHeight="1">
      <c r="A17" s="126" t="s">
        <v>274</v>
      </c>
      <c r="B17" s="129"/>
    </row>
    <row r="18" spans="1:2" ht="20.100000000000001" customHeight="1">
      <c r="A18" s="126" t="s">
        <v>275</v>
      </c>
      <c r="B18" s="129"/>
    </row>
    <row r="19" spans="1:2" ht="20.100000000000001" customHeight="1">
      <c r="A19" s="126" t="s">
        <v>157</v>
      </c>
      <c r="B19" s="127">
        <v>0</v>
      </c>
    </row>
    <row r="20" spans="1:2" ht="20.100000000000001" customHeight="1">
      <c r="A20" s="130" t="s">
        <v>276</v>
      </c>
      <c r="B20" s="129"/>
    </row>
    <row r="21" spans="1:2" ht="20.100000000000001" customHeight="1">
      <c r="A21" s="130" t="s">
        <v>277</v>
      </c>
      <c r="B21" s="129"/>
    </row>
    <row r="22" spans="1:2" ht="20.100000000000001" customHeight="1">
      <c r="A22" s="124" t="s">
        <v>159</v>
      </c>
      <c r="B22" s="127">
        <v>909</v>
      </c>
    </row>
    <row r="23" spans="1:2" ht="20.100000000000001" customHeight="1">
      <c r="A23" s="128" t="s">
        <v>161</v>
      </c>
      <c r="B23" s="127">
        <v>909</v>
      </c>
    </row>
    <row r="24" spans="1:2" ht="20.100000000000001" customHeight="1">
      <c r="A24" s="128" t="s">
        <v>278</v>
      </c>
      <c r="B24" s="129">
        <v>484</v>
      </c>
    </row>
    <row r="25" spans="1:2" ht="20.100000000000001" customHeight="1">
      <c r="A25" s="128" t="s">
        <v>279</v>
      </c>
      <c r="B25" s="129">
        <v>425</v>
      </c>
    </row>
    <row r="26" spans="1:2" ht="20.100000000000001" customHeight="1">
      <c r="A26" s="128" t="s">
        <v>280</v>
      </c>
      <c r="B26" s="129">
        <v>0</v>
      </c>
    </row>
    <row r="27" spans="1:2" ht="20.100000000000001" customHeight="1">
      <c r="A27" s="128" t="s">
        <v>163</v>
      </c>
      <c r="B27" s="127">
        <v>0</v>
      </c>
    </row>
    <row r="28" spans="1:2" ht="20.100000000000001" customHeight="1">
      <c r="A28" s="128" t="s">
        <v>278</v>
      </c>
      <c r="B28" s="129"/>
    </row>
    <row r="29" spans="1:2" ht="20.100000000000001" customHeight="1">
      <c r="A29" s="128" t="s">
        <v>279</v>
      </c>
      <c r="B29" s="129"/>
    </row>
    <row r="30" spans="1:2" ht="20.100000000000001" customHeight="1">
      <c r="A30" s="131" t="s">
        <v>281</v>
      </c>
      <c r="B30" s="129"/>
    </row>
    <row r="31" spans="1:2" ht="20.100000000000001" customHeight="1">
      <c r="A31" s="126" t="s">
        <v>165</v>
      </c>
      <c r="B31" s="127">
        <v>0</v>
      </c>
    </row>
    <row r="32" spans="1:2" ht="20.100000000000001" customHeight="1">
      <c r="A32" s="130" t="s">
        <v>279</v>
      </c>
      <c r="B32" s="129"/>
    </row>
    <row r="33" spans="1:2" ht="20.100000000000001" customHeight="1">
      <c r="A33" s="130" t="s">
        <v>282</v>
      </c>
      <c r="B33" s="129"/>
    </row>
    <row r="34" spans="1:2" ht="20.100000000000001" customHeight="1">
      <c r="A34" s="124" t="s">
        <v>167</v>
      </c>
      <c r="B34" s="127">
        <v>0</v>
      </c>
    </row>
    <row r="35" spans="1:2" ht="20.100000000000001" customHeight="1">
      <c r="A35" s="124" t="s">
        <v>169</v>
      </c>
      <c r="B35" s="127">
        <v>0</v>
      </c>
    </row>
    <row r="36" spans="1:2" ht="20.100000000000001" customHeight="1">
      <c r="A36" s="124" t="s">
        <v>283</v>
      </c>
      <c r="B36" s="129"/>
    </row>
    <row r="37" spans="1:2" ht="20.100000000000001" customHeight="1">
      <c r="A37" s="124" t="s">
        <v>284</v>
      </c>
      <c r="B37" s="129"/>
    </row>
    <row r="38" spans="1:2" ht="20.100000000000001" customHeight="1">
      <c r="A38" s="124" t="s">
        <v>285</v>
      </c>
      <c r="B38" s="129"/>
    </row>
    <row r="39" spans="1:2" ht="20.100000000000001" customHeight="1">
      <c r="A39" s="124" t="s">
        <v>286</v>
      </c>
      <c r="B39" s="129"/>
    </row>
    <row r="40" spans="1:2" ht="20.100000000000001" customHeight="1">
      <c r="A40" s="124" t="s">
        <v>171</v>
      </c>
      <c r="B40" s="127">
        <v>0</v>
      </c>
    </row>
    <row r="41" spans="1:2" ht="20.100000000000001" customHeight="1">
      <c r="A41" s="124" t="s">
        <v>287</v>
      </c>
      <c r="B41" s="129"/>
    </row>
    <row r="42" spans="1:2" ht="20.100000000000001" customHeight="1">
      <c r="A42" s="124" t="s">
        <v>288</v>
      </c>
      <c r="B42" s="129"/>
    </row>
    <row r="43" spans="1:2" ht="20.100000000000001" customHeight="1">
      <c r="A43" s="124" t="s">
        <v>289</v>
      </c>
      <c r="B43" s="129"/>
    </row>
    <row r="44" spans="1:2" ht="20.100000000000001" customHeight="1">
      <c r="A44" s="124" t="s">
        <v>290</v>
      </c>
      <c r="B44" s="129"/>
    </row>
    <row r="45" spans="1:2" ht="20.100000000000001" customHeight="1">
      <c r="A45" s="124" t="s">
        <v>173</v>
      </c>
      <c r="B45" s="127">
        <v>44617</v>
      </c>
    </row>
    <row r="46" spans="1:2" s="132" customFormat="1" ht="20.100000000000001" customHeight="1">
      <c r="A46" s="124" t="s">
        <v>175</v>
      </c>
      <c r="B46" s="127">
        <v>44617</v>
      </c>
    </row>
    <row r="47" spans="1:2" ht="20.100000000000001" customHeight="1">
      <c r="A47" s="131" t="s">
        <v>291</v>
      </c>
      <c r="B47" s="129">
        <v>41818</v>
      </c>
    </row>
    <row r="48" spans="1:2" ht="20.100000000000001" customHeight="1">
      <c r="A48" s="131" t="s">
        <v>292</v>
      </c>
      <c r="B48" s="129"/>
    </row>
    <row r="49" spans="1:2" ht="20.100000000000001" customHeight="1">
      <c r="A49" s="131" t="s">
        <v>293</v>
      </c>
      <c r="B49" s="129">
        <v>849</v>
      </c>
    </row>
    <row r="50" spans="1:2" ht="20.100000000000001" customHeight="1">
      <c r="A50" s="131" t="s">
        <v>294</v>
      </c>
      <c r="B50" s="129">
        <v>1658</v>
      </c>
    </row>
    <row r="51" spans="1:2" ht="20.100000000000001" customHeight="1">
      <c r="A51" s="131" t="s">
        <v>295</v>
      </c>
      <c r="B51" s="129"/>
    </row>
    <row r="52" spans="1:2" ht="20.100000000000001" customHeight="1">
      <c r="A52" s="131" t="s">
        <v>296</v>
      </c>
      <c r="B52" s="129"/>
    </row>
    <row r="53" spans="1:2" ht="20.100000000000001" customHeight="1">
      <c r="A53" s="131" t="s">
        <v>297</v>
      </c>
      <c r="B53" s="129"/>
    </row>
    <row r="54" spans="1:2" ht="20.100000000000001" customHeight="1">
      <c r="A54" s="131" t="s">
        <v>298</v>
      </c>
      <c r="B54" s="129"/>
    </row>
    <row r="55" spans="1:2" ht="20.100000000000001" customHeight="1">
      <c r="A55" s="131" t="s">
        <v>299</v>
      </c>
      <c r="B55" s="129">
        <v>292</v>
      </c>
    </row>
    <row r="56" spans="1:2" ht="20.100000000000001" customHeight="1">
      <c r="A56" s="131" t="s">
        <v>300</v>
      </c>
      <c r="B56" s="129"/>
    </row>
    <row r="57" spans="1:2" ht="20.100000000000001" customHeight="1">
      <c r="A57" s="131" t="s">
        <v>301</v>
      </c>
      <c r="B57" s="129"/>
    </row>
    <row r="58" spans="1:2" ht="20.100000000000001" customHeight="1">
      <c r="A58" s="131" t="s">
        <v>302</v>
      </c>
      <c r="B58" s="129"/>
    </row>
    <row r="59" spans="1:2" ht="20.100000000000001" customHeight="1">
      <c r="A59" s="124" t="s">
        <v>177</v>
      </c>
      <c r="B59" s="127">
        <v>0</v>
      </c>
    </row>
    <row r="60" spans="1:2" ht="20.100000000000001" customHeight="1">
      <c r="A60" s="131" t="s">
        <v>291</v>
      </c>
      <c r="B60" s="129"/>
    </row>
    <row r="61" spans="1:2" ht="20.100000000000001" customHeight="1">
      <c r="A61" s="131" t="s">
        <v>292</v>
      </c>
      <c r="B61" s="129"/>
    </row>
    <row r="62" spans="1:2" ht="20.100000000000001" customHeight="1">
      <c r="A62" s="131" t="s">
        <v>303</v>
      </c>
      <c r="B62" s="129"/>
    </row>
    <row r="63" spans="1:2" ht="20.100000000000001" customHeight="1">
      <c r="A63" s="124" t="s">
        <v>179</v>
      </c>
      <c r="B63" s="129"/>
    </row>
    <row r="64" spans="1:2" ht="20.100000000000001" customHeight="1">
      <c r="A64" s="124" t="s">
        <v>181</v>
      </c>
      <c r="B64" s="127">
        <v>0</v>
      </c>
    </row>
    <row r="65" spans="1:2" ht="20.100000000000001" customHeight="1">
      <c r="A65" s="131" t="s">
        <v>304</v>
      </c>
      <c r="B65" s="129"/>
    </row>
    <row r="66" spans="1:2" ht="20.100000000000001" customHeight="1">
      <c r="A66" s="131" t="s">
        <v>305</v>
      </c>
      <c r="B66" s="129"/>
    </row>
    <row r="67" spans="1:2" ht="20.100000000000001" customHeight="1">
      <c r="A67" s="131" t="s">
        <v>306</v>
      </c>
      <c r="B67" s="129"/>
    </row>
    <row r="68" spans="1:2" ht="20.100000000000001" customHeight="1">
      <c r="A68" s="131" t="s">
        <v>307</v>
      </c>
      <c r="B68" s="129"/>
    </row>
    <row r="69" spans="1:2" ht="20.100000000000001" customHeight="1">
      <c r="A69" s="131" t="s">
        <v>308</v>
      </c>
      <c r="B69" s="129"/>
    </row>
    <row r="70" spans="1:2" ht="20.100000000000001" customHeight="1">
      <c r="A70" s="124" t="s">
        <v>309</v>
      </c>
      <c r="B70" s="127">
        <v>0</v>
      </c>
    </row>
    <row r="71" spans="1:2" ht="20.100000000000001" customHeight="1">
      <c r="A71" s="124" t="s">
        <v>310</v>
      </c>
      <c r="B71" s="129"/>
    </row>
    <row r="72" spans="1:2" ht="20.100000000000001" customHeight="1">
      <c r="A72" s="124" t="s">
        <v>311</v>
      </c>
      <c r="B72" s="129"/>
    </row>
    <row r="73" spans="1:2" ht="20.100000000000001" customHeight="1">
      <c r="A73" s="124" t="s">
        <v>312</v>
      </c>
      <c r="B73" s="129"/>
    </row>
    <row r="74" spans="1:2" ht="20.100000000000001" customHeight="1">
      <c r="A74" s="133" t="s">
        <v>184</v>
      </c>
      <c r="B74" s="127">
        <v>0</v>
      </c>
    </row>
    <row r="75" spans="1:2" ht="20.100000000000001" customHeight="1">
      <c r="A75" s="130" t="s">
        <v>291</v>
      </c>
      <c r="B75" s="129"/>
    </row>
    <row r="76" spans="1:2" ht="20.100000000000001" customHeight="1">
      <c r="A76" s="130" t="s">
        <v>292</v>
      </c>
      <c r="B76" s="129"/>
    </row>
    <row r="77" spans="1:2" ht="20.100000000000001" customHeight="1">
      <c r="A77" s="134" t="s">
        <v>313</v>
      </c>
      <c r="B77" s="129"/>
    </row>
    <row r="78" spans="1:2" ht="20.100000000000001" customHeight="1">
      <c r="A78" s="133" t="s">
        <v>185</v>
      </c>
      <c r="B78" s="127">
        <v>0</v>
      </c>
    </row>
    <row r="79" spans="1:2" ht="20.100000000000001" customHeight="1">
      <c r="A79" s="130" t="s">
        <v>291</v>
      </c>
      <c r="B79" s="129"/>
    </row>
    <row r="80" spans="1:2" ht="20.100000000000001" customHeight="1">
      <c r="A80" s="130" t="s">
        <v>292</v>
      </c>
      <c r="B80" s="129"/>
    </row>
    <row r="81" spans="1:2" ht="20.100000000000001" customHeight="1">
      <c r="A81" s="130" t="s">
        <v>314</v>
      </c>
      <c r="B81" s="129"/>
    </row>
    <row r="82" spans="1:2" ht="20.100000000000001" customHeight="1">
      <c r="A82" s="133" t="s">
        <v>186</v>
      </c>
      <c r="B82" s="127">
        <v>0</v>
      </c>
    </row>
    <row r="83" spans="1:2" ht="20.100000000000001" customHeight="1">
      <c r="A83" s="130" t="s">
        <v>304</v>
      </c>
      <c r="B83" s="129"/>
    </row>
    <row r="84" spans="1:2" ht="20.100000000000001" customHeight="1">
      <c r="A84" s="130" t="s">
        <v>305</v>
      </c>
      <c r="B84" s="129"/>
    </row>
    <row r="85" spans="1:2" ht="20.100000000000001" customHeight="1">
      <c r="A85" s="130" t="s">
        <v>306</v>
      </c>
      <c r="B85" s="129"/>
    </row>
    <row r="86" spans="1:2" ht="20.100000000000001" customHeight="1">
      <c r="A86" s="130" t="s">
        <v>307</v>
      </c>
      <c r="B86" s="129"/>
    </row>
    <row r="87" spans="1:2" ht="20.100000000000001" customHeight="1">
      <c r="A87" s="130" t="s">
        <v>315</v>
      </c>
      <c r="B87" s="129"/>
    </row>
    <row r="88" spans="1:2" ht="20.100000000000001" customHeight="1">
      <c r="A88" s="133" t="s">
        <v>187</v>
      </c>
      <c r="B88" s="127">
        <v>0</v>
      </c>
    </row>
    <row r="89" spans="1:2" ht="20.100000000000001" customHeight="1">
      <c r="A89" s="130" t="s">
        <v>310</v>
      </c>
      <c r="B89" s="129"/>
    </row>
    <row r="90" spans="1:2" ht="20.100000000000001" customHeight="1">
      <c r="A90" s="130" t="s">
        <v>316</v>
      </c>
      <c r="B90" s="129"/>
    </row>
    <row r="91" spans="1:2" ht="20.100000000000001" customHeight="1">
      <c r="A91" s="130" t="s">
        <v>188</v>
      </c>
      <c r="B91" s="127">
        <v>0</v>
      </c>
    </row>
    <row r="92" spans="1:2" ht="20.100000000000001" customHeight="1">
      <c r="A92" s="130" t="s">
        <v>291</v>
      </c>
      <c r="B92" s="129"/>
    </row>
    <row r="93" spans="1:2" ht="20.100000000000001" customHeight="1">
      <c r="A93" s="130" t="s">
        <v>292</v>
      </c>
      <c r="B93" s="129"/>
    </row>
    <row r="94" spans="1:2" ht="20.100000000000001" customHeight="1">
      <c r="A94" s="130" t="s">
        <v>293</v>
      </c>
      <c r="B94" s="129"/>
    </row>
    <row r="95" spans="1:2" ht="20.100000000000001" customHeight="1">
      <c r="A95" s="130" t="s">
        <v>294</v>
      </c>
      <c r="B95" s="129"/>
    </row>
    <row r="96" spans="1:2" ht="20.100000000000001" customHeight="1">
      <c r="A96" s="130" t="s">
        <v>297</v>
      </c>
      <c r="B96" s="129"/>
    </row>
    <row r="97" spans="1:2" ht="20.100000000000001" customHeight="1">
      <c r="A97" s="130" t="s">
        <v>299</v>
      </c>
      <c r="B97" s="129"/>
    </row>
    <row r="98" spans="1:2" ht="20.100000000000001" customHeight="1">
      <c r="A98" s="130" t="s">
        <v>300</v>
      </c>
      <c r="B98" s="129"/>
    </row>
    <row r="99" spans="1:2" ht="20.100000000000001" customHeight="1">
      <c r="A99" s="130" t="s">
        <v>317</v>
      </c>
      <c r="B99" s="129"/>
    </row>
    <row r="100" spans="1:2" ht="20.100000000000001" customHeight="1">
      <c r="A100" s="124" t="s">
        <v>189</v>
      </c>
      <c r="B100" s="127">
        <v>67</v>
      </c>
    </row>
    <row r="101" spans="1:2" ht="20.100000000000001" customHeight="1">
      <c r="A101" s="131" t="s">
        <v>190</v>
      </c>
      <c r="B101" s="127">
        <v>67</v>
      </c>
    </row>
    <row r="102" spans="1:2" ht="20.100000000000001" customHeight="1">
      <c r="A102" s="131" t="s">
        <v>279</v>
      </c>
      <c r="B102" s="129">
        <v>67</v>
      </c>
    </row>
    <row r="103" spans="1:2" ht="20.100000000000001" customHeight="1">
      <c r="A103" s="131" t="s">
        <v>318</v>
      </c>
      <c r="B103" s="129"/>
    </row>
    <row r="104" spans="1:2" ht="20.100000000000001" customHeight="1">
      <c r="A104" s="131" t="s">
        <v>319</v>
      </c>
      <c r="B104" s="129"/>
    </row>
    <row r="105" spans="1:2" ht="20.100000000000001" customHeight="1">
      <c r="A105" s="131" t="s">
        <v>320</v>
      </c>
      <c r="B105" s="129"/>
    </row>
    <row r="106" spans="1:2" ht="20.100000000000001" customHeight="1">
      <c r="A106" s="131" t="s">
        <v>191</v>
      </c>
      <c r="B106" s="127">
        <v>0</v>
      </c>
    </row>
    <row r="107" spans="1:2" ht="20.100000000000001" customHeight="1">
      <c r="A107" s="131" t="s">
        <v>279</v>
      </c>
      <c r="B107" s="129"/>
    </row>
    <row r="108" spans="1:2" ht="20.100000000000001" customHeight="1">
      <c r="A108" s="131" t="s">
        <v>318</v>
      </c>
      <c r="B108" s="129"/>
    </row>
    <row r="109" spans="1:2" ht="20.100000000000001" customHeight="1">
      <c r="A109" s="131" t="s">
        <v>321</v>
      </c>
      <c r="B109" s="129"/>
    </row>
    <row r="110" spans="1:2" ht="20.100000000000001" customHeight="1">
      <c r="A110" s="131" t="s">
        <v>322</v>
      </c>
      <c r="B110" s="129"/>
    </row>
    <row r="111" spans="1:2" ht="20.100000000000001" customHeight="1">
      <c r="A111" s="131" t="s">
        <v>192</v>
      </c>
      <c r="B111" s="127">
        <v>0</v>
      </c>
    </row>
    <row r="112" spans="1:2" ht="20.100000000000001" customHeight="1">
      <c r="A112" s="131" t="s">
        <v>323</v>
      </c>
      <c r="B112" s="129"/>
    </row>
    <row r="113" spans="1:2" ht="20.100000000000001" customHeight="1">
      <c r="A113" s="131" t="s">
        <v>324</v>
      </c>
      <c r="B113" s="129"/>
    </row>
    <row r="114" spans="1:2" ht="20.100000000000001" customHeight="1">
      <c r="A114" s="131" t="s">
        <v>325</v>
      </c>
      <c r="B114" s="129"/>
    </row>
    <row r="115" spans="1:2" ht="20.100000000000001" customHeight="1">
      <c r="A115" s="131" t="s">
        <v>326</v>
      </c>
      <c r="B115" s="129"/>
    </row>
    <row r="116" spans="1:2" ht="20.100000000000001" customHeight="1">
      <c r="A116" s="128" t="s">
        <v>195</v>
      </c>
      <c r="B116" s="127">
        <v>0</v>
      </c>
    </row>
    <row r="117" spans="1:2" ht="20.100000000000001" customHeight="1">
      <c r="A117" s="131" t="s">
        <v>196</v>
      </c>
      <c r="B117" s="127">
        <v>0</v>
      </c>
    </row>
    <row r="118" spans="1:2" ht="20.100000000000001" customHeight="1">
      <c r="A118" s="131" t="s">
        <v>327</v>
      </c>
      <c r="B118" s="129"/>
    </row>
    <row r="119" spans="1:2" ht="20.100000000000001" customHeight="1">
      <c r="A119" s="131" t="s">
        <v>328</v>
      </c>
      <c r="B119" s="129"/>
    </row>
    <row r="120" spans="1:2" ht="20.100000000000001" customHeight="1">
      <c r="A120" s="131" t="s">
        <v>329</v>
      </c>
      <c r="B120" s="129"/>
    </row>
    <row r="121" spans="1:2" ht="20.100000000000001" customHeight="1">
      <c r="A121" s="131" t="s">
        <v>330</v>
      </c>
      <c r="B121" s="129"/>
    </row>
    <row r="122" spans="1:2" ht="20.100000000000001" customHeight="1">
      <c r="A122" s="131" t="s">
        <v>197</v>
      </c>
      <c r="B122" s="127">
        <v>0</v>
      </c>
    </row>
    <row r="123" spans="1:2" ht="20.100000000000001" customHeight="1">
      <c r="A123" s="131" t="s">
        <v>329</v>
      </c>
      <c r="B123" s="129"/>
    </row>
    <row r="124" spans="1:2" ht="20.100000000000001" customHeight="1">
      <c r="A124" s="131" t="s">
        <v>331</v>
      </c>
      <c r="B124" s="129"/>
    </row>
    <row r="125" spans="1:2" ht="20.100000000000001" customHeight="1">
      <c r="A125" s="131" t="s">
        <v>332</v>
      </c>
      <c r="B125" s="129"/>
    </row>
    <row r="126" spans="1:2" ht="20.100000000000001" customHeight="1">
      <c r="A126" s="131" t="s">
        <v>333</v>
      </c>
      <c r="B126" s="129"/>
    </row>
    <row r="127" spans="1:2" ht="20.100000000000001" customHeight="1">
      <c r="A127" s="131" t="s">
        <v>198</v>
      </c>
      <c r="B127" s="127">
        <v>0</v>
      </c>
    </row>
    <row r="128" spans="1:2" ht="20.100000000000001" customHeight="1">
      <c r="A128" s="131" t="s">
        <v>334</v>
      </c>
      <c r="B128" s="129"/>
    </row>
    <row r="129" spans="1:2" ht="20.100000000000001" customHeight="1">
      <c r="A129" s="131" t="s">
        <v>335</v>
      </c>
      <c r="B129" s="129"/>
    </row>
    <row r="130" spans="1:2" ht="20.100000000000001" customHeight="1">
      <c r="A130" s="131" t="s">
        <v>336</v>
      </c>
      <c r="B130" s="129"/>
    </row>
    <row r="131" spans="1:2" ht="20.100000000000001" customHeight="1">
      <c r="A131" s="131" t="s">
        <v>337</v>
      </c>
      <c r="B131" s="129"/>
    </row>
    <row r="132" spans="1:2" ht="20.100000000000001" customHeight="1">
      <c r="A132" s="131" t="s">
        <v>199</v>
      </c>
      <c r="B132" s="127">
        <v>0</v>
      </c>
    </row>
    <row r="133" spans="1:2" ht="20.100000000000001" customHeight="1">
      <c r="A133" s="131" t="s">
        <v>338</v>
      </c>
      <c r="B133" s="129"/>
    </row>
    <row r="134" spans="1:2" ht="20.100000000000001" customHeight="1">
      <c r="A134" s="131" t="s">
        <v>339</v>
      </c>
      <c r="B134" s="129"/>
    </row>
    <row r="135" spans="1:2" ht="20.100000000000001" customHeight="1">
      <c r="A135" s="131" t="s">
        <v>340</v>
      </c>
      <c r="B135" s="129"/>
    </row>
    <row r="136" spans="1:2" ht="20.100000000000001" customHeight="1">
      <c r="A136" s="131" t="s">
        <v>341</v>
      </c>
      <c r="B136" s="129"/>
    </row>
    <row r="137" spans="1:2" ht="20.100000000000001" customHeight="1">
      <c r="A137" s="131" t="s">
        <v>342</v>
      </c>
      <c r="B137" s="129"/>
    </row>
    <row r="138" spans="1:2" ht="20.100000000000001" customHeight="1">
      <c r="A138" s="131" t="s">
        <v>343</v>
      </c>
      <c r="B138" s="129"/>
    </row>
    <row r="139" spans="1:2" ht="20.100000000000001" customHeight="1">
      <c r="A139" s="131" t="s">
        <v>344</v>
      </c>
      <c r="B139" s="129"/>
    </row>
    <row r="140" spans="1:2" ht="20.100000000000001" customHeight="1">
      <c r="A140" s="131" t="s">
        <v>345</v>
      </c>
      <c r="B140" s="129"/>
    </row>
    <row r="141" spans="1:2" ht="20.100000000000001" customHeight="1">
      <c r="A141" s="131" t="s">
        <v>200</v>
      </c>
      <c r="B141" s="127">
        <v>0</v>
      </c>
    </row>
    <row r="142" spans="1:2" ht="20.100000000000001" customHeight="1">
      <c r="A142" s="131" t="s">
        <v>346</v>
      </c>
      <c r="B142" s="129"/>
    </row>
    <row r="143" spans="1:2" ht="20.100000000000001" customHeight="1">
      <c r="A143" s="131" t="s">
        <v>347</v>
      </c>
      <c r="B143" s="129"/>
    </row>
    <row r="144" spans="1:2" ht="20.100000000000001" customHeight="1">
      <c r="A144" s="131" t="s">
        <v>348</v>
      </c>
      <c r="B144" s="129"/>
    </row>
    <row r="145" spans="1:2" ht="20.100000000000001" customHeight="1">
      <c r="A145" s="131" t="s">
        <v>349</v>
      </c>
      <c r="B145" s="129"/>
    </row>
    <row r="146" spans="1:2" ht="20.100000000000001" customHeight="1">
      <c r="A146" s="131" t="s">
        <v>350</v>
      </c>
      <c r="B146" s="129"/>
    </row>
    <row r="147" spans="1:2" ht="20.100000000000001" customHeight="1">
      <c r="A147" s="131" t="s">
        <v>351</v>
      </c>
      <c r="B147" s="129"/>
    </row>
    <row r="148" spans="1:2" ht="20.100000000000001" customHeight="1">
      <c r="A148" s="131" t="s">
        <v>201</v>
      </c>
      <c r="B148" s="127">
        <v>0</v>
      </c>
    </row>
    <row r="149" spans="1:2" ht="20.100000000000001" customHeight="1">
      <c r="A149" s="131" t="s">
        <v>352</v>
      </c>
      <c r="B149" s="129"/>
    </row>
    <row r="150" spans="1:2" ht="20.100000000000001" customHeight="1">
      <c r="A150" s="131" t="s">
        <v>353</v>
      </c>
      <c r="B150" s="129"/>
    </row>
    <row r="151" spans="1:2" ht="20.100000000000001" customHeight="1">
      <c r="A151" s="131" t="s">
        <v>354</v>
      </c>
      <c r="B151" s="129"/>
    </row>
    <row r="152" spans="1:2" ht="20.100000000000001" customHeight="1">
      <c r="A152" s="131" t="s">
        <v>355</v>
      </c>
      <c r="B152" s="129"/>
    </row>
    <row r="153" spans="1:2" ht="20.100000000000001" customHeight="1">
      <c r="A153" s="131" t="s">
        <v>356</v>
      </c>
      <c r="B153" s="129"/>
    </row>
    <row r="154" spans="1:2" ht="20.100000000000001" customHeight="1">
      <c r="A154" s="131" t="s">
        <v>357</v>
      </c>
      <c r="B154" s="129"/>
    </row>
    <row r="155" spans="1:2" ht="20.100000000000001" customHeight="1">
      <c r="A155" s="131" t="s">
        <v>358</v>
      </c>
      <c r="B155" s="129"/>
    </row>
    <row r="156" spans="1:2" ht="20.100000000000001" customHeight="1">
      <c r="A156" s="131" t="s">
        <v>359</v>
      </c>
      <c r="B156" s="129"/>
    </row>
    <row r="157" spans="1:2" ht="20.100000000000001" customHeight="1">
      <c r="A157" s="131" t="s">
        <v>202</v>
      </c>
      <c r="B157" s="127">
        <v>0</v>
      </c>
    </row>
    <row r="158" spans="1:2" ht="20.100000000000001" customHeight="1">
      <c r="A158" s="130" t="s">
        <v>327</v>
      </c>
      <c r="B158" s="129"/>
    </row>
    <row r="159" spans="1:2" ht="20.100000000000001" customHeight="1">
      <c r="A159" s="130" t="s">
        <v>360</v>
      </c>
      <c r="B159" s="129"/>
    </row>
    <row r="160" spans="1:2" ht="20.100000000000001" customHeight="1">
      <c r="A160" s="131" t="s">
        <v>203</v>
      </c>
      <c r="B160" s="127">
        <v>0</v>
      </c>
    </row>
    <row r="161" spans="1:2" ht="20.100000000000001" customHeight="1">
      <c r="A161" s="130" t="s">
        <v>327</v>
      </c>
      <c r="B161" s="129"/>
    </row>
    <row r="162" spans="1:2" ht="20.100000000000001" customHeight="1">
      <c r="A162" s="130" t="s">
        <v>361</v>
      </c>
      <c r="B162" s="129"/>
    </row>
    <row r="163" spans="1:2" ht="20.100000000000001" customHeight="1">
      <c r="A163" s="131" t="s">
        <v>204</v>
      </c>
      <c r="B163" s="129"/>
    </row>
    <row r="164" spans="1:2" ht="20.100000000000001" customHeight="1">
      <c r="A164" s="131" t="s">
        <v>205</v>
      </c>
      <c r="B164" s="127">
        <v>0</v>
      </c>
    </row>
    <row r="165" spans="1:2" ht="20.100000000000001" customHeight="1">
      <c r="A165" s="130" t="s">
        <v>334</v>
      </c>
      <c r="B165" s="129"/>
    </row>
    <row r="166" spans="1:2" ht="20.100000000000001" customHeight="1">
      <c r="A166" s="130" t="s">
        <v>336</v>
      </c>
      <c r="B166" s="129"/>
    </row>
    <row r="167" spans="1:2" ht="20.100000000000001" customHeight="1">
      <c r="A167" s="130" t="s">
        <v>362</v>
      </c>
      <c r="B167" s="129"/>
    </row>
    <row r="168" spans="1:2" ht="20.100000000000001" customHeight="1">
      <c r="A168" s="128" t="s">
        <v>206</v>
      </c>
      <c r="B168" s="127">
        <v>0</v>
      </c>
    </row>
    <row r="169" spans="1:2" ht="20.100000000000001" customHeight="1">
      <c r="A169" s="131" t="s">
        <v>207</v>
      </c>
      <c r="B169" s="127">
        <v>0</v>
      </c>
    </row>
    <row r="170" spans="1:2" ht="20.100000000000001" customHeight="1">
      <c r="A170" s="131" t="s">
        <v>363</v>
      </c>
      <c r="B170" s="129"/>
    </row>
    <row r="171" spans="1:2" ht="20.100000000000001" customHeight="1">
      <c r="A171" s="131" t="s">
        <v>364</v>
      </c>
      <c r="B171" s="129"/>
    </row>
    <row r="172" spans="1:2" ht="20.100000000000001" customHeight="1">
      <c r="A172" s="128" t="s">
        <v>208</v>
      </c>
      <c r="B172" s="127">
        <v>58</v>
      </c>
    </row>
    <row r="173" spans="1:2" ht="20.100000000000001" customHeight="1">
      <c r="A173" s="131" t="s">
        <v>209</v>
      </c>
      <c r="B173" s="127"/>
    </row>
    <row r="174" spans="1:2" ht="20.100000000000001" customHeight="1">
      <c r="A174" s="131" t="s">
        <v>365</v>
      </c>
      <c r="B174" s="129"/>
    </row>
    <row r="175" spans="1:2" ht="20.100000000000001" customHeight="1">
      <c r="A175" s="131" t="s">
        <v>366</v>
      </c>
      <c r="B175" s="129"/>
    </row>
    <row r="176" spans="1:2" ht="20.100000000000001" customHeight="1">
      <c r="A176" s="131" t="s">
        <v>367</v>
      </c>
      <c r="B176" s="129"/>
    </row>
    <row r="177" spans="1:2" ht="20.100000000000001" customHeight="1">
      <c r="A177" s="131" t="s">
        <v>210</v>
      </c>
      <c r="B177" s="127">
        <v>0</v>
      </c>
    </row>
    <row r="178" spans="1:2" ht="20.100000000000001" customHeight="1">
      <c r="A178" s="131" t="s">
        <v>368</v>
      </c>
      <c r="B178" s="129"/>
    </row>
    <row r="179" spans="1:2" ht="20.100000000000001" customHeight="1">
      <c r="A179" s="131" t="s">
        <v>369</v>
      </c>
      <c r="B179" s="129"/>
    </row>
    <row r="180" spans="1:2" ht="20.100000000000001" customHeight="1">
      <c r="A180" s="131" t="s">
        <v>370</v>
      </c>
      <c r="B180" s="129"/>
    </row>
    <row r="181" spans="1:2" ht="20.100000000000001" customHeight="1">
      <c r="A181" s="131" t="s">
        <v>371</v>
      </c>
      <c r="B181" s="129"/>
    </row>
    <row r="182" spans="1:2" ht="20.100000000000001" customHeight="1">
      <c r="A182" s="131" t="s">
        <v>372</v>
      </c>
      <c r="B182" s="129"/>
    </row>
    <row r="183" spans="1:2" ht="20.100000000000001" customHeight="1">
      <c r="A183" s="131" t="s">
        <v>373</v>
      </c>
      <c r="B183" s="129"/>
    </row>
    <row r="184" spans="1:2" ht="20.100000000000001" customHeight="1">
      <c r="A184" s="131" t="s">
        <v>374</v>
      </c>
      <c r="B184" s="129"/>
    </row>
    <row r="185" spans="1:2" ht="20.100000000000001" customHeight="1">
      <c r="A185" s="131" t="s">
        <v>375</v>
      </c>
      <c r="B185" s="129"/>
    </row>
    <row r="186" spans="1:2" ht="20.100000000000001" customHeight="1">
      <c r="A186" s="131" t="s">
        <v>211</v>
      </c>
      <c r="B186" s="127">
        <v>58</v>
      </c>
    </row>
    <row r="187" spans="1:2" ht="20.100000000000001" customHeight="1">
      <c r="A187" s="131" t="s">
        <v>376</v>
      </c>
      <c r="B187" s="129">
        <v>14</v>
      </c>
    </row>
    <row r="188" spans="1:2" ht="20.100000000000001" customHeight="1">
      <c r="A188" s="131" t="s">
        <v>377</v>
      </c>
      <c r="B188" s="129"/>
    </row>
    <row r="189" spans="1:2" ht="20.100000000000001" customHeight="1">
      <c r="A189" s="131" t="s">
        <v>378</v>
      </c>
      <c r="B189" s="129"/>
    </row>
    <row r="190" spans="1:2" ht="20.100000000000001" customHeight="1">
      <c r="A190" s="131" t="s">
        <v>379</v>
      </c>
      <c r="B190" s="129"/>
    </row>
    <row r="191" spans="1:2" ht="20.100000000000001" customHeight="1">
      <c r="A191" s="131" t="s">
        <v>380</v>
      </c>
      <c r="B191" s="129">
        <v>44</v>
      </c>
    </row>
    <row r="192" spans="1:2" ht="20.100000000000001" customHeight="1">
      <c r="A192" s="131" t="s">
        <v>381</v>
      </c>
      <c r="B192" s="129"/>
    </row>
    <row r="193" spans="1:2" ht="20.100000000000001" customHeight="1">
      <c r="A193" s="131" t="s">
        <v>382</v>
      </c>
      <c r="B193" s="129"/>
    </row>
    <row r="194" spans="1:2" ht="20.100000000000001" customHeight="1">
      <c r="A194" s="131" t="s">
        <v>383</v>
      </c>
      <c r="B194" s="129"/>
    </row>
    <row r="195" spans="1:2" ht="20.100000000000001" customHeight="1">
      <c r="A195" s="131" t="s">
        <v>384</v>
      </c>
      <c r="B195" s="129"/>
    </row>
    <row r="196" spans="1:2" ht="20.100000000000001" customHeight="1">
      <c r="A196" s="131" t="s">
        <v>385</v>
      </c>
      <c r="B196" s="129"/>
    </row>
    <row r="197" spans="1:2" ht="20.100000000000001" customHeight="1">
      <c r="A197" s="128" t="s">
        <v>212</v>
      </c>
      <c r="B197" s="127">
        <v>1986</v>
      </c>
    </row>
    <row r="198" spans="1:2" ht="20.100000000000001" customHeight="1">
      <c r="A198" s="128" t="s">
        <v>386</v>
      </c>
      <c r="B198" s="129"/>
    </row>
    <row r="199" spans="1:2" ht="20.100000000000001" customHeight="1">
      <c r="A199" s="128" t="s">
        <v>387</v>
      </c>
      <c r="B199" s="129"/>
    </row>
    <row r="200" spans="1:2" ht="20.100000000000001" customHeight="1">
      <c r="A200" s="128" t="s">
        <v>388</v>
      </c>
      <c r="B200" s="129"/>
    </row>
    <row r="201" spans="1:2" ht="20.100000000000001" customHeight="1">
      <c r="A201" s="128" t="s">
        <v>389</v>
      </c>
      <c r="B201" s="129"/>
    </row>
    <row r="202" spans="1:2" ht="20.100000000000001" customHeight="1">
      <c r="A202" s="128" t="s">
        <v>390</v>
      </c>
      <c r="B202" s="129"/>
    </row>
    <row r="203" spans="1:2" ht="20.100000000000001" customHeight="1">
      <c r="A203" s="128" t="s">
        <v>391</v>
      </c>
      <c r="B203" s="129"/>
    </row>
    <row r="204" spans="1:2" ht="20.100000000000001" customHeight="1">
      <c r="A204" s="128" t="s">
        <v>392</v>
      </c>
      <c r="B204" s="129"/>
    </row>
    <row r="205" spans="1:2" ht="20.100000000000001" customHeight="1">
      <c r="A205" s="128" t="s">
        <v>393</v>
      </c>
      <c r="B205" s="129"/>
    </row>
    <row r="206" spans="1:2" ht="20.100000000000001" customHeight="1">
      <c r="A206" s="128" t="s">
        <v>394</v>
      </c>
      <c r="B206" s="129"/>
    </row>
    <row r="207" spans="1:2" ht="20.100000000000001" customHeight="1">
      <c r="A207" s="128" t="s">
        <v>395</v>
      </c>
      <c r="B207" s="129"/>
    </row>
    <row r="208" spans="1:2" ht="20.100000000000001" customHeight="1">
      <c r="A208" s="128" t="s">
        <v>396</v>
      </c>
      <c r="B208" s="129"/>
    </row>
    <row r="209" spans="1:2" ht="20.100000000000001" customHeight="1">
      <c r="A209" s="128" t="s">
        <v>397</v>
      </c>
      <c r="B209" s="129"/>
    </row>
    <row r="210" spans="1:2" ht="20.100000000000001" customHeight="1">
      <c r="A210" s="128" t="s">
        <v>398</v>
      </c>
      <c r="B210" s="129"/>
    </row>
    <row r="211" spans="1:2" ht="20.100000000000001" customHeight="1">
      <c r="A211" s="128" t="s">
        <v>399</v>
      </c>
      <c r="B211" s="129"/>
    </row>
    <row r="212" spans="1:2" ht="20.100000000000001" customHeight="1">
      <c r="A212" s="128" t="s">
        <v>400</v>
      </c>
      <c r="B212" s="129"/>
    </row>
    <row r="213" spans="1:2" ht="20.100000000000001" customHeight="1">
      <c r="A213" s="128" t="s">
        <v>401</v>
      </c>
      <c r="B213" s="129">
        <v>1986</v>
      </c>
    </row>
    <row r="214" spans="1:2" ht="20.100000000000001" customHeight="1">
      <c r="A214" s="128" t="s">
        <v>213</v>
      </c>
      <c r="B214" s="127">
        <v>0</v>
      </c>
    </row>
    <row r="215" spans="1:2" ht="20.100000000000001" customHeight="1">
      <c r="A215" s="128" t="s">
        <v>402</v>
      </c>
      <c r="B215" s="129"/>
    </row>
    <row r="216" spans="1:2" ht="20.100000000000001" customHeight="1">
      <c r="A216" s="128" t="s">
        <v>403</v>
      </c>
      <c r="B216" s="129"/>
    </row>
    <row r="217" spans="1:2" ht="20.100000000000001" customHeight="1">
      <c r="A217" s="128" t="s">
        <v>404</v>
      </c>
      <c r="B217" s="129"/>
    </row>
    <row r="218" spans="1:2" ht="20.100000000000001" customHeight="1">
      <c r="A218" s="128" t="s">
        <v>405</v>
      </c>
      <c r="B218" s="129"/>
    </row>
    <row r="219" spans="1:2" ht="20.100000000000001" customHeight="1">
      <c r="A219" s="128" t="s">
        <v>406</v>
      </c>
      <c r="B219" s="129"/>
    </row>
    <row r="220" spans="1:2" ht="20.100000000000001" customHeight="1">
      <c r="A220" s="128" t="s">
        <v>407</v>
      </c>
      <c r="B220" s="129"/>
    </row>
    <row r="221" spans="1:2" ht="20.100000000000001" customHeight="1">
      <c r="A221" s="128" t="s">
        <v>408</v>
      </c>
      <c r="B221" s="129"/>
    </row>
    <row r="222" spans="1:2" ht="20.100000000000001" customHeight="1">
      <c r="A222" s="128" t="s">
        <v>409</v>
      </c>
      <c r="B222" s="129"/>
    </row>
    <row r="223" spans="1:2" ht="20.100000000000001" customHeight="1">
      <c r="A223" s="128" t="s">
        <v>410</v>
      </c>
      <c r="B223" s="129"/>
    </row>
    <row r="224" spans="1:2" ht="20.100000000000001" customHeight="1">
      <c r="A224" s="128" t="s">
        <v>411</v>
      </c>
      <c r="B224" s="129"/>
    </row>
    <row r="225" spans="1:2" ht="20.100000000000001" customHeight="1">
      <c r="A225" s="128" t="s">
        <v>412</v>
      </c>
      <c r="B225" s="129"/>
    </row>
    <row r="226" spans="1:2" ht="20.100000000000001" customHeight="1">
      <c r="A226" s="128" t="s">
        <v>413</v>
      </c>
      <c r="B226" s="129"/>
    </row>
    <row r="227" spans="1:2" ht="20.100000000000001" customHeight="1">
      <c r="A227" s="128" t="s">
        <v>414</v>
      </c>
      <c r="B227" s="129"/>
    </row>
    <row r="228" spans="1:2" ht="20.100000000000001" customHeight="1">
      <c r="A228" s="128" t="s">
        <v>415</v>
      </c>
      <c r="B228" s="129"/>
    </row>
    <row r="229" spans="1:2" ht="20.100000000000001" customHeight="1">
      <c r="A229" s="128" t="s">
        <v>416</v>
      </c>
      <c r="B229" s="129"/>
    </row>
    <row r="230" spans="1:2" ht="20.100000000000001" customHeight="1">
      <c r="A230" s="128" t="s">
        <v>417</v>
      </c>
      <c r="B230" s="129"/>
    </row>
    <row r="231" spans="1:2" ht="20.100000000000001" customHeight="1">
      <c r="A231" s="128"/>
      <c r="B231" s="129"/>
    </row>
    <row r="232" spans="1:2" ht="20.100000000000001" customHeight="1">
      <c r="A232" s="128"/>
      <c r="B232" s="129"/>
    </row>
    <row r="233" spans="1:2" ht="20.100000000000001" customHeight="1">
      <c r="A233" s="128"/>
      <c r="B233" s="129"/>
    </row>
    <row r="234" spans="1:2" ht="20.100000000000001" customHeight="1">
      <c r="A234" s="131"/>
      <c r="B234" s="129"/>
    </row>
    <row r="235" spans="1:2" ht="20.100000000000001" customHeight="1">
      <c r="A235" s="131"/>
      <c r="B235" s="129"/>
    </row>
    <row r="236" spans="1:2" ht="20.100000000000001" customHeight="1">
      <c r="A236" s="135" t="s">
        <v>418</v>
      </c>
      <c r="B236" s="127">
        <v>47637</v>
      </c>
    </row>
    <row r="237" spans="1:2" ht="20.100000000000001" customHeight="1">
      <c r="A237" s="136" t="s">
        <v>216</v>
      </c>
      <c r="B237" s="127">
        <v>25349</v>
      </c>
    </row>
    <row r="238" spans="1:2" ht="20.100000000000001" customHeight="1">
      <c r="A238" s="136" t="s">
        <v>218</v>
      </c>
      <c r="B238" s="127">
        <v>0</v>
      </c>
    </row>
    <row r="239" spans="1:2" ht="20.100000000000001" customHeight="1">
      <c r="A239" s="136" t="s">
        <v>220</v>
      </c>
      <c r="B239" s="129"/>
    </row>
    <row r="240" spans="1:2" ht="20.100000000000001" customHeight="1">
      <c r="A240" s="136" t="s">
        <v>222</v>
      </c>
      <c r="B240" s="129"/>
    </row>
    <row r="241" spans="1:2" ht="20.100000000000001" customHeight="1">
      <c r="A241" s="136" t="s">
        <v>224</v>
      </c>
      <c r="B241" s="129">
        <v>25349</v>
      </c>
    </row>
    <row r="242" spans="1:2" ht="20.100000000000001" customHeight="1">
      <c r="A242" s="136" t="s">
        <v>226</v>
      </c>
      <c r="B242" s="129"/>
    </row>
    <row r="243" spans="1:2" ht="20.100000000000001" customHeight="1">
      <c r="A243" s="137" t="s">
        <v>228</v>
      </c>
      <c r="B243" s="129"/>
    </row>
    <row r="244" spans="1:2" ht="20.100000000000001" customHeight="1">
      <c r="A244" s="137" t="s">
        <v>230</v>
      </c>
      <c r="B244" s="129"/>
    </row>
    <row r="245" spans="1:2" ht="20.100000000000001" customHeight="1">
      <c r="A245" s="137"/>
      <c r="B245" s="129"/>
    </row>
    <row r="246" spans="1:2" ht="20.100000000000001" customHeight="1">
      <c r="A246" s="137"/>
      <c r="B246" s="129"/>
    </row>
    <row r="247" spans="1:2" ht="15.75" customHeight="1">
      <c r="A247" s="137"/>
      <c r="B247" s="129"/>
    </row>
    <row r="248" spans="1:2" ht="20.100000000000001" customHeight="1">
      <c r="A248" s="137"/>
      <c r="B248" s="129"/>
    </row>
    <row r="249" spans="1:2" ht="20.100000000000001" customHeight="1" thickBot="1">
      <c r="A249" s="138" t="s">
        <v>419</v>
      </c>
      <c r="B249" s="139">
        <v>72986</v>
      </c>
    </row>
    <row r="250" spans="1:2" ht="20.100000000000001" customHeight="1"/>
    <row r="251" spans="1:2" ht="20.100000000000001" customHeight="1"/>
    <row r="252" spans="1:2" ht="20.100000000000001" customHeight="1"/>
    <row r="253" spans="1:2" ht="20.100000000000001" customHeight="1"/>
    <row r="254" spans="1:2" ht="20.100000000000001" customHeight="1"/>
    <row r="255" spans="1:2" ht="20.100000000000001" customHeight="1"/>
    <row r="256" spans="1:2"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sheetData>
  <sheetProtection formatCells="0" formatColumns="0" formatRows="0" insertColumns="0" insertRows="0" insertHyperlinks="0" deleteColumns="0" deleteRows="0" sort="0" autoFilter="0" pivotTables="0"/>
  <autoFilter ref="A5:B249"/>
  <mergeCells count="2">
    <mergeCell ref="A2:B2"/>
    <mergeCell ref="A4:B4"/>
  </mergeCells>
  <phoneticPr fontId="1" type="noConversion"/>
  <printOptions horizontalCentered="1"/>
  <pageMargins left="0.47" right="0.47" top="0.59" bottom="0.47" header="0.31" footer="0.31"/>
  <pageSetup paperSize="9" scale="80" orientation="portrait" errors="blank"/>
</worksheet>
</file>

<file path=xl/worksheets/sheet18.xml><?xml version="1.0" encoding="utf-8"?>
<worksheet xmlns="http://schemas.openxmlformats.org/spreadsheetml/2006/main" xmlns:r="http://schemas.openxmlformats.org/officeDocument/2006/relationships">
  <dimension ref="A1:B298"/>
  <sheetViews>
    <sheetView showGridLines="0" showZeros="0" zoomScale="130" workbookViewId="0">
      <pane ySplit="4" topLeftCell="A5" activePane="bottomLeft" state="frozen"/>
      <selection activeCell="C14" sqref="C14"/>
      <selection pane="bottomLeft" activeCell="A2" sqref="A2:B2"/>
    </sheetView>
  </sheetViews>
  <sheetFormatPr defaultRowHeight="14.25"/>
  <cols>
    <col min="1" max="1" width="62.25" style="38" customWidth="1"/>
    <col min="2" max="2" width="15.625" style="111" customWidth="1"/>
    <col min="3" max="256" width="9" style="111"/>
    <col min="257" max="257" width="62.25" style="111" customWidth="1"/>
    <col min="258" max="258" width="15.625" style="111" customWidth="1"/>
    <col min="259" max="512" width="9" style="111"/>
    <col min="513" max="513" width="62.25" style="111" customWidth="1"/>
    <col min="514" max="514" width="15.625" style="111" customWidth="1"/>
    <col min="515" max="768" width="9" style="111"/>
    <col min="769" max="769" width="62.25" style="111" customWidth="1"/>
    <col min="770" max="770" width="15.625" style="111" customWidth="1"/>
    <col min="771" max="1024" width="9" style="111"/>
    <col min="1025" max="1025" width="62.25" style="111" customWidth="1"/>
    <col min="1026" max="1026" width="15.625" style="111" customWidth="1"/>
    <col min="1027" max="1280" width="9" style="111"/>
    <col min="1281" max="1281" width="62.25" style="111" customWidth="1"/>
    <col min="1282" max="1282" width="15.625" style="111" customWidth="1"/>
    <col min="1283" max="1536" width="9" style="111"/>
    <col min="1537" max="1537" width="62.25" style="111" customWidth="1"/>
    <col min="1538" max="1538" width="15.625" style="111" customWidth="1"/>
    <col min="1539" max="1792" width="9" style="111"/>
    <col min="1793" max="1793" width="62.25" style="111" customWidth="1"/>
    <col min="1794" max="1794" width="15.625" style="111" customWidth="1"/>
    <col min="1795" max="2048" width="9" style="111"/>
    <col min="2049" max="2049" width="62.25" style="111" customWidth="1"/>
    <col min="2050" max="2050" width="15.625" style="111" customWidth="1"/>
    <col min="2051" max="2304" width="9" style="111"/>
    <col min="2305" max="2305" width="62.25" style="111" customWidth="1"/>
    <col min="2306" max="2306" width="15.625" style="111" customWidth="1"/>
    <col min="2307" max="2560" width="9" style="111"/>
    <col min="2561" max="2561" width="62.25" style="111" customWidth="1"/>
    <col min="2562" max="2562" width="15.625" style="111" customWidth="1"/>
    <col min="2563" max="2816" width="9" style="111"/>
    <col min="2817" max="2817" width="62.25" style="111" customWidth="1"/>
    <col min="2818" max="2818" width="15.625" style="111" customWidth="1"/>
    <col min="2819" max="3072" width="9" style="111"/>
    <col min="3073" max="3073" width="62.25" style="111" customWidth="1"/>
    <col min="3074" max="3074" width="15.625" style="111" customWidth="1"/>
    <col min="3075" max="3328" width="9" style="111"/>
    <col min="3329" max="3329" width="62.25" style="111" customWidth="1"/>
    <col min="3330" max="3330" width="15.625" style="111" customWidth="1"/>
    <col min="3331" max="3584" width="9" style="111"/>
    <col min="3585" max="3585" width="62.25" style="111" customWidth="1"/>
    <col min="3586" max="3586" width="15.625" style="111" customWidth="1"/>
    <col min="3587" max="3840" width="9" style="111"/>
    <col min="3841" max="3841" width="62.25" style="111" customWidth="1"/>
    <col min="3842" max="3842" width="15.625" style="111" customWidth="1"/>
    <col min="3843" max="4096" width="9" style="111"/>
    <col min="4097" max="4097" width="62.25" style="111" customWidth="1"/>
    <col min="4098" max="4098" width="15.625" style="111" customWidth="1"/>
    <col min="4099" max="4352" width="9" style="111"/>
    <col min="4353" max="4353" width="62.25" style="111" customWidth="1"/>
    <col min="4354" max="4354" width="15.625" style="111" customWidth="1"/>
    <col min="4355" max="4608" width="9" style="111"/>
    <col min="4609" max="4609" width="62.25" style="111" customWidth="1"/>
    <col min="4610" max="4610" width="15.625" style="111" customWidth="1"/>
    <col min="4611" max="4864" width="9" style="111"/>
    <col min="4865" max="4865" width="62.25" style="111" customWidth="1"/>
    <col min="4866" max="4866" width="15.625" style="111" customWidth="1"/>
    <col min="4867" max="5120" width="9" style="111"/>
    <col min="5121" max="5121" width="62.25" style="111" customWidth="1"/>
    <col min="5122" max="5122" width="15.625" style="111" customWidth="1"/>
    <col min="5123" max="5376" width="9" style="111"/>
    <col min="5377" max="5377" width="62.25" style="111" customWidth="1"/>
    <col min="5378" max="5378" width="15.625" style="111" customWidth="1"/>
    <col min="5379" max="5632" width="9" style="111"/>
    <col min="5633" max="5633" width="62.25" style="111" customWidth="1"/>
    <col min="5634" max="5634" width="15.625" style="111" customWidth="1"/>
    <col min="5635" max="5888" width="9" style="111"/>
    <col min="5889" max="5889" width="62.25" style="111" customWidth="1"/>
    <col min="5890" max="5890" width="15.625" style="111" customWidth="1"/>
    <col min="5891" max="6144" width="9" style="111"/>
    <col min="6145" max="6145" width="62.25" style="111" customWidth="1"/>
    <col min="6146" max="6146" width="15.625" style="111" customWidth="1"/>
    <col min="6147" max="6400" width="9" style="111"/>
    <col min="6401" max="6401" width="62.25" style="111" customWidth="1"/>
    <col min="6402" max="6402" width="15.625" style="111" customWidth="1"/>
    <col min="6403" max="6656" width="9" style="111"/>
    <col min="6657" max="6657" width="62.25" style="111" customWidth="1"/>
    <col min="6658" max="6658" width="15.625" style="111" customWidth="1"/>
    <col min="6659" max="6912" width="9" style="111"/>
    <col min="6913" max="6913" width="62.25" style="111" customWidth="1"/>
    <col min="6914" max="6914" width="15.625" style="111" customWidth="1"/>
    <col min="6915" max="7168" width="9" style="111"/>
    <col min="7169" max="7169" width="62.25" style="111" customWidth="1"/>
    <col min="7170" max="7170" width="15.625" style="111" customWidth="1"/>
    <col min="7171" max="7424" width="9" style="111"/>
    <col min="7425" max="7425" width="62.25" style="111" customWidth="1"/>
    <col min="7426" max="7426" width="15.625" style="111" customWidth="1"/>
    <col min="7427" max="7680" width="9" style="111"/>
    <col min="7681" max="7681" width="62.25" style="111" customWidth="1"/>
    <col min="7682" max="7682" width="15.625" style="111" customWidth="1"/>
    <col min="7683" max="7936" width="9" style="111"/>
    <col min="7937" max="7937" width="62.25" style="111" customWidth="1"/>
    <col min="7938" max="7938" width="15.625" style="111" customWidth="1"/>
    <col min="7939" max="8192" width="9" style="111"/>
    <col min="8193" max="8193" width="62.25" style="111" customWidth="1"/>
    <col min="8194" max="8194" width="15.625" style="111" customWidth="1"/>
    <col min="8195" max="8448" width="9" style="111"/>
    <col min="8449" max="8449" width="62.25" style="111" customWidth="1"/>
    <col min="8450" max="8450" width="15.625" style="111" customWidth="1"/>
    <col min="8451" max="8704" width="9" style="111"/>
    <col min="8705" max="8705" width="62.25" style="111" customWidth="1"/>
    <col min="8706" max="8706" width="15.625" style="111" customWidth="1"/>
    <col min="8707" max="8960" width="9" style="111"/>
    <col min="8961" max="8961" width="62.25" style="111" customWidth="1"/>
    <col min="8962" max="8962" width="15.625" style="111" customWidth="1"/>
    <col min="8963" max="9216" width="9" style="111"/>
    <col min="9217" max="9217" width="62.25" style="111" customWidth="1"/>
    <col min="9218" max="9218" width="15.625" style="111" customWidth="1"/>
    <col min="9219" max="9472" width="9" style="111"/>
    <col min="9473" max="9473" width="62.25" style="111" customWidth="1"/>
    <col min="9474" max="9474" width="15.625" style="111" customWidth="1"/>
    <col min="9475" max="9728" width="9" style="111"/>
    <col min="9729" max="9729" width="62.25" style="111" customWidth="1"/>
    <col min="9730" max="9730" width="15.625" style="111" customWidth="1"/>
    <col min="9731" max="9984" width="9" style="111"/>
    <col min="9985" max="9985" width="62.25" style="111" customWidth="1"/>
    <col min="9986" max="9986" width="15.625" style="111" customWidth="1"/>
    <col min="9987" max="10240" width="9" style="111"/>
    <col min="10241" max="10241" width="62.25" style="111" customWidth="1"/>
    <col min="10242" max="10242" width="15.625" style="111" customWidth="1"/>
    <col min="10243" max="10496" width="9" style="111"/>
    <col min="10497" max="10497" width="62.25" style="111" customWidth="1"/>
    <col min="10498" max="10498" width="15.625" style="111" customWidth="1"/>
    <col min="10499" max="10752" width="9" style="111"/>
    <col min="10753" max="10753" width="62.25" style="111" customWidth="1"/>
    <col min="10754" max="10754" width="15.625" style="111" customWidth="1"/>
    <col min="10755" max="11008" width="9" style="111"/>
    <col min="11009" max="11009" width="62.25" style="111" customWidth="1"/>
    <col min="11010" max="11010" width="15.625" style="111" customWidth="1"/>
    <col min="11011" max="11264" width="9" style="111"/>
    <col min="11265" max="11265" width="62.25" style="111" customWidth="1"/>
    <col min="11266" max="11266" width="15.625" style="111" customWidth="1"/>
    <col min="11267" max="11520" width="9" style="111"/>
    <col min="11521" max="11521" width="62.25" style="111" customWidth="1"/>
    <col min="11522" max="11522" width="15.625" style="111" customWidth="1"/>
    <col min="11523" max="11776" width="9" style="111"/>
    <col min="11777" max="11777" width="62.25" style="111" customWidth="1"/>
    <col min="11778" max="11778" width="15.625" style="111" customWidth="1"/>
    <col min="11779" max="12032" width="9" style="111"/>
    <col min="12033" max="12033" width="62.25" style="111" customWidth="1"/>
    <col min="12034" max="12034" width="15.625" style="111" customWidth="1"/>
    <col min="12035" max="12288" width="9" style="111"/>
    <col min="12289" max="12289" width="62.25" style="111" customWidth="1"/>
    <col min="12290" max="12290" width="15.625" style="111" customWidth="1"/>
    <col min="12291" max="12544" width="9" style="111"/>
    <col min="12545" max="12545" width="62.25" style="111" customWidth="1"/>
    <col min="12546" max="12546" width="15.625" style="111" customWidth="1"/>
    <col min="12547" max="12800" width="9" style="111"/>
    <col min="12801" max="12801" width="62.25" style="111" customWidth="1"/>
    <col min="12802" max="12802" width="15.625" style="111" customWidth="1"/>
    <col min="12803" max="13056" width="9" style="111"/>
    <col min="13057" max="13057" width="62.25" style="111" customWidth="1"/>
    <col min="13058" max="13058" width="15.625" style="111" customWidth="1"/>
    <col min="13059" max="13312" width="9" style="111"/>
    <col min="13313" max="13313" width="62.25" style="111" customWidth="1"/>
    <col min="13314" max="13314" width="15.625" style="111" customWidth="1"/>
    <col min="13315" max="13568" width="9" style="111"/>
    <col min="13569" max="13569" width="62.25" style="111" customWidth="1"/>
    <col min="13570" max="13570" width="15.625" style="111" customWidth="1"/>
    <col min="13571" max="13824" width="9" style="111"/>
    <col min="13825" max="13825" width="62.25" style="111" customWidth="1"/>
    <col min="13826" max="13826" width="15.625" style="111" customWidth="1"/>
    <col min="13827" max="14080" width="9" style="111"/>
    <col min="14081" max="14081" width="62.25" style="111" customWidth="1"/>
    <col min="14082" max="14082" width="15.625" style="111" customWidth="1"/>
    <col min="14083" max="14336" width="9" style="111"/>
    <col min="14337" max="14337" width="62.25" style="111" customWidth="1"/>
    <col min="14338" max="14338" width="15.625" style="111" customWidth="1"/>
    <col min="14339" max="14592" width="9" style="111"/>
    <col min="14593" max="14593" width="62.25" style="111" customWidth="1"/>
    <col min="14594" max="14594" width="15.625" style="111" customWidth="1"/>
    <col min="14595" max="14848" width="9" style="111"/>
    <col min="14849" max="14849" width="62.25" style="111" customWidth="1"/>
    <col min="14850" max="14850" width="15.625" style="111" customWidth="1"/>
    <col min="14851" max="15104" width="9" style="111"/>
    <col min="15105" max="15105" width="62.25" style="111" customWidth="1"/>
    <col min="15106" max="15106" width="15.625" style="111" customWidth="1"/>
    <col min="15107" max="15360" width="9" style="111"/>
    <col min="15361" max="15361" width="62.25" style="111" customWidth="1"/>
    <col min="15362" max="15362" width="15.625" style="111" customWidth="1"/>
    <col min="15363" max="15616" width="9" style="111"/>
    <col min="15617" max="15617" width="62.25" style="111" customWidth="1"/>
    <col min="15618" max="15618" width="15.625" style="111" customWidth="1"/>
    <col min="15619" max="15872" width="9" style="111"/>
    <col min="15873" max="15873" width="62.25" style="111" customWidth="1"/>
    <col min="15874" max="15874" width="15.625" style="111" customWidth="1"/>
    <col min="15875" max="16128" width="9" style="111"/>
    <col min="16129" max="16129" width="62.25" style="111" customWidth="1"/>
    <col min="16130" max="16130" width="15.625" style="111" customWidth="1"/>
    <col min="16131" max="16384" width="9" style="111"/>
  </cols>
  <sheetData>
    <row r="1" spans="1:2" ht="18.75">
      <c r="A1" s="37" t="s">
        <v>1241</v>
      </c>
    </row>
    <row r="2" spans="1:2" ht="28.5" customHeight="1">
      <c r="A2" s="438" t="s">
        <v>420</v>
      </c>
      <c r="B2" s="438"/>
    </row>
    <row r="3" spans="1:2" ht="14.25" customHeight="1" thickBot="1">
      <c r="B3" s="140" t="s">
        <v>2</v>
      </c>
    </row>
    <row r="4" spans="1:2" s="39" customFormat="1" ht="19.5" customHeight="1">
      <c r="A4" s="107" t="s">
        <v>235</v>
      </c>
      <c r="B4" s="108" t="s">
        <v>74</v>
      </c>
    </row>
    <row r="5" spans="1:2" ht="20.100000000000001" customHeight="1">
      <c r="A5" s="109" t="s">
        <v>151</v>
      </c>
      <c r="B5" s="141">
        <v>0</v>
      </c>
    </row>
    <row r="6" spans="1:2" ht="20.100000000000001" customHeight="1">
      <c r="A6" s="142" t="s">
        <v>153</v>
      </c>
      <c r="B6" s="141">
        <f>SUM(B7:B11)</f>
        <v>0</v>
      </c>
    </row>
    <row r="7" spans="1:2" ht="20.100000000000001" customHeight="1">
      <c r="A7" s="143" t="s">
        <v>266</v>
      </c>
      <c r="B7" s="144"/>
    </row>
    <row r="8" spans="1:2" ht="20.100000000000001" customHeight="1">
      <c r="A8" s="143" t="s">
        <v>267</v>
      </c>
      <c r="B8" s="144"/>
    </row>
    <row r="9" spans="1:2" ht="20.100000000000001" customHeight="1">
      <c r="A9" s="143" t="s">
        <v>268</v>
      </c>
      <c r="B9" s="144"/>
    </row>
    <row r="10" spans="1:2" ht="20.100000000000001" customHeight="1">
      <c r="A10" s="143" t="s">
        <v>269</v>
      </c>
      <c r="B10" s="144"/>
    </row>
    <row r="11" spans="1:2" ht="20.100000000000001" customHeight="1">
      <c r="A11" s="143" t="s">
        <v>270</v>
      </c>
      <c r="B11" s="144"/>
    </row>
    <row r="12" spans="1:2" ht="20.100000000000001" customHeight="1">
      <c r="A12" s="142" t="s">
        <v>155</v>
      </c>
      <c r="B12" s="141">
        <f>SUM(B13:B17)</f>
        <v>0</v>
      </c>
    </row>
    <row r="13" spans="1:2" ht="20.100000000000001" customHeight="1">
      <c r="A13" s="142" t="s">
        <v>271</v>
      </c>
      <c r="B13" s="144"/>
    </row>
    <row r="14" spans="1:2" ht="20.100000000000001" customHeight="1">
      <c r="A14" s="142" t="s">
        <v>272</v>
      </c>
      <c r="B14" s="144"/>
    </row>
    <row r="15" spans="1:2" ht="20.100000000000001" customHeight="1">
      <c r="A15" s="142" t="s">
        <v>273</v>
      </c>
      <c r="B15" s="144"/>
    </row>
    <row r="16" spans="1:2" ht="20.100000000000001" customHeight="1">
      <c r="A16" s="142" t="s">
        <v>274</v>
      </c>
      <c r="B16" s="144"/>
    </row>
    <row r="17" spans="1:2" ht="20.100000000000001" customHeight="1">
      <c r="A17" s="142" t="s">
        <v>275</v>
      </c>
      <c r="B17" s="144"/>
    </row>
    <row r="18" spans="1:2" ht="20.100000000000001" customHeight="1">
      <c r="A18" s="142" t="s">
        <v>157</v>
      </c>
      <c r="B18" s="141">
        <f>SUM(B19:B20)</f>
        <v>0</v>
      </c>
    </row>
    <row r="19" spans="1:2" ht="20.100000000000001" customHeight="1">
      <c r="A19" s="145" t="s">
        <v>276</v>
      </c>
      <c r="B19" s="144"/>
    </row>
    <row r="20" spans="1:2" ht="20.100000000000001" customHeight="1">
      <c r="A20" s="145" t="s">
        <v>277</v>
      </c>
      <c r="B20" s="144"/>
    </row>
    <row r="21" spans="1:2" ht="20.100000000000001" customHeight="1">
      <c r="A21" s="109" t="s">
        <v>159</v>
      </c>
      <c r="B21" s="141">
        <v>909</v>
      </c>
    </row>
    <row r="22" spans="1:2" ht="20.100000000000001" customHeight="1">
      <c r="A22" s="143" t="s">
        <v>161</v>
      </c>
      <c r="B22" s="141">
        <f>SUM(B23:B25)</f>
        <v>909</v>
      </c>
    </row>
    <row r="23" spans="1:2" ht="20.100000000000001" customHeight="1">
      <c r="A23" s="143" t="s">
        <v>278</v>
      </c>
      <c r="B23" s="144">
        <v>484</v>
      </c>
    </row>
    <row r="24" spans="1:2" ht="20.100000000000001" customHeight="1">
      <c r="A24" s="143" t="s">
        <v>279</v>
      </c>
      <c r="B24" s="144">
        <v>425</v>
      </c>
    </row>
    <row r="25" spans="1:2" ht="20.100000000000001" customHeight="1">
      <c r="A25" s="143" t="s">
        <v>280</v>
      </c>
      <c r="B25" s="144">
        <v>0</v>
      </c>
    </row>
    <row r="26" spans="1:2" ht="20.100000000000001" customHeight="1">
      <c r="A26" s="143" t="s">
        <v>163</v>
      </c>
      <c r="B26" s="141">
        <v>0</v>
      </c>
    </row>
    <row r="27" spans="1:2" ht="20.100000000000001" customHeight="1">
      <c r="A27" s="143" t="s">
        <v>278</v>
      </c>
      <c r="B27" s="144"/>
    </row>
    <row r="28" spans="1:2" ht="20.100000000000001" customHeight="1">
      <c r="A28" s="143" t="s">
        <v>279</v>
      </c>
      <c r="B28" s="144"/>
    </row>
    <row r="29" spans="1:2" ht="20.100000000000001" customHeight="1">
      <c r="A29" s="146" t="s">
        <v>281</v>
      </c>
      <c r="B29" s="144"/>
    </row>
    <row r="30" spans="1:2" ht="20.100000000000001" customHeight="1">
      <c r="A30" s="142" t="s">
        <v>165</v>
      </c>
      <c r="B30" s="141">
        <v>0</v>
      </c>
    </row>
    <row r="31" spans="1:2" ht="20.100000000000001" customHeight="1">
      <c r="A31" s="145" t="s">
        <v>279</v>
      </c>
      <c r="B31" s="144"/>
    </row>
    <row r="32" spans="1:2" ht="20.100000000000001" customHeight="1">
      <c r="A32" s="145" t="s">
        <v>282</v>
      </c>
      <c r="B32" s="144"/>
    </row>
    <row r="33" spans="1:2" ht="20.100000000000001" customHeight="1">
      <c r="A33" s="109" t="s">
        <v>167</v>
      </c>
      <c r="B33" s="141">
        <v>0</v>
      </c>
    </row>
    <row r="34" spans="1:2" ht="20.100000000000001" customHeight="1">
      <c r="A34" s="109" t="s">
        <v>169</v>
      </c>
      <c r="B34" s="141">
        <v>0</v>
      </c>
    </row>
    <row r="35" spans="1:2" ht="20.100000000000001" customHeight="1">
      <c r="A35" s="109" t="s">
        <v>283</v>
      </c>
      <c r="B35" s="144"/>
    </row>
    <row r="36" spans="1:2" ht="20.100000000000001" customHeight="1">
      <c r="A36" s="109" t="s">
        <v>284</v>
      </c>
      <c r="B36" s="144"/>
    </row>
    <row r="37" spans="1:2" ht="20.100000000000001" customHeight="1">
      <c r="A37" s="109" t="s">
        <v>285</v>
      </c>
      <c r="B37" s="144"/>
    </row>
    <row r="38" spans="1:2" ht="20.100000000000001" customHeight="1">
      <c r="A38" s="109" t="s">
        <v>286</v>
      </c>
      <c r="B38" s="144"/>
    </row>
    <row r="39" spans="1:2" ht="20.100000000000001" customHeight="1">
      <c r="A39" s="109" t="s">
        <v>171</v>
      </c>
      <c r="B39" s="141">
        <v>0</v>
      </c>
    </row>
    <row r="40" spans="1:2" ht="20.100000000000001" customHeight="1">
      <c r="A40" s="109" t="s">
        <v>287</v>
      </c>
      <c r="B40" s="144"/>
    </row>
    <row r="41" spans="1:2" ht="20.100000000000001" customHeight="1">
      <c r="A41" s="109" t="s">
        <v>288</v>
      </c>
      <c r="B41" s="144"/>
    </row>
    <row r="42" spans="1:2" ht="20.100000000000001" customHeight="1">
      <c r="A42" s="109" t="s">
        <v>289</v>
      </c>
      <c r="B42" s="144"/>
    </row>
    <row r="43" spans="1:2" ht="20.100000000000001" customHeight="1">
      <c r="A43" s="109" t="s">
        <v>290</v>
      </c>
      <c r="B43" s="144"/>
    </row>
    <row r="44" spans="1:2" ht="20.100000000000001" customHeight="1">
      <c r="A44" s="109" t="s">
        <v>173</v>
      </c>
      <c r="B44" s="141">
        <f>B45</f>
        <v>44617</v>
      </c>
    </row>
    <row r="45" spans="1:2" s="132" customFormat="1" ht="20.100000000000001" customHeight="1">
      <c r="A45" s="109" t="s">
        <v>175</v>
      </c>
      <c r="B45" s="141">
        <f>SUM(B46:B57)</f>
        <v>44617</v>
      </c>
    </row>
    <row r="46" spans="1:2" ht="20.100000000000001" customHeight="1">
      <c r="A46" s="146" t="s">
        <v>291</v>
      </c>
      <c r="B46" s="144">
        <v>41818</v>
      </c>
    </row>
    <row r="47" spans="1:2" ht="20.100000000000001" customHeight="1">
      <c r="A47" s="146" t="s">
        <v>292</v>
      </c>
      <c r="B47" s="144"/>
    </row>
    <row r="48" spans="1:2" ht="20.100000000000001" customHeight="1">
      <c r="A48" s="146" t="s">
        <v>293</v>
      </c>
      <c r="B48" s="144">
        <v>849</v>
      </c>
    </row>
    <row r="49" spans="1:2" ht="20.100000000000001" customHeight="1">
      <c r="A49" s="146" t="s">
        <v>294</v>
      </c>
      <c r="B49" s="144">
        <v>1658</v>
      </c>
    </row>
    <row r="50" spans="1:2" ht="20.100000000000001" customHeight="1">
      <c r="A50" s="146" t="s">
        <v>295</v>
      </c>
      <c r="B50" s="144"/>
    </row>
    <row r="51" spans="1:2" ht="20.100000000000001" customHeight="1">
      <c r="A51" s="146" t="s">
        <v>296</v>
      </c>
      <c r="B51" s="144"/>
    </row>
    <row r="52" spans="1:2" ht="20.100000000000001" customHeight="1">
      <c r="A52" s="146" t="s">
        <v>297</v>
      </c>
      <c r="B52" s="144"/>
    </row>
    <row r="53" spans="1:2" ht="20.100000000000001" customHeight="1">
      <c r="A53" s="146" t="s">
        <v>298</v>
      </c>
      <c r="B53" s="144"/>
    </row>
    <row r="54" spans="1:2" ht="20.100000000000001" customHeight="1">
      <c r="A54" s="146" t="s">
        <v>299</v>
      </c>
      <c r="B54" s="144">
        <v>292</v>
      </c>
    </row>
    <row r="55" spans="1:2" ht="20.100000000000001" customHeight="1">
      <c r="A55" s="146" t="s">
        <v>300</v>
      </c>
      <c r="B55" s="144"/>
    </row>
    <row r="56" spans="1:2" ht="20.100000000000001" customHeight="1">
      <c r="A56" s="146" t="s">
        <v>301</v>
      </c>
      <c r="B56" s="144"/>
    </row>
    <row r="57" spans="1:2" ht="20.100000000000001" customHeight="1">
      <c r="A57" s="146" t="s">
        <v>302</v>
      </c>
      <c r="B57" s="144"/>
    </row>
    <row r="58" spans="1:2" ht="20.100000000000001" customHeight="1">
      <c r="A58" s="109" t="s">
        <v>177</v>
      </c>
      <c r="B58" s="141">
        <v>0</v>
      </c>
    </row>
    <row r="59" spans="1:2" ht="20.100000000000001" customHeight="1">
      <c r="A59" s="146" t="s">
        <v>291</v>
      </c>
      <c r="B59" s="144"/>
    </row>
    <row r="60" spans="1:2" ht="20.100000000000001" customHeight="1">
      <c r="A60" s="146" t="s">
        <v>292</v>
      </c>
      <c r="B60" s="144"/>
    </row>
    <row r="61" spans="1:2" ht="20.100000000000001" customHeight="1">
      <c r="A61" s="146" t="s">
        <v>303</v>
      </c>
      <c r="B61" s="144"/>
    </row>
    <row r="62" spans="1:2" ht="20.100000000000001" customHeight="1">
      <c r="A62" s="109" t="s">
        <v>179</v>
      </c>
      <c r="B62" s="144"/>
    </row>
    <row r="63" spans="1:2" ht="20.100000000000001" customHeight="1">
      <c r="A63" s="109" t="s">
        <v>181</v>
      </c>
      <c r="B63" s="141">
        <v>0</v>
      </c>
    </row>
    <row r="64" spans="1:2" ht="20.100000000000001" customHeight="1">
      <c r="A64" s="146" t="s">
        <v>304</v>
      </c>
      <c r="B64" s="144"/>
    </row>
    <row r="65" spans="1:2" ht="20.100000000000001" customHeight="1">
      <c r="A65" s="146" t="s">
        <v>305</v>
      </c>
      <c r="B65" s="144"/>
    </row>
    <row r="66" spans="1:2" ht="20.100000000000001" customHeight="1">
      <c r="A66" s="146" t="s">
        <v>306</v>
      </c>
      <c r="B66" s="144"/>
    </row>
    <row r="67" spans="1:2" ht="20.100000000000001" customHeight="1">
      <c r="A67" s="146" t="s">
        <v>307</v>
      </c>
      <c r="B67" s="144"/>
    </row>
    <row r="68" spans="1:2" ht="20.100000000000001" customHeight="1">
      <c r="A68" s="146" t="s">
        <v>308</v>
      </c>
      <c r="B68" s="144"/>
    </row>
    <row r="69" spans="1:2" ht="20.100000000000001" customHeight="1">
      <c r="A69" s="109" t="s">
        <v>309</v>
      </c>
      <c r="B69" s="141">
        <v>0</v>
      </c>
    </row>
    <row r="70" spans="1:2" ht="20.100000000000001" customHeight="1">
      <c r="A70" s="109" t="s">
        <v>310</v>
      </c>
      <c r="B70" s="144"/>
    </row>
    <row r="71" spans="1:2" ht="20.100000000000001" customHeight="1">
      <c r="A71" s="109" t="s">
        <v>311</v>
      </c>
      <c r="B71" s="144"/>
    </row>
    <row r="72" spans="1:2" ht="20.100000000000001" customHeight="1">
      <c r="A72" s="109" t="s">
        <v>312</v>
      </c>
      <c r="B72" s="144"/>
    </row>
    <row r="73" spans="1:2" ht="20.100000000000001" customHeight="1">
      <c r="A73" s="147" t="s">
        <v>184</v>
      </c>
      <c r="B73" s="141">
        <v>0</v>
      </c>
    </row>
    <row r="74" spans="1:2" ht="20.100000000000001" customHeight="1">
      <c r="A74" s="145" t="s">
        <v>291</v>
      </c>
      <c r="B74" s="144"/>
    </row>
    <row r="75" spans="1:2" ht="20.100000000000001" customHeight="1">
      <c r="A75" s="145" t="s">
        <v>292</v>
      </c>
      <c r="B75" s="144"/>
    </row>
    <row r="76" spans="1:2" ht="20.100000000000001" customHeight="1">
      <c r="A76" s="148" t="s">
        <v>313</v>
      </c>
      <c r="B76" s="144"/>
    </row>
    <row r="77" spans="1:2" ht="20.100000000000001" customHeight="1">
      <c r="A77" s="147" t="s">
        <v>185</v>
      </c>
      <c r="B77" s="141">
        <v>0</v>
      </c>
    </row>
    <row r="78" spans="1:2" ht="20.100000000000001" customHeight="1">
      <c r="A78" s="145" t="s">
        <v>291</v>
      </c>
      <c r="B78" s="144"/>
    </row>
    <row r="79" spans="1:2" ht="20.100000000000001" customHeight="1">
      <c r="A79" s="145" t="s">
        <v>292</v>
      </c>
      <c r="B79" s="144"/>
    </row>
    <row r="80" spans="1:2" ht="20.100000000000001" customHeight="1">
      <c r="A80" s="145" t="s">
        <v>314</v>
      </c>
      <c r="B80" s="144"/>
    </row>
    <row r="81" spans="1:2" ht="20.100000000000001" customHeight="1">
      <c r="A81" s="147" t="s">
        <v>186</v>
      </c>
      <c r="B81" s="141">
        <v>0</v>
      </c>
    </row>
    <row r="82" spans="1:2" ht="20.100000000000001" customHeight="1">
      <c r="A82" s="145" t="s">
        <v>304</v>
      </c>
      <c r="B82" s="144"/>
    </row>
    <row r="83" spans="1:2" ht="20.100000000000001" customHeight="1">
      <c r="A83" s="145" t="s">
        <v>305</v>
      </c>
      <c r="B83" s="144"/>
    </row>
    <row r="84" spans="1:2" ht="20.100000000000001" customHeight="1">
      <c r="A84" s="145" t="s">
        <v>306</v>
      </c>
      <c r="B84" s="144"/>
    </row>
    <row r="85" spans="1:2" ht="20.100000000000001" customHeight="1">
      <c r="A85" s="145" t="s">
        <v>307</v>
      </c>
      <c r="B85" s="144"/>
    </row>
    <row r="86" spans="1:2" ht="20.100000000000001" customHeight="1">
      <c r="A86" s="145" t="s">
        <v>315</v>
      </c>
      <c r="B86" s="144"/>
    </row>
    <row r="87" spans="1:2" ht="20.100000000000001" customHeight="1">
      <c r="A87" s="147" t="s">
        <v>187</v>
      </c>
      <c r="B87" s="141">
        <v>0</v>
      </c>
    </row>
    <row r="88" spans="1:2" ht="20.100000000000001" customHeight="1">
      <c r="A88" s="145" t="s">
        <v>310</v>
      </c>
      <c r="B88" s="144"/>
    </row>
    <row r="89" spans="1:2" ht="20.100000000000001" customHeight="1">
      <c r="A89" s="145" t="s">
        <v>316</v>
      </c>
      <c r="B89" s="144"/>
    </row>
    <row r="90" spans="1:2" ht="20.100000000000001" customHeight="1">
      <c r="A90" s="145" t="s">
        <v>188</v>
      </c>
      <c r="B90" s="141">
        <v>0</v>
      </c>
    </row>
    <row r="91" spans="1:2" ht="20.100000000000001" customHeight="1">
      <c r="A91" s="145" t="s">
        <v>291</v>
      </c>
      <c r="B91" s="144"/>
    </row>
    <row r="92" spans="1:2" ht="20.100000000000001" customHeight="1">
      <c r="A92" s="145" t="s">
        <v>292</v>
      </c>
      <c r="B92" s="144"/>
    </row>
    <row r="93" spans="1:2" ht="20.100000000000001" customHeight="1">
      <c r="A93" s="145" t="s">
        <v>293</v>
      </c>
      <c r="B93" s="144"/>
    </row>
    <row r="94" spans="1:2" ht="20.100000000000001" customHeight="1">
      <c r="A94" s="145" t="s">
        <v>294</v>
      </c>
      <c r="B94" s="144"/>
    </row>
    <row r="95" spans="1:2" ht="20.100000000000001" customHeight="1">
      <c r="A95" s="145" t="s">
        <v>297</v>
      </c>
      <c r="B95" s="144"/>
    </row>
    <row r="96" spans="1:2" ht="20.100000000000001" customHeight="1">
      <c r="A96" s="145" t="s">
        <v>299</v>
      </c>
      <c r="B96" s="144"/>
    </row>
    <row r="97" spans="1:2" ht="20.100000000000001" customHeight="1">
      <c r="A97" s="145" t="s">
        <v>300</v>
      </c>
      <c r="B97" s="144"/>
    </row>
    <row r="98" spans="1:2" ht="20.100000000000001" customHeight="1">
      <c r="A98" s="145" t="s">
        <v>317</v>
      </c>
      <c r="B98" s="144"/>
    </row>
    <row r="99" spans="1:2" ht="20.100000000000001" customHeight="1">
      <c r="A99" s="109" t="s">
        <v>189</v>
      </c>
      <c r="B99" s="141">
        <v>67</v>
      </c>
    </row>
    <row r="100" spans="1:2" ht="20.100000000000001" customHeight="1">
      <c r="A100" s="146" t="s">
        <v>190</v>
      </c>
      <c r="B100" s="141">
        <v>67</v>
      </c>
    </row>
    <row r="101" spans="1:2" ht="20.100000000000001" customHeight="1">
      <c r="A101" s="146" t="s">
        <v>279</v>
      </c>
      <c r="B101" s="144">
        <v>67</v>
      </c>
    </row>
    <row r="102" spans="1:2" ht="20.100000000000001" customHeight="1">
      <c r="A102" s="146" t="s">
        <v>318</v>
      </c>
      <c r="B102" s="144"/>
    </row>
    <row r="103" spans="1:2" ht="20.100000000000001" customHeight="1">
      <c r="A103" s="146" t="s">
        <v>319</v>
      </c>
      <c r="B103" s="144"/>
    </row>
    <row r="104" spans="1:2" ht="20.100000000000001" customHeight="1">
      <c r="A104" s="146" t="s">
        <v>320</v>
      </c>
      <c r="B104" s="144"/>
    </row>
    <row r="105" spans="1:2" ht="20.100000000000001" customHeight="1">
      <c r="A105" s="146" t="s">
        <v>191</v>
      </c>
      <c r="B105" s="141">
        <v>0</v>
      </c>
    </row>
    <row r="106" spans="1:2" ht="20.100000000000001" customHeight="1">
      <c r="A106" s="146" t="s">
        <v>279</v>
      </c>
      <c r="B106" s="144"/>
    </row>
    <row r="107" spans="1:2" ht="20.100000000000001" customHeight="1">
      <c r="A107" s="146" t="s">
        <v>318</v>
      </c>
      <c r="B107" s="144"/>
    </row>
    <row r="108" spans="1:2" ht="20.100000000000001" customHeight="1">
      <c r="A108" s="146" t="s">
        <v>321</v>
      </c>
      <c r="B108" s="144"/>
    </row>
    <row r="109" spans="1:2" ht="20.100000000000001" customHeight="1">
      <c r="A109" s="146" t="s">
        <v>322</v>
      </c>
      <c r="B109" s="144"/>
    </row>
    <row r="110" spans="1:2" ht="20.100000000000001" customHeight="1">
      <c r="A110" s="146" t="s">
        <v>192</v>
      </c>
      <c r="B110" s="141">
        <v>0</v>
      </c>
    </row>
    <row r="111" spans="1:2" ht="20.100000000000001" customHeight="1">
      <c r="A111" s="146" t="s">
        <v>323</v>
      </c>
      <c r="B111" s="144"/>
    </row>
    <row r="112" spans="1:2" ht="20.100000000000001" customHeight="1">
      <c r="A112" s="146" t="s">
        <v>324</v>
      </c>
      <c r="B112" s="144"/>
    </row>
    <row r="113" spans="1:2" ht="20.100000000000001" customHeight="1">
      <c r="A113" s="146" t="s">
        <v>325</v>
      </c>
      <c r="B113" s="144"/>
    </row>
    <row r="114" spans="1:2" ht="20.100000000000001" customHeight="1">
      <c r="A114" s="146" t="s">
        <v>326</v>
      </c>
      <c r="B114" s="144"/>
    </row>
    <row r="115" spans="1:2" ht="20.100000000000001" customHeight="1">
      <c r="A115" s="143" t="s">
        <v>195</v>
      </c>
      <c r="B115" s="141">
        <v>0</v>
      </c>
    </row>
    <row r="116" spans="1:2" ht="20.100000000000001" customHeight="1">
      <c r="A116" s="146" t="s">
        <v>196</v>
      </c>
      <c r="B116" s="141">
        <v>0</v>
      </c>
    </row>
    <row r="117" spans="1:2" ht="20.100000000000001" customHeight="1">
      <c r="A117" s="146" t="s">
        <v>327</v>
      </c>
      <c r="B117" s="144"/>
    </row>
    <row r="118" spans="1:2" ht="20.100000000000001" customHeight="1">
      <c r="A118" s="146" t="s">
        <v>328</v>
      </c>
      <c r="B118" s="144"/>
    </row>
    <row r="119" spans="1:2" ht="20.100000000000001" customHeight="1">
      <c r="A119" s="146" t="s">
        <v>329</v>
      </c>
      <c r="B119" s="144"/>
    </row>
    <row r="120" spans="1:2" ht="20.100000000000001" customHeight="1">
      <c r="A120" s="146" t="s">
        <v>330</v>
      </c>
      <c r="B120" s="144"/>
    </row>
    <row r="121" spans="1:2" ht="20.100000000000001" customHeight="1">
      <c r="A121" s="146" t="s">
        <v>197</v>
      </c>
      <c r="B121" s="141">
        <v>0</v>
      </c>
    </row>
    <row r="122" spans="1:2" ht="20.100000000000001" customHeight="1">
      <c r="A122" s="146" t="s">
        <v>329</v>
      </c>
      <c r="B122" s="144"/>
    </row>
    <row r="123" spans="1:2" ht="20.100000000000001" customHeight="1">
      <c r="A123" s="146" t="s">
        <v>331</v>
      </c>
      <c r="B123" s="144"/>
    </row>
    <row r="124" spans="1:2" ht="20.100000000000001" customHeight="1">
      <c r="A124" s="146" t="s">
        <v>332</v>
      </c>
      <c r="B124" s="144"/>
    </row>
    <row r="125" spans="1:2" ht="20.100000000000001" customHeight="1">
      <c r="A125" s="146" t="s">
        <v>333</v>
      </c>
      <c r="B125" s="144"/>
    </row>
    <row r="126" spans="1:2" ht="20.100000000000001" customHeight="1">
      <c r="A126" s="146" t="s">
        <v>198</v>
      </c>
      <c r="B126" s="141">
        <v>0</v>
      </c>
    </row>
    <row r="127" spans="1:2" ht="20.100000000000001" customHeight="1">
      <c r="A127" s="146" t="s">
        <v>334</v>
      </c>
      <c r="B127" s="144"/>
    </row>
    <row r="128" spans="1:2" ht="20.100000000000001" customHeight="1">
      <c r="A128" s="146" t="s">
        <v>335</v>
      </c>
      <c r="B128" s="144"/>
    </row>
    <row r="129" spans="1:2" ht="20.100000000000001" customHeight="1">
      <c r="A129" s="146" t="s">
        <v>336</v>
      </c>
      <c r="B129" s="144"/>
    </row>
    <row r="130" spans="1:2" ht="20.100000000000001" customHeight="1">
      <c r="A130" s="146" t="s">
        <v>337</v>
      </c>
      <c r="B130" s="144"/>
    </row>
    <row r="131" spans="1:2" ht="20.100000000000001" customHeight="1">
      <c r="A131" s="146" t="s">
        <v>199</v>
      </c>
      <c r="B131" s="141">
        <v>0</v>
      </c>
    </row>
    <row r="132" spans="1:2" ht="20.100000000000001" customHeight="1">
      <c r="A132" s="146" t="s">
        <v>338</v>
      </c>
      <c r="B132" s="144"/>
    </row>
    <row r="133" spans="1:2" ht="20.100000000000001" customHeight="1">
      <c r="A133" s="146" t="s">
        <v>339</v>
      </c>
      <c r="B133" s="144"/>
    </row>
    <row r="134" spans="1:2" ht="20.100000000000001" customHeight="1">
      <c r="A134" s="146" t="s">
        <v>340</v>
      </c>
      <c r="B134" s="144"/>
    </row>
    <row r="135" spans="1:2" ht="20.100000000000001" customHeight="1">
      <c r="A135" s="146" t="s">
        <v>341</v>
      </c>
      <c r="B135" s="144"/>
    </row>
    <row r="136" spans="1:2" ht="20.100000000000001" customHeight="1">
      <c r="A136" s="146" t="s">
        <v>342</v>
      </c>
      <c r="B136" s="144"/>
    </row>
    <row r="137" spans="1:2" ht="20.100000000000001" customHeight="1">
      <c r="A137" s="146" t="s">
        <v>343</v>
      </c>
      <c r="B137" s="144"/>
    </row>
    <row r="138" spans="1:2" ht="20.100000000000001" customHeight="1">
      <c r="A138" s="146" t="s">
        <v>344</v>
      </c>
      <c r="B138" s="144"/>
    </row>
    <row r="139" spans="1:2" ht="20.100000000000001" customHeight="1">
      <c r="A139" s="146" t="s">
        <v>345</v>
      </c>
      <c r="B139" s="144"/>
    </row>
    <row r="140" spans="1:2" ht="20.100000000000001" customHeight="1">
      <c r="A140" s="146" t="s">
        <v>200</v>
      </c>
      <c r="B140" s="141">
        <v>0</v>
      </c>
    </row>
    <row r="141" spans="1:2" ht="20.100000000000001" customHeight="1">
      <c r="A141" s="146" t="s">
        <v>346</v>
      </c>
      <c r="B141" s="144"/>
    </row>
    <row r="142" spans="1:2" ht="20.100000000000001" customHeight="1">
      <c r="A142" s="146" t="s">
        <v>347</v>
      </c>
      <c r="B142" s="144"/>
    </row>
    <row r="143" spans="1:2" ht="20.100000000000001" customHeight="1">
      <c r="A143" s="146" t="s">
        <v>348</v>
      </c>
      <c r="B143" s="144"/>
    </row>
    <row r="144" spans="1:2" ht="20.100000000000001" customHeight="1">
      <c r="A144" s="146" t="s">
        <v>349</v>
      </c>
      <c r="B144" s="144"/>
    </row>
    <row r="145" spans="1:2" ht="20.100000000000001" customHeight="1">
      <c r="A145" s="146" t="s">
        <v>350</v>
      </c>
      <c r="B145" s="144"/>
    </row>
    <row r="146" spans="1:2" ht="20.100000000000001" customHeight="1">
      <c r="A146" s="146" t="s">
        <v>351</v>
      </c>
      <c r="B146" s="144"/>
    </row>
    <row r="147" spans="1:2" ht="20.100000000000001" customHeight="1">
      <c r="A147" s="146" t="s">
        <v>201</v>
      </c>
      <c r="B147" s="141">
        <v>0</v>
      </c>
    </row>
    <row r="148" spans="1:2" ht="20.100000000000001" customHeight="1">
      <c r="A148" s="146" t="s">
        <v>352</v>
      </c>
      <c r="B148" s="144"/>
    </row>
    <row r="149" spans="1:2" ht="20.100000000000001" customHeight="1">
      <c r="A149" s="146" t="s">
        <v>353</v>
      </c>
      <c r="B149" s="144"/>
    </row>
    <row r="150" spans="1:2" ht="20.100000000000001" customHeight="1">
      <c r="A150" s="146" t="s">
        <v>354</v>
      </c>
      <c r="B150" s="144"/>
    </row>
    <row r="151" spans="1:2" ht="20.100000000000001" customHeight="1">
      <c r="A151" s="146" t="s">
        <v>355</v>
      </c>
      <c r="B151" s="144"/>
    </row>
    <row r="152" spans="1:2" ht="20.100000000000001" customHeight="1">
      <c r="A152" s="146" t="s">
        <v>356</v>
      </c>
      <c r="B152" s="144"/>
    </row>
    <row r="153" spans="1:2" ht="20.100000000000001" customHeight="1">
      <c r="A153" s="146" t="s">
        <v>357</v>
      </c>
      <c r="B153" s="144"/>
    </row>
    <row r="154" spans="1:2" ht="20.100000000000001" customHeight="1">
      <c r="A154" s="146" t="s">
        <v>358</v>
      </c>
      <c r="B154" s="144"/>
    </row>
    <row r="155" spans="1:2" ht="20.100000000000001" customHeight="1">
      <c r="A155" s="146" t="s">
        <v>359</v>
      </c>
      <c r="B155" s="144"/>
    </row>
    <row r="156" spans="1:2" ht="20.100000000000001" customHeight="1">
      <c r="A156" s="146" t="s">
        <v>202</v>
      </c>
      <c r="B156" s="141">
        <v>0</v>
      </c>
    </row>
    <row r="157" spans="1:2" ht="20.100000000000001" customHeight="1">
      <c r="A157" s="145" t="s">
        <v>327</v>
      </c>
      <c r="B157" s="144"/>
    </row>
    <row r="158" spans="1:2" ht="20.100000000000001" customHeight="1">
      <c r="A158" s="145" t="s">
        <v>360</v>
      </c>
      <c r="B158" s="144"/>
    </row>
    <row r="159" spans="1:2" ht="20.100000000000001" customHeight="1">
      <c r="A159" s="146" t="s">
        <v>203</v>
      </c>
      <c r="B159" s="141">
        <v>0</v>
      </c>
    </row>
    <row r="160" spans="1:2" ht="20.100000000000001" customHeight="1">
      <c r="A160" s="145" t="s">
        <v>327</v>
      </c>
      <c r="B160" s="144"/>
    </row>
    <row r="161" spans="1:2" ht="20.100000000000001" customHeight="1">
      <c r="A161" s="145" t="s">
        <v>361</v>
      </c>
      <c r="B161" s="144"/>
    </row>
    <row r="162" spans="1:2" ht="20.100000000000001" customHeight="1">
      <c r="A162" s="146" t="s">
        <v>204</v>
      </c>
      <c r="B162" s="144"/>
    </row>
    <row r="163" spans="1:2" ht="20.100000000000001" customHeight="1">
      <c r="A163" s="146" t="s">
        <v>205</v>
      </c>
      <c r="B163" s="141">
        <v>0</v>
      </c>
    </row>
    <row r="164" spans="1:2" ht="20.100000000000001" customHeight="1">
      <c r="A164" s="145" t="s">
        <v>334</v>
      </c>
      <c r="B164" s="144"/>
    </row>
    <row r="165" spans="1:2" ht="20.100000000000001" customHeight="1">
      <c r="A165" s="145" t="s">
        <v>336</v>
      </c>
      <c r="B165" s="144"/>
    </row>
    <row r="166" spans="1:2" ht="20.100000000000001" customHeight="1">
      <c r="A166" s="145" t="s">
        <v>362</v>
      </c>
      <c r="B166" s="144"/>
    </row>
    <row r="167" spans="1:2" ht="20.100000000000001" customHeight="1">
      <c r="A167" s="143" t="s">
        <v>206</v>
      </c>
      <c r="B167" s="141">
        <v>0</v>
      </c>
    </row>
    <row r="168" spans="1:2" ht="20.100000000000001" customHeight="1">
      <c r="A168" s="146" t="s">
        <v>207</v>
      </c>
      <c r="B168" s="141">
        <v>0</v>
      </c>
    </row>
    <row r="169" spans="1:2" ht="20.100000000000001" customHeight="1">
      <c r="A169" s="146" t="s">
        <v>363</v>
      </c>
      <c r="B169" s="144"/>
    </row>
    <row r="170" spans="1:2" ht="20.100000000000001" customHeight="1">
      <c r="A170" s="146" t="s">
        <v>364</v>
      </c>
      <c r="B170" s="144"/>
    </row>
    <row r="171" spans="1:2" ht="20.100000000000001" customHeight="1">
      <c r="A171" s="143" t="s">
        <v>208</v>
      </c>
      <c r="B171" s="141">
        <v>58</v>
      </c>
    </row>
    <row r="172" spans="1:2" ht="20.100000000000001" customHeight="1">
      <c r="A172" s="146" t="s">
        <v>209</v>
      </c>
      <c r="B172" s="141"/>
    </row>
    <row r="173" spans="1:2" ht="20.100000000000001" customHeight="1">
      <c r="A173" s="146" t="s">
        <v>365</v>
      </c>
      <c r="B173" s="144"/>
    </row>
    <row r="174" spans="1:2" ht="20.100000000000001" customHeight="1">
      <c r="A174" s="146" t="s">
        <v>366</v>
      </c>
      <c r="B174" s="144"/>
    </row>
    <row r="175" spans="1:2" ht="20.100000000000001" customHeight="1">
      <c r="A175" s="146" t="s">
        <v>367</v>
      </c>
      <c r="B175" s="144"/>
    </row>
    <row r="176" spans="1:2" ht="20.100000000000001" customHeight="1">
      <c r="A176" s="146" t="s">
        <v>210</v>
      </c>
      <c r="B176" s="141">
        <v>0</v>
      </c>
    </row>
    <row r="177" spans="1:2" ht="20.100000000000001" customHeight="1">
      <c r="A177" s="146" t="s">
        <v>368</v>
      </c>
      <c r="B177" s="144"/>
    </row>
    <row r="178" spans="1:2" ht="20.100000000000001" customHeight="1">
      <c r="A178" s="146" t="s">
        <v>369</v>
      </c>
      <c r="B178" s="144"/>
    </row>
    <row r="179" spans="1:2" ht="20.100000000000001" customHeight="1">
      <c r="A179" s="146" t="s">
        <v>370</v>
      </c>
      <c r="B179" s="144"/>
    </row>
    <row r="180" spans="1:2" ht="20.100000000000001" customHeight="1">
      <c r="A180" s="146" t="s">
        <v>371</v>
      </c>
      <c r="B180" s="144"/>
    </row>
    <row r="181" spans="1:2" ht="20.100000000000001" customHeight="1">
      <c r="A181" s="146" t="s">
        <v>372</v>
      </c>
      <c r="B181" s="144"/>
    </row>
    <row r="182" spans="1:2" ht="20.100000000000001" customHeight="1">
      <c r="A182" s="146" t="s">
        <v>373</v>
      </c>
      <c r="B182" s="144"/>
    </row>
    <row r="183" spans="1:2" ht="20.100000000000001" customHeight="1">
      <c r="A183" s="146" t="s">
        <v>374</v>
      </c>
      <c r="B183" s="144"/>
    </row>
    <row r="184" spans="1:2" ht="20.100000000000001" customHeight="1">
      <c r="A184" s="146" t="s">
        <v>375</v>
      </c>
      <c r="B184" s="144"/>
    </row>
    <row r="185" spans="1:2" ht="20.100000000000001" customHeight="1">
      <c r="A185" s="146" t="s">
        <v>211</v>
      </c>
      <c r="B185" s="141">
        <v>58</v>
      </c>
    </row>
    <row r="186" spans="1:2" ht="20.100000000000001" customHeight="1">
      <c r="A186" s="146" t="s">
        <v>376</v>
      </c>
      <c r="B186" s="144">
        <v>14</v>
      </c>
    </row>
    <row r="187" spans="1:2" ht="20.100000000000001" customHeight="1">
      <c r="A187" s="146" t="s">
        <v>377</v>
      </c>
      <c r="B187" s="144"/>
    </row>
    <row r="188" spans="1:2" ht="20.100000000000001" customHeight="1">
      <c r="A188" s="146" t="s">
        <v>378</v>
      </c>
      <c r="B188" s="144"/>
    </row>
    <row r="189" spans="1:2" ht="20.100000000000001" customHeight="1">
      <c r="A189" s="146" t="s">
        <v>379</v>
      </c>
      <c r="B189" s="144"/>
    </row>
    <row r="190" spans="1:2" ht="20.100000000000001" customHeight="1">
      <c r="A190" s="146" t="s">
        <v>380</v>
      </c>
      <c r="B190" s="144">
        <v>44</v>
      </c>
    </row>
    <row r="191" spans="1:2" ht="20.100000000000001" customHeight="1">
      <c r="A191" s="146" t="s">
        <v>381</v>
      </c>
      <c r="B191" s="144"/>
    </row>
    <row r="192" spans="1:2" ht="20.100000000000001" customHeight="1">
      <c r="A192" s="146" t="s">
        <v>382</v>
      </c>
      <c r="B192" s="144"/>
    </row>
    <row r="193" spans="1:2" ht="20.100000000000001" customHeight="1">
      <c r="A193" s="146" t="s">
        <v>383</v>
      </c>
      <c r="B193" s="144"/>
    </row>
    <row r="194" spans="1:2" ht="20.100000000000001" customHeight="1">
      <c r="A194" s="146" t="s">
        <v>384</v>
      </c>
      <c r="B194" s="144"/>
    </row>
    <row r="195" spans="1:2" ht="20.100000000000001" customHeight="1">
      <c r="A195" s="146" t="s">
        <v>385</v>
      </c>
      <c r="B195" s="144"/>
    </row>
    <row r="196" spans="1:2" ht="20.100000000000001" customHeight="1">
      <c r="A196" s="143" t="s">
        <v>212</v>
      </c>
      <c r="B196" s="141">
        <v>1986</v>
      </c>
    </row>
    <row r="197" spans="1:2" ht="20.100000000000001" customHeight="1">
      <c r="A197" s="143" t="s">
        <v>386</v>
      </c>
      <c r="B197" s="144"/>
    </row>
    <row r="198" spans="1:2" ht="20.100000000000001" customHeight="1">
      <c r="A198" s="143" t="s">
        <v>387</v>
      </c>
      <c r="B198" s="144"/>
    </row>
    <row r="199" spans="1:2" ht="20.100000000000001" customHeight="1">
      <c r="A199" s="143" t="s">
        <v>388</v>
      </c>
      <c r="B199" s="144"/>
    </row>
    <row r="200" spans="1:2" ht="20.100000000000001" customHeight="1">
      <c r="A200" s="143" t="s">
        <v>389</v>
      </c>
      <c r="B200" s="144"/>
    </row>
    <row r="201" spans="1:2" ht="20.100000000000001" customHeight="1">
      <c r="A201" s="143" t="s">
        <v>390</v>
      </c>
      <c r="B201" s="144"/>
    </row>
    <row r="202" spans="1:2" ht="20.100000000000001" customHeight="1">
      <c r="A202" s="143" t="s">
        <v>391</v>
      </c>
      <c r="B202" s="144"/>
    </row>
    <row r="203" spans="1:2" ht="20.100000000000001" customHeight="1">
      <c r="A203" s="143" t="s">
        <v>392</v>
      </c>
      <c r="B203" s="144"/>
    </row>
    <row r="204" spans="1:2" ht="20.100000000000001" customHeight="1">
      <c r="A204" s="143" t="s">
        <v>393</v>
      </c>
      <c r="B204" s="144"/>
    </row>
    <row r="205" spans="1:2" ht="20.100000000000001" customHeight="1">
      <c r="A205" s="143" t="s">
        <v>394</v>
      </c>
      <c r="B205" s="144"/>
    </row>
    <row r="206" spans="1:2" ht="20.100000000000001" customHeight="1">
      <c r="A206" s="143" t="s">
        <v>395</v>
      </c>
      <c r="B206" s="144"/>
    </row>
    <row r="207" spans="1:2" ht="20.100000000000001" customHeight="1">
      <c r="A207" s="143" t="s">
        <v>396</v>
      </c>
      <c r="B207" s="144"/>
    </row>
    <row r="208" spans="1:2" ht="20.100000000000001" customHeight="1">
      <c r="A208" s="143" t="s">
        <v>397</v>
      </c>
      <c r="B208" s="144"/>
    </row>
    <row r="209" spans="1:2" ht="20.100000000000001" customHeight="1">
      <c r="A209" s="143" t="s">
        <v>398</v>
      </c>
      <c r="B209" s="144"/>
    </row>
    <row r="210" spans="1:2" ht="20.100000000000001" customHeight="1">
      <c r="A210" s="143" t="s">
        <v>399</v>
      </c>
      <c r="B210" s="144"/>
    </row>
    <row r="211" spans="1:2" ht="20.100000000000001" customHeight="1">
      <c r="A211" s="143" t="s">
        <v>400</v>
      </c>
      <c r="B211" s="144"/>
    </row>
    <row r="212" spans="1:2" ht="20.100000000000001" customHeight="1">
      <c r="A212" s="143" t="s">
        <v>401</v>
      </c>
      <c r="B212" s="144">
        <v>1986</v>
      </c>
    </row>
    <row r="213" spans="1:2" ht="20.100000000000001" customHeight="1">
      <c r="A213" s="143" t="s">
        <v>213</v>
      </c>
      <c r="B213" s="141">
        <v>0</v>
      </c>
    </row>
    <row r="214" spans="1:2" ht="20.100000000000001" customHeight="1">
      <c r="A214" s="143" t="s">
        <v>402</v>
      </c>
      <c r="B214" s="144"/>
    </row>
    <row r="215" spans="1:2" ht="20.100000000000001" customHeight="1">
      <c r="A215" s="143" t="s">
        <v>403</v>
      </c>
      <c r="B215" s="144"/>
    </row>
    <row r="216" spans="1:2" ht="20.100000000000001" customHeight="1">
      <c r="A216" s="143" t="s">
        <v>404</v>
      </c>
      <c r="B216" s="144"/>
    </row>
    <row r="217" spans="1:2" ht="20.100000000000001" customHeight="1">
      <c r="A217" s="143" t="s">
        <v>405</v>
      </c>
      <c r="B217" s="144"/>
    </row>
    <row r="218" spans="1:2" ht="20.100000000000001" customHeight="1">
      <c r="A218" s="143" t="s">
        <v>406</v>
      </c>
      <c r="B218" s="144"/>
    </row>
    <row r="219" spans="1:2" ht="20.100000000000001" customHeight="1">
      <c r="A219" s="143" t="s">
        <v>407</v>
      </c>
      <c r="B219" s="144"/>
    </row>
    <row r="220" spans="1:2" ht="20.100000000000001" customHeight="1">
      <c r="A220" s="143" t="s">
        <v>408</v>
      </c>
      <c r="B220" s="144"/>
    </row>
    <row r="221" spans="1:2" ht="20.100000000000001" customHeight="1">
      <c r="A221" s="143" t="s">
        <v>409</v>
      </c>
      <c r="B221" s="144"/>
    </row>
    <row r="222" spans="1:2" ht="20.100000000000001" customHeight="1">
      <c r="A222" s="143" t="s">
        <v>410</v>
      </c>
      <c r="B222" s="144"/>
    </row>
    <row r="223" spans="1:2" ht="20.100000000000001" customHeight="1">
      <c r="A223" s="143" t="s">
        <v>411</v>
      </c>
      <c r="B223" s="144"/>
    </row>
    <row r="224" spans="1:2" ht="20.100000000000001" customHeight="1">
      <c r="A224" s="143" t="s">
        <v>412</v>
      </c>
      <c r="B224" s="144"/>
    </row>
    <row r="225" spans="1:2" ht="20.100000000000001" customHeight="1">
      <c r="A225" s="143" t="s">
        <v>413</v>
      </c>
      <c r="B225" s="144"/>
    </row>
    <row r="226" spans="1:2" ht="20.100000000000001" customHeight="1">
      <c r="A226" s="143" t="s">
        <v>414</v>
      </c>
      <c r="B226" s="144"/>
    </row>
    <row r="227" spans="1:2" ht="20.100000000000001" customHeight="1">
      <c r="A227" s="143" t="s">
        <v>415</v>
      </c>
      <c r="B227" s="144"/>
    </row>
    <row r="228" spans="1:2" ht="20.100000000000001" customHeight="1">
      <c r="A228" s="143" t="s">
        <v>416</v>
      </c>
      <c r="B228" s="144"/>
    </row>
    <row r="229" spans="1:2" ht="20.100000000000001" customHeight="1">
      <c r="A229" s="143" t="s">
        <v>417</v>
      </c>
      <c r="B229" s="144"/>
    </row>
    <row r="230" spans="1:2" ht="20.100000000000001" customHeight="1">
      <c r="A230" s="143"/>
      <c r="B230" s="144"/>
    </row>
    <row r="231" spans="1:2" ht="20.100000000000001" customHeight="1">
      <c r="A231" s="143"/>
      <c r="B231" s="144"/>
    </row>
    <row r="232" spans="1:2" ht="20.100000000000001" customHeight="1">
      <c r="A232" s="143"/>
      <c r="B232" s="144"/>
    </row>
    <row r="233" spans="1:2" ht="20.100000000000001" customHeight="1">
      <c r="A233" s="146"/>
      <c r="B233" s="144"/>
    </row>
    <row r="234" spans="1:2" ht="20.100000000000001" customHeight="1">
      <c r="A234" s="146"/>
      <c r="B234" s="144"/>
    </row>
    <row r="235" spans="1:2" ht="20.100000000000001" customHeight="1">
      <c r="A235" s="115" t="s">
        <v>418</v>
      </c>
      <c r="B235" s="141">
        <f>B21+B44+B99+B115+B167+B171+B196</f>
        <v>47637</v>
      </c>
    </row>
    <row r="236" spans="1:2" ht="20.100000000000001" customHeight="1">
      <c r="A236" s="116" t="s">
        <v>216</v>
      </c>
      <c r="B236" s="141">
        <v>25349</v>
      </c>
    </row>
    <row r="237" spans="1:2" ht="20.100000000000001" customHeight="1">
      <c r="A237" s="116" t="s">
        <v>218</v>
      </c>
      <c r="B237" s="141">
        <v>0</v>
      </c>
    </row>
    <row r="238" spans="1:2" ht="20.100000000000001" customHeight="1">
      <c r="A238" s="116" t="s">
        <v>220</v>
      </c>
      <c r="B238" s="144"/>
    </row>
    <row r="239" spans="1:2" ht="20.100000000000001" customHeight="1">
      <c r="A239" s="116" t="s">
        <v>222</v>
      </c>
      <c r="B239" s="144"/>
    </row>
    <row r="240" spans="1:2" ht="20.100000000000001" customHeight="1">
      <c r="A240" s="116" t="s">
        <v>224</v>
      </c>
      <c r="B240" s="144">
        <v>25349</v>
      </c>
    </row>
    <row r="241" spans="1:2" ht="20.100000000000001" customHeight="1">
      <c r="A241" s="116" t="s">
        <v>226</v>
      </c>
      <c r="B241" s="144"/>
    </row>
    <row r="242" spans="1:2" ht="20.100000000000001" customHeight="1">
      <c r="A242" s="118" t="s">
        <v>228</v>
      </c>
      <c r="B242" s="144"/>
    </row>
    <row r="243" spans="1:2" ht="20.100000000000001" customHeight="1">
      <c r="A243" s="118" t="s">
        <v>230</v>
      </c>
      <c r="B243" s="144"/>
    </row>
    <row r="244" spans="1:2" ht="20.100000000000001" customHeight="1">
      <c r="A244" s="118"/>
      <c r="B244" s="144"/>
    </row>
    <row r="245" spans="1:2" ht="20.100000000000001" customHeight="1">
      <c r="A245" s="118"/>
      <c r="B245" s="144"/>
    </row>
    <row r="246" spans="1:2" ht="15.75" customHeight="1">
      <c r="A246" s="118"/>
      <c r="B246" s="144"/>
    </row>
    <row r="247" spans="1:2" ht="20.100000000000001" customHeight="1">
      <c r="A247" s="118"/>
      <c r="B247" s="144"/>
    </row>
    <row r="248" spans="1:2" ht="20.100000000000001" customHeight="1" thickBot="1">
      <c r="A248" s="119" t="s">
        <v>419</v>
      </c>
      <c r="B248" s="149">
        <f>B235+B236</f>
        <v>72986</v>
      </c>
    </row>
    <row r="249" spans="1:2" ht="20.100000000000001" customHeight="1"/>
    <row r="250" spans="1:2" ht="20.100000000000001" customHeight="1"/>
    <row r="251" spans="1:2" ht="20.100000000000001" customHeight="1"/>
    <row r="252" spans="1:2" ht="20.100000000000001" customHeight="1"/>
    <row r="253" spans="1:2" ht="20.100000000000001" customHeight="1"/>
    <row r="254" spans="1:2" ht="20.100000000000001" customHeight="1"/>
    <row r="255" spans="1:2" ht="20.100000000000001" customHeight="1"/>
    <row r="256" spans="1:2"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sheetData>
  <sheetProtection formatCells="0" formatColumns="0" formatRows="0" insertColumns="0" insertRows="0" insertHyperlinks="0" deleteColumns="0" deleteRows="0" sort="0" autoFilter="0" pivotTables="0"/>
  <autoFilter ref="A4:B248"/>
  <mergeCells count="1">
    <mergeCell ref="A2:B2"/>
  </mergeCells>
  <phoneticPr fontId="1" type="noConversion"/>
  <printOptions horizontalCentered="1"/>
  <pageMargins left="0.47" right="0.47" top="0.59" bottom="0.47" header="0.31" footer="0.31"/>
  <pageSetup paperSize="9" scale="80" orientation="landscape" errors="blank"/>
</worksheet>
</file>

<file path=xl/worksheets/sheet19.xml><?xml version="1.0" encoding="utf-8"?>
<worksheet xmlns="http://schemas.openxmlformats.org/spreadsheetml/2006/main" xmlns:r="http://schemas.openxmlformats.org/officeDocument/2006/relationships">
  <dimension ref="A1:B285"/>
  <sheetViews>
    <sheetView showGridLines="0" showZeros="0" zoomScale="90" workbookViewId="0">
      <pane ySplit="4" topLeftCell="A5" activePane="bottomLeft" state="frozen"/>
      <selection activeCell="C14" sqref="C14"/>
      <selection pane="bottomLeft" activeCell="A2" sqref="A2:B2"/>
    </sheetView>
  </sheetViews>
  <sheetFormatPr defaultRowHeight="14.25"/>
  <cols>
    <col min="1" max="1" width="72.625" style="38" customWidth="1"/>
    <col min="2" max="2" width="15.625" style="111" customWidth="1"/>
    <col min="3" max="256" width="9" style="111"/>
    <col min="257" max="257" width="72.625" style="111" customWidth="1"/>
    <col min="258" max="258" width="15.625" style="111" customWidth="1"/>
    <col min="259" max="512" width="9" style="111"/>
    <col min="513" max="513" width="72.625" style="111" customWidth="1"/>
    <col min="514" max="514" width="15.625" style="111" customWidth="1"/>
    <col min="515" max="768" width="9" style="111"/>
    <col min="769" max="769" width="72.625" style="111" customWidth="1"/>
    <col min="770" max="770" width="15.625" style="111" customWidth="1"/>
    <col min="771" max="1024" width="9" style="111"/>
    <col min="1025" max="1025" width="72.625" style="111" customWidth="1"/>
    <col min="1026" max="1026" width="15.625" style="111" customWidth="1"/>
    <col min="1027" max="1280" width="9" style="111"/>
    <col min="1281" max="1281" width="72.625" style="111" customWidth="1"/>
    <col min="1282" max="1282" width="15.625" style="111" customWidth="1"/>
    <col min="1283" max="1536" width="9" style="111"/>
    <col min="1537" max="1537" width="72.625" style="111" customWidth="1"/>
    <col min="1538" max="1538" width="15.625" style="111" customWidth="1"/>
    <col min="1539" max="1792" width="9" style="111"/>
    <col min="1793" max="1793" width="72.625" style="111" customWidth="1"/>
    <col min="1794" max="1794" width="15.625" style="111" customWidth="1"/>
    <col min="1795" max="2048" width="9" style="111"/>
    <col min="2049" max="2049" width="72.625" style="111" customWidth="1"/>
    <col min="2050" max="2050" width="15.625" style="111" customWidth="1"/>
    <col min="2051" max="2304" width="9" style="111"/>
    <col min="2305" max="2305" width="72.625" style="111" customWidth="1"/>
    <col min="2306" max="2306" width="15.625" style="111" customWidth="1"/>
    <col min="2307" max="2560" width="9" style="111"/>
    <col min="2561" max="2561" width="72.625" style="111" customWidth="1"/>
    <col min="2562" max="2562" width="15.625" style="111" customWidth="1"/>
    <col min="2563" max="2816" width="9" style="111"/>
    <col min="2817" max="2817" width="72.625" style="111" customWidth="1"/>
    <col min="2818" max="2818" width="15.625" style="111" customWidth="1"/>
    <col min="2819" max="3072" width="9" style="111"/>
    <col min="3073" max="3073" width="72.625" style="111" customWidth="1"/>
    <col min="3074" max="3074" width="15.625" style="111" customWidth="1"/>
    <col min="3075" max="3328" width="9" style="111"/>
    <col min="3329" max="3329" width="72.625" style="111" customWidth="1"/>
    <col min="3330" max="3330" width="15.625" style="111" customWidth="1"/>
    <col min="3331" max="3584" width="9" style="111"/>
    <col min="3585" max="3585" width="72.625" style="111" customWidth="1"/>
    <col min="3586" max="3586" width="15.625" style="111" customWidth="1"/>
    <col min="3587" max="3840" width="9" style="111"/>
    <col min="3841" max="3841" width="72.625" style="111" customWidth="1"/>
    <col min="3842" max="3842" width="15.625" style="111" customWidth="1"/>
    <col min="3843" max="4096" width="9" style="111"/>
    <col min="4097" max="4097" width="72.625" style="111" customWidth="1"/>
    <col min="4098" max="4098" width="15.625" style="111" customWidth="1"/>
    <col min="4099" max="4352" width="9" style="111"/>
    <col min="4353" max="4353" width="72.625" style="111" customWidth="1"/>
    <col min="4354" max="4354" width="15.625" style="111" customWidth="1"/>
    <col min="4355" max="4608" width="9" style="111"/>
    <col min="4609" max="4609" width="72.625" style="111" customWidth="1"/>
    <col min="4610" max="4610" width="15.625" style="111" customWidth="1"/>
    <col min="4611" max="4864" width="9" style="111"/>
    <col min="4865" max="4865" width="72.625" style="111" customWidth="1"/>
    <col min="4866" max="4866" width="15.625" style="111" customWidth="1"/>
    <col min="4867" max="5120" width="9" style="111"/>
    <col min="5121" max="5121" width="72.625" style="111" customWidth="1"/>
    <col min="5122" max="5122" width="15.625" style="111" customWidth="1"/>
    <col min="5123" max="5376" width="9" style="111"/>
    <col min="5377" max="5377" width="72.625" style="111" customWidth="1"/>
    <col min="5378" max="5378" width="15.625" style="111" customWidth="1"/>
    <col min="5379" max="5632" width="9" style="111"/>
    <col min="5633" max="5633" width="72.625" style="111" customWidth="1"/>
    <col min="5634" max="5634" width="15.625" style="111" customWidth="1"/>
    <col min="5635" max="5888" width="9" style="111"/>
    <col min="5889" max="5889" width="72.625" style="111" customWidth="1"/>
    <col min="5890" max="5890" width="15.625" style="111" customWidth="1"/>
    <col min="5891" max="6144" width="9" style="111"/>
    <col min="6145" max="6145" width="72.625" style="111" customWidth="1"/>
    <col min="6146" max="6146" width="15.625" style="111" customWidth="1"/>
    <col min="6147" max="6400" width="9" style="111"/>
    <col min="6401" max="6401" width="72.625" style="111" customWidth="1"/>
    <col min="6402" max="6402" width="15.625" style="111" customWidth="1"/>
    <col min="6403" max="6656" width="9" style="111"/>
    <col min="6657" max="6657" width="72.625" style="111" customWidth="1"/>
    <col min="6658" max="6658" width="15.625" style="111" customWidth="1"/>
    <col min="6659" max="6912" width="9" style="111"/>
    <col min="6913" max="6913" width="72.625" style="111" customWidth="1"/>
    <col min="6914" max="6914" width="15.625" style="111" customWidth="1"/>
    <col min="6915" max="7168" width="9" style="111"/>
    <col min="7169" max="7169" width="72.625" style="111" customWidth="1"/>
    <col min="7170" max="7170" width="15.625" style="111" customWidth="1"/>
    <col min="7171" max="7424" width="9" style="111"/>
    <col min="7425" max="7425" width="72.625" style="111" customWidth="1"/>
    <col min="7426" max="7426" width="15.625" style="111" customWidth="1"/>
    <col min="7427" max="7680" width="9" style="111"/>
    <col min="7681" max="7681" width="72.625" style="111" customWidth="1"/>
    <col min="7682" max="7682" width="15.625" style="111" customWidth="1"/>
    <col min="7683" max="7936" width="9" style="111"/>
    <col min="7937" max="7937" width="72.625" style="111" customWidth="1"/>
    <col min="7938" max="7938" width="15.625" style="111" customWidth="1"/>
    <col min="7939" max="8192" width="9" style="111"/>
    <col min="8193" max="8193" width="72.625" style="111" customWidth="1"/>
    <col min="8194" max="8194" width="15.625" style="111" customWidth="1"/>
    <col min="8195" max="8448" width="9" style="111"/>
    <col min="8449" max="8449" width="72.625" style="111" customWidth="1"/>
    <col min="8450" max="8450" width="15.625" style="111" customWidth="1"/>
    <col min="8451" max="8704" width="9" style="111"/>
    <col min="8705" max="8705" width="72.625" style="111" customWidth="1"/>
    <col min="8706" max="8706" width="15.625" style="111" customWidth="1"/>
    <col min="8707" max="8960" width="9" style="111"/>
    <col min="8961" max="8961" width="72.625" style="111" customWidth="1"/>
    <col min="8962" max="8962" width="15.625" style="111" customWidth="1"/>
    <col min="8963" max="9216" width="9" style="111"/>
    <col min="9217" max="9217" width="72.625" style="111" customWidth="1"/>
    <col min="9218" max="9218" width="15.625" style="111" customWidth="1"/>
    <col min="9219" max="9472" width="9" style="111"/>
    <col min="9473" max="9473" width="72.625" style="111" customWidth="1"/>
    <col min="9474" max="9474" width="15.625" style="111" customWidth="1"/>
    <col min="9475" max="9728" width="9" style="111"/>
    <col min="9729" max="9729" width="72.625" style="111" customWidth="1"/>
    <col min="9730" max="9730" width="15.625" style="111" customWidth="1"/>
    <col min="9731" max="9984" width="9" style="111"/>
    <col min="9985" max="9985" width="72.625" style="111" customWidth="1"/>
    <col min="9986" max="9986" width="15.625" style="111" customWidth="1"/>
    <col min="9987" max="10240" width="9" style="111"/>
    <col min="10241" max="10241" width="72.625" style="111" customWidth="1"/>
    <col min="10242" max="10242" width="15.625" style="111" customWidth="1"/>
    <col min="10243" max="10496" width="9" style="111"/>
    <col min="10497" max="10497" width="72.625" style="111" customWidth="1"/>
    <col min="10498" max="10498" width="15.625" style="111" customWidth="1"/>
    <col min="10499" max="10752" width="9" style="111"/>
    <col min="10753" max="10753" width="72.625" style="111" customWidth="1"/>
    <col min="10754" max="10754" width="15.625" style="111" customWidth="1"/>
    <col min="10755" max="11008" width="9" style="111"/>
    <col min="11009" max="11009" width="72.625" style="111" customWidth="1"/>
    <col min="11010" max="11010" width="15.625" style="111" customWidth="1"/>
    <col min="11011" max="11264" width="9" style="111"/>
    <col min="11265" max="11265" width="72.625" style="111" customWidth="1"/>
    <col min="11266" max="11266" width="15.625" style="111" customWidth="1"/>
    <col min="11267" max="11520" width="9" style="111"/>
    <col min="11521" max="11521" width="72.625" style="111" customWidth="1"/>
    <col min="11522" max="11522" width="15.625" style="111" customWidth="1"/>
    <col min="11523" max="11776" width="9" style="111"/>
    <col min="11777" max="11777" width="72.625" style="111" customWidth="1"/>
    <col min="11778" max="11778" width="15.625" style="111" customWidth="1"/>
    <col min="11779" max="12032" width="9" style="111"/>
    <col min="12033" max="12033" width="72.625" style="111" customWidth="1"/>
    <col min="12034" max="12034" width="15.625" style="111" customWidth="1"/>
    <col min="12035" max="12288" width="9" style="111"/>
    <col min="12289" max="12289" width="72.625" style="111" customWidth="1"/>
    <col min="12290" max="12290" width="15.625" style="111" customWidth="1"/>
    <col min="12291" max="12544" width="9" style="111"/>
    <col min="12545" max="12545" width="72.625" style="111" customWidth="1"/>
    <col min="12546" max="12546" width="15.625" style="111" customWidth="1"/>
    <col min="12547" max="12800" width="9" style="111"/>
    <col min="12801" max="12801" width="72.625" style="111" customWidth="1"/>
    <col min="12802" max="12802" width="15.625" style="111" customWidth="1"/>
    <col min="12803" max="13056" width="9" style="111"/>
    <col min="13057" max="13057" width="72.625" style="111" customWidth="1"/>
    <col min="13058" max="13058" width="15.625" style="111" customWidth="1"/>
    <col min="13059" max="13312" width="9" style="111"/>
    <col min="13313" max="13313" width="72.625" style="111" customWidth="1"/>
    <col min="13314" max="13314" width="15.625" style="111" customWidth="1"/>
    <col min="13315" max="13568" width="9" style="111"/>
    <col min="13569" max="13569" width="72.625" style="111" customWidth="1"/>
    <col min="13570" max="13570" width="15.625" style="111" customWidth="1"/>
    <col min="13571" max="13824" width="9" style="111"/>
    <col min="13825" max="13825" width="72.625" style="111" customWidth="1"/>
    <col min="13826" max="13826" width="15.625" style="111" customWidth="1"/>
    <col min="13827" max="14080" width="9" style="111"/>
    <col min="14081" max="14081" width="72.625" style="111" customWidth="1"/>
    <col min="14082" max="14082" width="15.625" style="111" customWidth="1"/>
    <col min="14083" max="14336" width="9" style="111"/>
    <col min="14337" max="14337" width="72.625" style="111" customWidth="1"/>
    <col min="14338" max="14338" width="15.625" style="111" customWidth="1"/>
    <col min="14339" max="14592" width="9" style="111"/>
    <col min="14593" max="14593" width="72.625" style="111" customWidth="1"/>
    <col min="14594" max="14594" width="15.625" style="111" customWidth="1"/>
    <col min="14595" max="14848" width="9" style="111"/>
    <col min="14849" max="14849" width="72.625" style="111" customWidth="1"/>
    <col min="14850" max="14850" width="15.625" style="111" customWidth="1"/>
    <col min="14851" max="15104" width="9" style="111"/>
    <col min="15105" max="15105" width="72.625" style="111" customWidth="1"/>
    <col min="15106" max="15106" width="15.625" style="111" customWidth="1"/>
    <col min="15107" max="15360" width="9" style="111"/>
    <col min="15361" max="15361" width="72.625" style="111" customWidth="1"/>
    <col min="15362" max="15362" width="15.625" style="111" customWidth="1"/>
    <col min="15363" max="15616" width="9" style="111"/>
    <col min="15617" max="15617" width="72.625" style="111" customWidth="1"/>
    <col min="15618" max="15618" width="15.625" style="111" customWidth="1"/>
    <col min="15619" max="15872" width="9" style="111"/>
    <col min="15873" max="15873" width="72.625" style="111" customWidth="1"/>
    <col min="15874" max="15874" width="15.625" style="111" customWidth="1"/>
    <col min="15875" max="16128" width="9" style="111"/>
    <col min="16129" max="16129" width="72.625" style="111" customWidth="1"/>
    <col min="16130" max="16130" width="15.625" style="111" customWidth="1"/>
    <col min="16131" max="16384" width="9" style="111"/>
  </cols>
  <sheetData>
    <row r="1" spans="1:2" ht="29.25" customHeight="1">
      <c r="A1" s="150" t="s">
        <v>1242</v>
      </c>
    </row>
    <row r="2" spans="1:2" ht="33.75" customHeight="1">
      <c r="A2" s="439" t="s">
        <v>421</v>
      </c>
      <c r="B2" s="439"/>
    </row>
    <row r="3" spans="1:2" ht="24.75" customHeight="1" thickBot="1">
      <c r="B3" s="151" t="s">
        <v>2</v>
      </c>
    </row>
    <row r="4" spans="1:2" ht="19.5" customHeight="1">
      <c r="A4" s="152" t="s">
        <v>73</v>
      </c>
      <c r="B4" s="153" t="s">
        <v>74</v>
      </c>
    </row>
    <row r="5" spans="1:2" ht="20.100000000000001" customHeight="1">
      <c r="A5" s="124" t="s">
        <v>151</v>
      </c>
      <c r="B5" s="127">
        <v>0</v>
      </c>
    </row>
    <row r="6" spans="1:2" ht="20.100000000000001" customHeight="1">
      <c r="A6" s="126" t="s">
        <v>153</v>
      </c>
      <c r="B6" s="127">
        <f>SUM(B7:B11)</f>
        <v>0</v>
      </c>
    </row>
    <row r="7" spans="1:2" ht="20.100000000000001" customHeight="1">
      <c r="A7" s="128" t="s">
        <v>266</v>
      </c>
      <c r="B7" s="129"/>
    </row>
    <row r="8" spans="1:2" ht="20.100000000000001" customHeight="1">
      <c r="A8" s="128" t="s">
        <v>267</v>
      </c>
      <c r="B8" s="129"/>
    </row>
    <row r="9" spans="1:2" ht="20.100000000000001" customHeight="1">
      <c r="A9" s="128" t="s">
        <v>268</v>
      </c>
      <c r="B9" s="129"/>
    </row>
    <row r="10" spans="1:2" ht="20.100000000000001" customHeight="1">
      <c r="A10" s="128" t="s">
        <v>269</v>
      </c>
      <c r="B10" s="129"/>
    </row>
    <row r="11" spans="1:2" ht="20.100000000000001" customHeight="1">
      <c r="A11" s="128" t="s">
        <v>270</v>
      </c>
      <c r="B11" s="129"/>
    </row>
    <row r="12" spans="1:2" ht="20.100000000000001" customHeight="1">
      <c r="A12" s="126" t="s">
        <v>155</v>
      </c>
      <c r="B12" s="127">
        <f>SUM(B13:B17)</f>
        <v>0</v>
      </c>
    </row>
    <row r="13" spans="1:2" ht="20.100000000000001" customHeight="1">
      <c r="A13" s="126" t="s">
        <v>271</v>
      </c>
      <c r="B13" s="129"/>
    </row>
    <row r="14" spans="1:2" ht="20.100000000000001" customHeight="1">
      <c r="A14" s="126" t="s">
        <v>272</v>
      </c>
      <c r="B14" s="129"/>
    </row>
    <row r="15" spans="1:2" ht="20.100000000000001" customHeight="1">
      <c r="A15" s="126" t="s">
        <v>273</v>
      </c>
      <c r="B15" s="129"/>
    </row>
    <row r="16" spans="1:2" ht="20.100000000000001" customHeight="1">
      <c r="A16" s="126" t="s">
        <v>274</v>
      </c>
      <c r="B16" s="129"/>
    </row>
    <row r="17" spans="1:2" ht="20.100000000000001" customHeight="1">
      <c r="A17" s="126" t="s">
        <v>275</v>
      </c>
      <c r="B17" s="129"/>
    </row>
    <row r="18" spans="1:2" ht="20.100000000000001" customHeight="1">
      <c r="A18" s="126" t="s">
        <v>157</v>
      </c>
      <c r="B18" s="127">
        <f>SUM(B19:B20)</f>
        <v>0</v>
      </c>
    </row>
    <row r="19" spans="1:2" ht="20.100000000000001" customHeight="1">
      <c r="A19" s="130" t="s">
        <v>276</v>
      </c>
      <c r="B19" s="129"/>
    </row>
    <row r="20" spans="1:2" ht="20.100000000000001" customHeight="1">
      <c r="A20" s="130" t="s">
        <v>277</v>
      </c>
      <c r="B20" s="129"/>
    </row>
    <row r="21" spans="1:2" ht="20.100000000000001" customHeight="1">
      <c r="A21" s="124" t="s">
        <v>159</v>
      </c>
      <c r="B21" s="127">
        <v>909</v>
      </c>
    </row>
    <row r="22" spans="1:2" ht="20.100000000000001" customHeight="1">
      <c r="A22" s="128" t="s">
        <v>161</v>
      </c>
      <c r="B22" s="127">
        <f>SUM(B23:B25)</f>
        <v>909</v>
      </c>
    </row>
    <row r="23" spans="1:2" ht="20.100000000000001" customHeight="1">
      <c r="A23" s="128" t="s">
        <v>278</v>
      </c>
      <c r="B23" s="129">
        <v>484</v>
      </c>
    </row>
    <row r="24" spans="1:2" ht="20.100000000000001" customHeight="1">
      <c r="A24" s="128" t="s">
        <v>279</v>
      </c>
      <c r="B24" s="129">
        <v>425</v>
      </c>
    </row>
    <row r="25" spans="1:2" ht="20.100000000000001" customHeight="1">
      <c r="A25" s="128" t="s">
        <v>280</v>
      </c>
      <c r="B25" s="129">
        <v>0</v>
      </c>
    </row>
    <row r="26" spans="1:2" ht="20.100000000000001" customHeight="1">
      <c r="A26" s="128" t="s">
        <v>163</v>
      </c>
      <c r="B26" s="127">
        <v>0</v>
      </c>
    </row>
    <row r="27" spans="1:2" ht="20.100000000000001" customHeight="1">
      <c r="A27" s="128" t="s">
        <v>278</v>
      </c>
      <c r="B27" s="129"/>
    </row>
    <row r="28" spans="1:2" ht="20.100000000000001" customHeight="1">
      <c r="A28" s="128" t="s">
        <v>279</v>
      </c>
      <c r="B28" s="129"/>
    </row>
    <row r="29" spans="1:2" ht="20.100000000000001" customHeight="1">
      <c r="A29" s="131" t="s">
        <v>281</v>
      </c>
      <c r="B29" s="129"/>
    </row>
    <row r="30" spans="1:2" ht="20.100000000000001" customHeight="1">
      <c r="A30" s="126" t="s">
        <v>165</v>
      </c>
      <c r="B30" s="127">
        <v>0</v>
      </c>
    </row>
    <row r="31" spans="1:2" ht="20.100000000000001" customHeight="1">
      <c r="A31" s="130" t="s">
        <v>279</v>
      </c>
      <c r="B31" s="129"/>
    </row>
    <row r="32" spans="1:2" ht="20.100000000000001" customHeight="1">
      <c r="A32" s="130" t="s">
        <v>282</v>
      </c>
      <c r="B32" s="129"/>
    </row>
    <row r="33" spans="1:2" ht="20.100000000000001" customHeight="1">
      <c r="A33" s="124" t="s">
        <v>167</v>
      </c>
      <c r="B33" s="127">
        <v>0</v>
      </c>
    </row>
    <row r="34" spans="1:2" ht="20.100000000000001" customHeight="1">
      <c r="A34" s="124" t="s">
        <v>169</v>
      </c>
      <c r="B34" s="127">
        <v>0</v>
      </c>
    </row>
    <row r="35" spans="1:2" ht="20.100000000000001" customHeight="1">
      <c r="A35" s="124" t="s">
        <v>283</v>
      </c>
      <c r="B35" s="129"/>
    </row>
    <row r="36" spans="1:2" ht="20.100000000000001" customHeight="1">
      <c r="A36" s="124" t="s">
        <v>284</v>
      </c>
      <c r="B36" s="129"/>
    </row>
    <row r="37" spans="1:2" ht="20.100000000000001" customHeight="1">
      <c r="A37" s="124" t="s">
        <v>285</v>
      </c>
      <c r="B37" s="129"/>
    </row>
    <row r="38" spans="1:2" ht="20.100000000000001" customHeight="1">
      <c r="A38" s="124" t="s">
        <v>286</v>
      </c>
      <c r="B38" s="129"/>
    </row>
    <row r="39" spans="1:2" ht="20.100000000000001" customHeight="1">
      <c r="A39" s="124" t="s">
        <v>171</v>
      </c>
      <c r="B39" s="127">
        <v>0</v>
      </c>
    </row>
    <row r="40" spans="1:2" ht="20.100000000000001" customHeight="1">
      <c r="A40" s="124" t="s">
        <v>287</v>
      </c>
      <c r="B40" s="129"/>
    </row>
    <row r="41" spans="1:2" ht="20.100000000000001" customHeight="1">
      <c r="A41" s="124" t="s">
        <v>288</v>
      </c>
      <c r="B41" s="129"/>
    </row>
    <row r="42" spans="1:2" ht="20.100000000000001" customHeight="1">
      <c r="A42" s="124" t="s">
        <v>289</v>
      </c>
      <c r="B42" s="129"/>
    </row>
    <row r="43" spans="1:2" ht="20.100000000000001" customHeight="1">
      <c r="A43" s="124" t="s">
        <v>290</v>
      </c>
      <c r="B43" s="129"/>
    </row>
    <row r="44" spans="1:2" ht="20.100000000000001" customHeight="1">
      <c r="A44" s="124" t="s">
        <v>173</v>
      </c>
      <c r="B44" s="127">
        <f>B45</f>
        <v>0</v>
      </c>
    </row>
    <row r="45" spans="1:2" s="132" customFormat="1" ht="20.100000000000001" customHeight="1">
      <c r="A45" s="124" t="s">
        <v>175</v>
      </c>
      <c r="B45" s="127"/>
    </row>
    <row r="46" spans="1:2" ht="20.100000000000001" customHeight="1">
      <c r="A46" s="131" t="s">
        <v>291</v>
      </c>
      <c r="B46" s="129"/>
    </row>
    <row r="47" spans="1:2" ht="20.100000000000001" customHeight="1">
      <c r="A47" s="131" t="s">
        <v>292</v>
      </c>
      <c r="B47" s="129"/>
    </row>
    <row r="48" spans="1:2" ht="20.100000000000001" customHeight="1">
      <c r="A48" s="131" t="s">
        <v>293</v>
      </c>
      <c r="B48" s="129"/>
    </row>
    <row r="49" spans="1:2" ht="20.100000000000001" customHeight="1">
      <c r="A49" s="131" t="s">
        <v>294</v>
      </c>
      <c r="B49" s="129"/>
    </row>
    <row r="50" spans="1:2" ht="20.100000000000001" customHeight="1">
      <c r="A50" s="131" t="s">
        <v>295</v>
      </c>
      <c r="B50" s="129"/>
    </row>
    <row r="51" spans="1:2" ht="20.100000000000001" customHeight="1">
      <c r="A51" s="131" t="s">
        <v>296</v>
      </c>
      <c r="B51" s="129"/>
    </row>
    <row r="52" spans="1:2" ht="20.100000000000001" customHeight="1">
      <c r="A52" s="131" t="s">
        <v>297</v>
      </c>
      <c r="B52" s="129"/>
    </row>
    <row r="53" spans="1:2" ht="20.100000000000001" customHeight="1">
      <c r="A53" s="131" t="s">
        <v>298</v>
      </c>
      <c r="B53" s="129"/>
    </row>
    <row r="54" spans="1:2" ht="20.100000000000001" customHeight="1">
      <c r="A54" s="131" t="s">
        <v>299</v>
      </c>
      <c r="B54" s="129"/>
    </row>
    <row r="55" spans="1:2" ht="20.100000000000001" customHeight="1">
      <c r="A55" s="131" t="s">
        <v>300</v>
      </c>
      <c r="B55" s="129"/>
    </row>
    <row r="56" spans="1:2" ht="20.100000000000001" customHeight="1">
      <c r="A56" s="131" t="s">
        <v>301</v>
      </c>
      <c r="B56" s="129"/>
    </row>
    <row r="57" spans="1:2" ht="20.100000000000001" customHeight="1">
      <c r="A57" s="131" t="s">
        <v>302</v>
      </c>
      <c r="B57" s="129"/>
    </row>
    <row r="58" spans="1:2" ht="20.100000000000001" customHeight="1">
      <c r="A58" s="124" t="s">
        <v>177</v>
      </c>
      <c r="B58" s="127">
        <v>0</v>
      </c>
    </row>
    <row r="59" spans="1:2" ht="20.100000000000001" customHeight="1">
      <c r="A59" s="131" t="s">
        <v>291</v>
      </c>
      <c r="B59" s="129"/>
    </row>
    <row r="60" spans="1:2" ht="20.100000000000001" customHeight="1">
      <c r="A60" s="131" t="s">
        <v>292</v>
      </c>
      <c r="B60" s="129"/>
    </row>
    <row r="61" spans="1:2" ht="20.100000000000001" customHeight="1">
      <c r="A61" s="131" t="s">
        <v>303</v>
      </c>
      <c r="B61" s="129"/>
    </row>
    <row r="62" spans="1:2" ht="20.100000000000001" customHeight="1">
      <c r="A62" s="124" t="s">
        <v>179</v>
      </c>
      <c r="B62" s="129"/>
    </row>
    <row r="63" spans="1:2" ht="20.100000000000001" customHeight="1">
      <c r="A63" s="124" t="s">
        <v>181</v>
      </c>
      <c r="B63" s="127">
        <v>0</v>
      </c>
    </row>
    <row r="64" spans="1:2" ht="20.100000000000001" customHeight="1">
      <c r="A64" s="131" t="s">
        <v>304</v>
      </c>
      <c r="B64" s="129"/>
    </row>
    <row r="65" spans="1:2" ht="20.100000000000001" customHeight="1">
      <c r="A65" s="131" t="s">
        <v>305</v>
      </c>
      <c r="B65" s="129"/>
    </row>
    <row r="66" spans="1:2" ht="20.100000000000001" customHeight="1">
      <c r="A66" s="131" t="s">
        <v>306</v>
      </c>
      <c r="B66" s="129"/>
    </row>
    <row r="67" spans="1:2" ht="20.100000000000001" customHeight="1">
      <c r="A67" s="131" t="s">
        <v>307</v>
      </c>
      <c r="B67" s="129"/>
    </row>
    <row r="68" spans="1:2" ht="20.100000000000001" customHeight="1">
      <c r="A68" s="131" t="s">
        <v>308</v>
      </c>
      <c r="B68" s="129"/>
    </row>
    <row r="69" spans="1:2" ht="20.100000000000001" customHeight="1">
      <c r="A69" s="124" t="s">
        <v>309</v>
      </c>
      <c r="B69" s="127">
        <v>0</v>
      </c>
    </row>
    <row r="70" spans="1:2" ht="20.100000000000001" customHeight="1">
      <c r="A70" s="124" t="s">
        <v>310</v>
      </c>
      <c r="B70" s="129"/>
    </row>
    <row r="71" spans="1:2" ht="20.100000000000001" customHeight="1">
      <c r="A71" s="124" t="s">
        <v>311</v>
      </c>
      <c r="B71" s="129"/>
    </row>
    <row r="72" spans="1:2" ht="20.100000000000001" customHeight="1">
      <c r="A72" s="124" t="s">
        <v>312</v>
      </c>
      <c r="B72" s="129"/>
    </row>
    <row r="73" spans="1:2" ht="20.100000000000001" customHeight="1">
      <c r="A73" s="133" t="s">
        <v>184</v>
      </c>
      <c r="B73" s="127">
        <v>0</v>
      </c>
    </row>
    <row r="74" spans="1:2" ht="20.100000000000001" customHeight="1">
      <c r="A74" s="130" t="s">
        <v>291</v>
      </c>
      <c r="B74" s="129"/>
    </row>
    <row r="75" spans="1:2" ht="20.100000000000001" customHeight="1">
      <c r="A75" s="130" t="s">
        <v>292</v>
      </c>
      <c r="B75" s="129"/>
    </row>
    <row r="76" spans="1:2" ht="20.100000000000001" customHeight="1">
      <c r="A76" s="134" t="s">
        <v>313</v>
      </c>
      <c r="B76" s="129"/>
    </row>
    <row r="77" spans="1:2" ht="20.100000000000001" customHeight="1">
      <c r="A77" s="133" t="s">
        <v>185</v>
      </c>
      <c r="B77" s="127">
        <v>0</v>
      </c>
    </row>
    <row r="78" spans="1:2" ht="20.100000000000001" customHeight="1">
      <c r="A78" s="130" t="s">
        <v>291</v>
      </c>
      <c r="B78" s="129"/>
    </row>
    <row r="79" spans="1:2" ht="20.100000000000001" customHeight="1">
      <c r="A79" s="130" t="s">
        <v>292</v>
      </c>
      <c r="B79" s="129"/>
    </row>
    <row r="80" spans="1:2" ht="20.100000000000001" customHeight="1">
      <c r="A80" s="130" t="s">
        <v>314</v>
      </c>
      <c r="B80" s="129"/>
    </row>
    <row r="81" spans="1:2" ht="20.100000000000001" customHeight="1">
      <c r="A81" s="133" t="s">
        <v>186</v>
      </c>
      <c r="B81" s="127">
        <v>0</v>
      </c>
    </row>
    <row r="82" spans="1:2" ht="20.100000000000001" customHeight="1">
      <c r="A82" s="130" t="s">
        <v>304</v>
      </c>
      <c r="B82" s="129"/>
    </row>
    <row r="83" spans="1:2" ht="20.100000000000001" customHeight="1">
      <c r="A83" s="130" t="s">
        <v>305</v>
      </c>
      <c r="B83" s="129"/>
    </row>
    <row r="84" spans="1:2" ht="20.100000000000001" customHeight="1">
      <c r="A84" s="130" t="s">
        <v>306</v>
      </c>
      <c r="B84" s="129"/>
    </row>
    <row r="85" spans="1:2" ht="20.100000000000001" customHeight="1">
      <c r="A85" s="130" t="s">
        <v>307</v>
      </c>
      <c r="B85" s="129"/>
    </row>
    <row r="86" spans="1:2" ht="20.100000000000001" customHeight="1">
      <c r="A86" s="130" t="s">
        <v>315</v>
      </c>
      <c r="B86" s="129"/>
    </row>
    <row r="87" spans="1:2" ht="20.100000000000001" customHeight="1">
      <c r="A87" s="133" t="s">
        <v>187</v>
      </c>
      <c r="B87" s="127">
        <v>0</v>
      </c>
    </row>
    <row r="88" spans="1:2" ht="20.100000000000001" customHeight="1">
      <c r="A88" s="130" t="s">
        <v>310</v>
      </c>
      <c r="B88" s="129"/>
    </row>
    <row r="89" spans="1:2" ht="20.100000000000001" customHeight="1">
      <c r="A89" s="130" t="s">
        <v>316</v>
      </c>
      <c r="B89" s="129"/>
    </row>
    <row r="90" spans="1:2" ht="20.100000000000001" customHeight="1">
      <c r="A90" s="130" t="s">
        <v>188</v>
      </c>
      <c r="B90" s="127">
        <v>0</v>
      </c>
    </row>
    <row r="91" spans="1:2" ht="20.100000000000001" customHeight="1">
      <c r="A91" s="130" t="s">
        <v>291</v>
      </c>
      <c r="B91" s="129"/>
    </row>
    <row r="92" spans="1:2" ht="20.100000000000001" customHeight="1">
      <c r="A92" s="130" t="s">
        <v>292</v>
      </c>
      <c r="B92" s="129"/>
    </row>
    <row r="93" spans="1:2" ht="20.100000000000001" customHeight="1">
      <c r="A93" s="130" t="s">
        <v>293</v>
      </c>
      <c r="B93" s="129"/>
    </row>
    <row r="94" spans="1:2" ht="20.100000000000001" customHeight="1">
      <c r="A94" s="130" t="s">
        <v>294</v>
      </c>
      <c r="B94" s="129"/>
    </row>
    <row r="95" spans="1:2" ht="20.100000000000001" customHeight="1">
      <c r="A95" s="130" t="s">
        <v>297</v>
      </c>
      <c r="B95" s="129"/>
    </row>
    <row r="96" spans="1:2" ht="20.100000000000001" customHeight="1">
      <c r="A96" s="130" t="s">
        <v>299</v>
      </c>
      <c r="B96" s="129"/>
    </row>
    <row r="97" spans="1:2" ht="20.100000000000001" customHeight="1">
      <c r="A97" s="130" t="s">
        <v>300</v>
      </c>
      <c r="B97" s="129"/>
    </row>
    <row r="98" spans="1:2" ht="20.100000000000001" customHeight="1">
      <c r="A98" s="130" t="s">
        <v>317</v>
      </c>
      <c r="B98" s="129"/>
    </row>
    <row r="99" spans="1:2" ht="20.100000000000001" customHeight="1">
      <c r="A99" s="124" t="s">
        <v>189</v>
      </c>
      <c r="B99" s="127">
        <f>B100</f>
        <v>67</v>
      </c>
    </row>
    <row r="100" spans="1:2" ht="20.100000000000001" customHeight="1">
      <c r="A100" s="131" t="s">
        <v>190</v>
      </c>
      <c r="B100" s="127">
        <v>67</v>
      </c>
    </row>
    <row r="101" spans="1:2" ht="20.100000000000001" customHeight="1">
      <c r="A101" s="131" t="s">
        <v>279</v>
      </c>
      <c r="B101" s="129">
        <v>67</v>
      </c>
    </row>
    <row r="102" spans="1:2" ht="20.100000000000001" customHeight="1">
      <c r="A102" s="131" t="s">
        <v>318</v>
      </c>
      <c r="B102" s="129"/>
    </row>
    <row r="103" spans="1:2" ht="20.100000000000001" customHeight="1">
      <c r="A103" s="131" t="s">
        <v>319</v>
      </c>
      <c r="B103" s="129"/>
    </row>
    <row r="104" spans="1:2" ht="20.100000000000001" customHeight="1">
      <c r="A104" s="131" t="s">
        <v>320</v>
      </c>
      <c r="B104" s="129"/>
    </row>
    <row r="105" spans="1:2" ht="20.100000000000001" customHeight="1">
      <c r="A105" s="131" t="s">
        <v>191</v>
      </c>
      <c r="B105" s="127">
        <v>0</v>
      </c>
    </row>
    <row r="106" spans="1:2" ht="20.100000000000001" customHeight="1">
      <c r="A106" s="131" t="s">
        <v>279</v>
      </c>
      <c r="B106" s="129"/>
    </row>
    <row r="107" spans="1:2" ht="20.100000000000001" customHeight="1">
      <c r="A107" s="131" t="s">
        <v>318</v>
      </c>
      <c r="B107" s="129"/>
    </row>
    <row r="108" spans="1:2" ht="20.100000000000001" customHeight="1">
      <c r="A108" s="131" t="s">
        <v>321</v>
      </c>
      <c r="B108" s="129"/>
    </row>
    <row r="109" spans="1:2" ht="20.100000000000001" customHeight="1">
      <c r="A109" s="131" t="s">
        <v>322</v>
      </c>
      <c r="B109" s="129"/>
    </row>
    <row r="110" spans="1:2" ht="20.100000000000001" customHeight="1">
      <c r="A110" s="131" t="s">
        <v>192</v>
      </c>
      <c r="B110" s="127">
        <v>0</v>
      </c>
    </row>
    <row r="111" spans="1:2" ht="20.100000000000001" customHeight="1">
      <c r="A111" s="131" t="s">
        <v>323</v>
      </c>
      <c r="B111" s="129"/>
    </row>
    <row r="112" spans="1:2" ht="20.100000000000001" customHeight="1">
      <c r="A112" s="131" t="s">
        <v>324</v>
      </c>
      <c r="B112" s="129"/>
    </row>
    <row r="113" spans="1:2" ht="20.100000000000001" customHeight="1">
      <c r="A113" s="131" t="s">
        <v>325</v>
      </c>
      <c r="B113" s="129"/>
    </row>
    <row r="114" spans="1:2" ht="20.100000000000001" customHeight="1">
      <c r="A114" s="131" t="s">
        <v>326</v>
      </c>
      <c r="B114" s="129"/>
    </row>
    <row r="115" spans="1:2" ht="20.100000000000001" customHeight="1">
      <c r="A115" s="128" t="s">
        <v>195</v>
      </c>
      <c r="B115" s="127">
        <v>0</v>
      </c>
    </row>
    <row r="116" spans="1:2" ht="20.100000000000001" customHeight="1">
      <c r="A116" s="131" t="s">
        <v>196</v>
      </c>
      <c r="B116" s="127">
        <v>0</v>
      </c>
    </row>
    <row r="117" spans="1:2" ht="20.100000000000001" customHeight="1">
      <c r="A117" s="131" t="s">
        <v>327</v>
      </c>
      <c r="B117" s="129"/>
    </row>
    <row r="118" spans="1:2" ht="20.100000000000001" customHeight="1">
      <c r="A118" s="131" t="s">
        <v>328</v>
      </c>
      <c r="B118" s="129"/>
    </row>
    <row r="119" spans="1:2" ht="20.100000000000001" customHeight="1">
      <c r="A119" s="131" t="s">
        <v>329</v>
      </c>
      <c r="B119" s="129"/>
    </row>
    <row r="120" spans="1:2" ht="20.100000000000001" customHeight="1">
      <c r="A120" s="131" t="s">
        <v>330</v>
      </c>
      <c r="B120" s="129"/>
    </row>
    <row r="121" spans="1:2" ht="20.100000000000001" customHeight="1">
      <c r="A121" s="131" t="s">
        <v>197</v>
      </c>
      <c r="B121" s="127">
        <v>0</v>
      </c>
    </row>
    <row r="122" spans="1:2" ht="20.100000000000001" customHeight="1">
      <c r="A122" s="131" t="s">
        <v>329</v>
      </c>
      <c r="B122" s="129"/>
    </row>
    <row r="123" spans="1:2" ht="20.100000000000001" customHeight="1">
      <c r="A123" s="131" t="s">
        <v>331</v>
      </c>
      <c r="B123" s="129"/>
    </row>
    <row r="124" spans="1:2" ht="20.100000000000001" customHeight="1">
      <c r="A124" s="131" t="s">
        <v>332</v>
      </c>
      <c r="B124" s="129"/>
    </row>
    <row r="125" spans="1:2" ht="20.100000000000001" customHeight="1">
      <c r="A125" s="131" t="s">
        <v>333</v>
      </c>
      <c r="B125" s="129"/>
    </row>
    <row r="126" spans="1:2" ht="20.100000000000001" customHeight="1">
      <c r="A126" s="131" t="s">
        <v>198</v>
      </c>
      <c r="B126" s="127">
        <v>0</v>
      </c>
    </row>
    <row r="127" spans="1:2" ht="20.100000000000001" customHeight="1">
      <c r="A127" s="131" t="s">
        <v>334</v>
      </c>
      <c r="B127" s="129"/>
    </row>
    <row r="128" spans="1:2" ht="20.100000000000001" customHeight="1">
      <c r="A128" s="131" t="s">
        <v>335</v>
      </c>
      <c r="B128" s="129"/>
    </row>
    <row r="129" spans="1:2" ht="20.100000000000001" customHeight="1">
      <c r="A129" s="131" t="s">
        <v>336</v>
      </c>
      <c r="B129" s="129"/>
    </row>
    <row r="130" spans="1:2" ht="20.100000000000001" customHeight="1">
      <c r="A130" s="131" t="s">
        <v>337</v>
      </c>
      <c r="B130" s="129"/>
    </row>
    <row r="131" spans="1:2" ht="20.100000000000001" customHeight="1">
      <c r="A131" s="131" t="s">
        <v>199</v>
      </c>
      <c r="B131" s="127">
        <v>0</v>
      </c>
    </row>
    <row r="132" spans="1:2" ht="20.100000000000001" customHeight="1">
      <c r="A132" s="131" t="s">
        <v>338</v>
      </c>
      <c r="B132" s="129"/>
    </row>
    <row r="133" spans="1:2" ht="20.100000000000001" customHeight="1">
      <c r="A133" s="131" t="s">
        <v>339</v>
      </c>
      <c r="B133" s="129"/>
    </row>
    <row r="134" spans="1:2" ht="20.100000000000001" customHeight="1">
      <c r="A134" s="131" t="s">
        <v>340</v>
      </c>
      <c r="B134" s="129"/>
    </row>
    <row r="135" spans="1:2" ht="20.100000000000001" customHeight="1">
      <c r="A135" s="131" t="s">
        <v>341</v>
      </c>
      <c r="B135" s="129"/>
    </row>
    <row r="136" spans="1:2" ht="20.100000000000001" customHeight="1">
      <c r="A136" s="131" t="s">
        <v>342</v>
      </c>
      <c r="B136" s="129"/>
    </row>
    <row r="137" spans="1:2" ht="20.100000000000001" customHeight="1">
      <c r="A137" s="131" t="s">
        <v>343</v>
      </c>
      <c r="B137" s="129"/>
    </row>
    <row r="138" spans="1:2" ht="20.100000000000001" customHeight="1">
      <c r="A138" s="131" t="s">
        <v>344</v>
      </c>
      <c r="B138" s="129"/>
    </row>
    <row r="139" spans="1:2" ht="20.100000000000001" customHeight="1">
      <c r="A139" s="131" t="s">
        <v>345</v>
      </c>
      <c r="B139" s="129"/>
    </row>
    <row r="140" spans="1:2" ht="20.100000000000001" customHeight="1">
      <c r="A140" s="131" t="s">
        <v>200</v>
      </c>
      <c r="B140" s="127">
        <v>0</v>
      </c>
    </row>
    <row r="141" spans="1:2" ht="20.100000000000001" customHeight="1">
      <c r="A141" s="131" t="s">
        <v>346</v>
      </c>
      <c r="B141" s="129"/>
    </row>
    <row r="142" spans="1:2" ht="20.100000000000001" customHeight="1">
      <c r="A142" s="131" t="s">
        <v>347</v>
      </c>
      <c r="B142" s="129"/>
    </row>
    <row r="143" spans="1:2" ht="20.100000000000001" customHeight="1">
      <c r="A143" s="131" t="s">
        <v>348</v>
      </c>
      <c r="B143" s="129"/>
    </row>
    <row r="144" spans="1:2" ht="20.100000000000001" customHeight="1">
      <c r="A144" s="131" t="s">
        <v>349</v>
      </c>
      <c r="B144" s="129"/>
    </row>
    <row r="145" spans="1:2" ht="20.100000000000001" customHeight="1">
      <c r="A145" s="131" t="s">
        <v>350</v>
      </c>
      <c r="B145" s="129"/>
    </row>
    <row r="146" spans="1:2" ht="20.100000000000001" customHeight="1">
      <c r="A146" s="131" t="s">
        <v>351</v>
      </c>
      <c r="B146" s="129"/>
    </row>
    <row r="147" spans="1:2" ht="20.100000000000001" customHeight="1">
      <c r="A147" s="131" t="s">
        <v>201</v>
      </c>
      <c r="B147" s="127">
        <v>0</v>
      </c>
    </row>
    <row r="148" spans="1:2" ht="20.100000000000001" customHeight="1">
      <c r="A148" s="131" t="s">
        <v>352</v>
      </c>
      <c r="B148" s="129"/>
    </row>
    <row r="149" spans="1:2" ht="20.100000000000001" customHeight="1">
      <c r="A149" s="131" t="s">
        <v>353</v>
      </c>
      <c r="B149" s="129"/>
    </row>
    <row r="150" spans="1:2" ht="20.100000000000001" customHeight="1">
      <c r="A150" s="131" t="s">
        <v>354</v>
      </c>
      <c r="B150" s="129"/>
    </row>
    <row r="151" spans="1:2" ht="20.100000000000001" customHeight="1">
      <c r="A151" s="131" t="s">
        <v>355</v>
      </c>
      <c r="B151" s="129"/>
    </row>
    <row r="152" spans="1:2" ht="20.100000000000001" customHeight="1">
      <c r="A152" s="131" t="s">
        <v>356</v>
      </c>
      <c r="B152" s="129"/>
    </row>
    <row r="153" spans="1:2" ht="20.100000000000001" customHeight="1">
      <c r="A153" s="131" t="s">
        <v>357</v>
      </c>
      <c r="B153" s="129"/>
    </row>
    <row r="154" spans="1:2" ht="20.100000000000001" customHeight="1">
      <c r="A154" s="131" t="s">
        <v>358</v>
      </c>
      <c r="B154" s="129"/>
    </row>
    <row r="155" spans="1:2" ht="20.100000000000001" customHeight="1">
      <c r="A155" s="131" t="s">
        <v>359</v>
      </c>
      <c r="B155" s="129"/>
    </row>
    <row r="156" spans="1:2" ht="20.100000000000001" customHeight="1">
      <c r="A156" s="131" t="s">
        <v>202</v>
      </c>
      <c r="B156" s="127">
        <v>0</v>
      </c>
    </row>
    <row r="157" spans="1:2" ht="20.100000000000001" customHeight="1">
      <c r="A157" s="130" t="s">
        <v>327</v>
      </c>
      <c r="B157" s="129"/>
    </row>
    <row r="158" spans="1:2" ht="20.100000000000001" customHeight="1">
      <c r="A158" s="130" t="s">
        <v>360</v>
      </c>
      <c r="B158" s="129"/>
    </row>
    <row r="159" spans="1:2" ht="20.100000000000001" customHeight="1">
      <c r="A159" s="131" t="s">
        <v>203</v>
      </c>
      <c r="B159" s="127">
        <v>0</v>
      </c>
    </row>
    <row r="160" spans="1:2" ht="20.100000000000001" customHeight="1">
      <c r="A160" s="130" t="s">
        <v>327</v>
      </c>
      <c r="B160" s="129"/>
    </row>
    <row r="161" spans="1:2" ht="20.100000000000001" customHeight="1">
      <c r="A161" s="130" t="s">
        <v>361</v>
      </c>
      <c r="B161" s="129"/>
    </row>
    <row r="162" spans="1:2" ht="20.100000000000001" customHeight="1">
      <c r="A162" s="131" t="s">
        <v>204</v>
      </c>
      <c r="B162" s="129"/>
    </row>
    <row r="163" spans="1:2" ht="20.100000000000001" customHeight="1">
      <c r="A163" s="131" t="s">
        <v>205</v>
      </c>
      <c r="B163" s="127">
        <v>0</v>
      </c>
    </row>
    <row r="164" spans="1:2" ht="20.100000000000001" customHeight="1">
      <c r="A164" s="130" t="s">
        <v>334</v>
      </c>
      <c r="B164" s="129"/>
    </row>
    <row r="165" spans="1:2" ht="20.100000000000001" customHeight="1">
      <c r="A165" s="130" t="s">
        <v>336</v>
      </c>
      <c r="B165" s="129"/>
    </row>
    <row r="166" spans="1:2" ht="20.100000000000001" customHeight="1">
      <c r="A166" s="130" t="s">
        <v>362</v>
      </c>
      <c r="B166" s="129"/>
    </row>
    <row r="167" spans="1:2" ht="20.100000000000001" customHeight="1">
      <c r="A167" s="128" t="s">
        <v>206</v>
      </c>
      <c r="B167" s="127">
        <v>0</v>
      </c>
    </row>
    <row r="168" spans="1:2" ht="20.100000000000001" customHeight="1">
      <c r="A168" s="131" t="s">
        <v>207</v>
      </c>
      <c r="B168" s="127">
        <v>0</v>
      </c>
    </row>
    <row r="169" spans="1:2" ht="20.100000000000001" customHeight="1">
      <c r="A169" s="131" t="s">
        <v>363</v>
      </c>
      <c r="B169" s="129"/>
    </row>
    <row r="170" spans="1:2" ht="20.100000000000001" customHeight="1">
      <c r="A170" s="131" t="s">
        <v>364</v>
      </c>
      <c r="B170" s="129"/>
    </row>
    <row r="171" spans="1:2" ht="20.100000000000001" customHeight="1">
      <c r="A171" s="128" t="s">
        <v>208</v>
      </c>
      <c r="B171" s="127">
        <v>58</v>
      </c>
    </row>
    <row r="172" spans="1:2" ht="20.100000000000001" customHeight="1">
      <c r="A172" s="131" t="s">
        <v>209</v>
      </c>
      <c r="B172" s="127">
        <v>0</v>
      </c>
    </row>
    <row r="173" spans="1:2" ht="20.100000000000001" customHeight="1">
      <c r="A173" s="131" t="s">
        <v>365</v>
      </c>
      <c r="B173" s="129"/>
    </row>
    <row r="174" spans="1:2" ht="20.100000000000001" customHeight="1">
      <c r="A174" s="131" t="s">
        <v>366</v>
      </c>
      <c r="B174" s="129"/>
    </row>
    <row r="175" spans="1:2" ht="20.100000000000001" customHeight="1">
      <c r="A175" s="131" t="s">
        <v>367</v>
      </c>
      <c r="B175" s="129">
        <v>0</v>
      </c>
    </row>
    <row r="176" spans="1:2" ht="20.100000000000001" customHeight="1">
      <c r="A176" s="131" t="s">
        <v>210</v>
      </c>
      <c r="B176" s="127">
        <v>0</v>
      </c>
    </row>
    <row r="177" spans="1:2" ht="20.100000000000001" customHeight="1">
      <c r="A177" s="131" t="s">
        <v>368</v>
      </c>
      <c r="B177" s="129"/>
    </row>
    <row r="178" spans="1:2" ht="20.100000000000001" customHeight="1">
      <c r="A178" s="131" t="s">
        <v>369</v>
      </c>
      <c r="B178" s="129"/>
    </row>
    <row r="179" spans="1:2" ht="20.100000000000001" customHeight="1">
      <c r="A179" s="131" t="s">
        <v>370</v>
      </c>
      <c r="B179" s="129"/>
    </row>
    <row r="180" spans="1:2" ht="20.100000000000001" customHeight="1">
      <c r="A180" s="131" t="s">
        <v>371</v>
      </c>
      <c r="B180" s="129"/>
    </row>
    <row r="181" spans="1:2" ht="20.100000000000001" customHeight="1">
      <c r="A181" s="131" t="s">
        <v>372</v>
      </c>
      <c r="B181" s="129"/>
    </row>
    <row r="182" spans="1:2" ht="20.100000000000001" customHeight="1">
      <c r="A182" s="131" t="s">
        <v>373</v>
      </c>
      <c r="B182" s="129"/>
    </row>
    <row r="183" spans="1:2" ht="20.100000000000001" customHeight="1">
      <c r="A183" s="131" t="s">
        <v>374</v>
      </c>
      <c r="B183" s="129"/>
    </row>
    <row r="184" spans="1:2" ht="20.100000000000001" customHeight="1">
      <c r="A184" s="131" t="s">
        <v>375</v>
      </c>
      <c r="B184" s="129"/>
    </row>
    <row r="185" spans="1:2" ht="20.100000000000001" customHeight="1">
      <c r="A185" s="131" t="s">
        <v>211</v>
      </c>
      <c r="B185" s="127">
        <v>58</v>
      </c>
    </row>
    <row r="186" spans="1:2" ht="20.100000000000001" customHeight="1">
      <c r="A186" s="131" t="s">
        <v>376</v>
      </c>
      <c r="B186" s="129">
        <v>14</v>
      </c>
    </row>
    <row r="187" spans="1:2" ht="20.100000000000001" customHeight="1">
      <c r="A187" s="131" t="s">
        <v>377</v>
      </c>
      <c r="B187" s="129"/>
    </row>
    <row r="188" spans="1:2" ht="20.100000000000001" customHeight="1">
      <c r="A188" s="131" t="s">
        <v>378</v>
      </c>
      <c r="B188" s="129"/>
    </row>
    <row r="189" spans="1:2" ht="20.100000000000001" customHeight="1">
      <c r="A189" s="131" t="s">
        <v>379</v>
      </c>
      <c r="B189" s="129"/>
    </row>
    <row r="190" spans="1:2" ht="20.100000000000001" customHeight="1">
      <c r="A190" s="131" t="s">
        <v>380</v>
      </c>
      <c r="B190" s="129">
        <v>44</v>
      </c>
    </row>
    <row r="191" spans="1:2" ht="20.100000000000001" customHeight="1">
      <c r="A191" s="131" t="s">
        <v>381</v>
      </c>
      <c r="B191" s="129"/>
    </row>
    <row r="192" spans="1:2" ht="20.100000000000001" customHeight="1">
      <c r="A192" s="131" t="s">
        <v>382</v>
      </c>
      <c r="B192" s="129"/>
    </row>
    <row r="193" spans="1:2" ht="20.100000000000001" customHeight="1">
      <c r="A193" s="131" t="s">
        <v>383</v>
      </c>
      <c r="B193" s="129"/>
    </row>
    <row r="194" spans="1:2" ht="20.100000000000001" customHeight="1">
      <c r="A194" s="131" t="s">
        <v>384</v>
      </c>
      <c r="B194" s="129"/>
    </row>
    <row r="195" spans="1:2" ht="20.100000000000001" customHeight="1">
      <c r="A195" s="131" t="s">
        <v>385</v>
      </c>
      <c r="B195" s="129"/>
    </row>
    <row r="196" spans="1:2" ht="20.100000000000001" customHeight="1">
      <c r="A196" s="128" t="s">
        <v>212</v>
      </c>
      <c r="B196" s="127">
        <v>0</v>
      </c>
    </row>
    <row r="197" spans="1:2" ht="20.100000000000001" customHeight="1">
      <c r="A197" s="128" t="s">
        <v>386</v>
      </c>
      <c r="B197" s="129"/>
    </row>
    <row r="198" spans="1:2" ht="20.100000000000001" customHeight="1">
      <c r="A198" s="128" t="s">
        <v>387</v>
      </c>
      <c r="B198" s="129"/>
    </row>
    <row r="199" spans="1:2" ht="20.100000000000001" customHeight="1">
      <c r="A199" s="128" t="s">
        <v>388</v>
      </c>
      <c r="B199" s="129"/>
    </row>
    <row r="200" spans="1:2" ht="20.100000000000001" customHeight="1">
      <c r="A200" s="128" t="s">
        <v>389</v>
      </c>
      <c r="B200" s="129"/>
    </row>
    <row r="201" spans="1:2" ht="20.100000000000001" customHeight="1">
      <c r="A201" s="128" t="s">
        <v>390</v>
      </c>
      <c r="B201" s="129"/>
    </row>
    <row r="202" spans="1:2" ht="20.100000000000001" customHeight="1">
      <c r="A202" s="128" t="s">
        <v>391</v>
      </c>
      <c r="B202" s="129"/>
    </row>
    <row r="203" spans="1:2" ht="20.100000000000001" customHeight="1">
      <c r="A203" s="128" t="s">
        <v>392</v>
      </c>
      <c r="B203" s="129"/>
    </row>
    <row r="204" spans="1:2" ht="20.100000000000001" customHeight="1">
      <c r="A204" s="128" t="s">
        <v>393</v>
      </c>
      <c r="B204" s="129"/>
    </row>
    <row r="205" spans="1:2" ht="20.100000000000001" customHeight="1">
      <c r="A205" s="128" t="s">
        <v>394</v>
      </c>
      <c r="B205" s="129"/>
    </row>
    <row r="206" spans="1:2" ht="20.100000000000001" customHeight="1">
      <c r="A206" s="128" t="s">
        <v>395</v>
      </c>
      <c r="B206" s="129"/>
    </row>
    <row r="207" spans="1:2" ht="20.100000000000001" customHeight="1">
      <c r="A207" s="128" t="s">
        <v>396</v>
      </c>
      <c r="B207" s="129"/>
    </row>
    <row r="208" spans="1:2" ht="20.100000000000001" customHeight="1">
      <c r="A208" s="128" t="s">
        <v>397</v>
      </c>
      <c r="B208" s="129"/>
    </row>
    <row r="209" spans="1:2" ht="20.100000000000001" customHeight="1">
      <c r="A209" s="128" t="s">
        <v>398</v>
      </c>
      <c r="B209" s="129"/>
    </row>
    <row r="210" spans="1:2" ht="20.100000000000001" customHeight="1">
      <c r="A210" s="128" t="s">
        <v>399</v>
      </c>
      <c r="B210" s="129"/>
    </row>
    <row r="211" spans="1:2" ht="20.100000000000001" customHeight="1">
      <c r="A211" s="128" t="s">
        <v>400</v>
      </c>
      <c r="B211" s="129"/>
    </row>
    <row r="212" spans="1:2" ht="20.100000000000001" customHeight="1">
      <c r="A212" s="128" t="s">
        <v>401</v>
      </c>
      <c r="B212" s="129"/>
    </row>
    <row r="213" spans="1:2" ht="20.100000000000001" customHeight="1">
      <c r="A213" s="128" t="s">
        <v>213</v>
      </c>
      <c r="B213" s="127">
        <v>0</v>
      </c>
    </row>
    <row r="214" spans="1:2" ht="20.100000000000001" customHeight="1">
      <c r="A214" s="128" t="s">
        <v>402</v>
      </c>
      <c r="B214" s="129"/>
    </row>
    <row r="215" spans="1:2" ht="20.100000000000001" customHeight="1">
      <c r="A215" s="128" t="s">
        <v>403</v>
      </c>
      <c r="B215" s="129"/>
    </row>
    <row r="216" spans="1:2" ht="20.100000000000001" customHeight="1">
      <c r="A216" s="128" t="s">
        <v>404</v>
      </c>
      <c r="B216" s="129"/>
    </row>
    <row r="217" spans="1:2" ht="20.100000000000001" customHeight="1">
      <c r="A217" s="128" t="s">
        <v>405</v>
      </c>
      <c r="B217" s="129"/>
    </row>
    <row r="218" spans="1:2" ht="20.100000000000001" customHeight="1">
      <c r="A218" s="128" t="s">
        <v>406</v>
      </c>
      <c r="B218" s="129"/>
    </row>
    <row r="219" spans="1:2" ht="20.100000000000001" customHeight="1">
      <c r="A219" s="128" t="s">
        <v>407</v>
      </c>
      <c r="B219" s="129"/>
    </row>
    <row r="220" spans="1:2" ht="20.100000000000001" customHeight="1">
      <c r="A220" s="128" t="s">
        <v>408</v>
      </c>
      <c r="B220" s="129"/>
    </row>
    <row r="221" spans="1:2" ht="20.100000000000001" customHeight="1">
      <c r="A221" s="128" t="s">
        <v>409</v>
      </c>
      <c r="B221" s="129"/>
    </row>
    <row r="222" spans="1:2" ht="20.100000000000001" customHeight="1">
      <c r="A222" s="128" t="s">
        <v>410</v>
      </c>
      <c r="B222" s="129"/>
    </row>
    <row r="223" spans="1:2" ht="20.100000000000001" customHeight="1">
      <c r="A223" s="128" t="s">
        <v>411</v>
      </c>
      <c r="B223" s="129"/>
    </row>
    <row r="224" spans="1:2" ht="20.100000000000001" customHeight="1">
      <c r="A224" s="128" t="s">
        <v>412</v>
      </c>
      <c r="B224" s="129"/>
    </row>
    <row r="225" spans="1:2" ht="20.100000000000001" customHeight="1">
      <c r="A225" s="128" t="s">
        <v>413</v>
      </c>
      <c r="B225" s="129"/>
    </row>
    <row r="226" spans="1:2" ht="20.100000000000001" customHeight="1">
      <c r="A226" s="128" t="s">
        <v>414</v>
      </c>
      <c r="B226" s="129"/>
    </row>
    <row r="227" spans="1:2" ht="20.100000000000001" customHeight="1">
      <c r="A227" s="128" t="s">
        <v>415</v>
      </c>
      <c r="B227" s="129"/>
    </row>
    <row r="228" spans="1:2" ht="20.100000000000001" customHeight="1">
      <c r="A228" s="128" t="s">
        <v>416</v>
      </c>
      <c r="B228" s="129"/>
    </row>
    <row r="229" spans="1:2" ht="20.100000000000001" customHeight="1">
      <c r="A229" s="128" t="s">
        <v>417</v>
      </c>
      <c r="B229" s="129"/>
    </row>
    <row r="230" spans="1:2" ht="20.100000000000001" customHeight="1">
      <c r="A230" s="128"/>
      <c r="B230" s="129"/>
    </row>
    <row r="231" spans="1:2" ht="20.100000000000001" customHeight="1">
      <c r="A231" s="128"/>
      <c r="B231" s="129"/>
    </row>
    <row r="232" spans="1:2" ht="20.100000000000001" customHeight="1">
      <c r="A232" s="128"/>
      <c r="B232" s="129"/>
    </row>
    <row r="233" spans="1:2" ht="20.100000000000001" customHeight="1">
      <c r="A233" s="131"/>
      <c r="B233" s="129"/>
    </row>
    <row r="234" spans="1:2" ht="20.100000000000001" customHeight="1">
      <c r="A234" s="131"/>
      <c r="B234" s="129"/>
    </row>
    <row r="235" spans="1:2" ht="20.100000000000001" customHeight="1" thickBot="1">
      <c r="A235" s="138" t="s">
        <v>418</v>
      </c>
      <c r="B235" s="139">
        <f>B21+B44+B99+B115+B167+B171+B196</f>
        <v>1034</v>
      </c>
    </row>
    <row r="236" spans="1:2" ht="20.100000000000001" customHeight="1"/>
    <row r="237" spans="1:2" ht="20.100000000000001" customHeight="1"/>
    <row r="238" spans="1:2" ht="20.100000000000001" customHeight="1"/>
    <row r="239" spans="1:2" ht="20.100000000000001" customHeight="1"/>
    <row r="240" spans="1:2" ht="20.100000000000001" customHeight="1"/>
    <row r="241" spans="2:2" ht="20.100000000000001" customHeight="1"/>
    <row r="242" spans="2:2" ht="20.100000000000001" customHeight="1"/>
    <row r="243" spans="2:2" ht="20.100000000000001" customHeight="1"/>
    <row r="244" spans="2:2" s="38" customFormat="1" ht="20.100000000000001" customHeight="1">
      <c r="B244" s="111"/>
    </row>
    <row r="245" spans="2:2" s="38" customFormat="1" ht="20.100000000000001" customHeight="1">
      <c r="B245" s="111"/>
    </row>
    <row r="246" spans="2:2" s="38" customFormat="1" ht="20.100000000000001" customHeight="1">
      <c r="B246" s="111"/>
    </row>
    <row r="247" spans="2:2" s="38" customFormat="1" ht="20.100000000000001" customHeight="1">
      <c r="B247" s="111"/>
    </row>
    <row r="248" spans="2:2" s="38" customFormat="1" ht="20.100000000000001" customHeight="1">
      <c r="B248" s="111"/>
    </row>
    <row r="249" spans="2:2" s="38" customFormat="1" ht="20.100000000000001" customHeight="1">
      <c r="B249" s="111"/>
    </row>
    <row r="250" spans="2:2" s="38" customFormat="1" ht="20.100000000000001" customHeight="1">
      <c r="B250" s="111"/>
    </row>
    <row r="251" spans="2:2" s="38" customFormat="1" ht="20.100000000000001" customHeight="1">
      <c r="B251" s="111"/>
    </row>
    <row r="252" spans="2:2" s="38" customFormat="1" ht="20.100000000000001" customHeight="1">
      <c r="B252" s="111"/>
    </row>
    <row r="253" spans="2:2" s="38" customFormat="1" ht="20.100000000000001" customHeight="1">
      <c r="B253" s="111"/>
    </row>
    <row r="254" spans="2:2" s="38" customFormat="1" ht="20.100000000000001" customHeight="1">
      <c r="B254" s="111"/>
    </row>
    <row r="255" spans="2:2" s="38" customFormat="1" ht="20.100000000000001" customHeight="1">
      <c r="B255" s="111"/>
    </row>
    <row r="256" spans="2:2" s="38" customFormat="1" ht="20.100000000000001" customHeight="1">
      <c r="B256" s="111"/>
    </row>
    <row r="257" spans="2:2" s="38" customFormat="1" ht="20.100000000000001" customHeight="1">
      <c r="B257" s="111"/>
    </row>
    <row r="258" spans="2:2" s="38" customFormat="1" ht="20.100000000000001" customHeight="1">
      <c r="B258" s="111"/>
    </row>
    <row r="259" spans="2:2" s="38" customFormat="1" ht="20.100000000000001" customHeight="1">
      <c r="B259" s="111"/>
    </row>
    <row r="260" spans="2:2" s="38" customFormat="1" ht="20.100000000000001" customHeight="1">
      <c r="B260" s="111"/>
    </row>
    <row r="261" spans="2:2" s="38" customFormat="1" ht="20.100000000000001" customHeight="1">
      <c r="B261" s="111"/>
    </row>
    <row r="262" spans="2:2" s="38" customFormat="1" ht="20.100000000000001" customHeight="1">
      <c r="B262" s="111"/>
    </row>
    <row r="263" spans="2:2" s="38" customFormat="1" ht="20.100000000000001" customHeight="1">
      <c r="B263" s="111"/>
    </row>
    <row r="264" spans="2:2" s="38" customFormat="1" ht="20.100000000000001" customHeight="1">
      <c r="B264" s="111"/>
    </row>
    <row r="265" spans="2:2" s="38" customFormat="1" ht="20.100000000000001" customHeight="1">
      <c r="B265" s="111"/>
    </row>
    <row r="266" spans="2:2" s="38" customFormat="1" ht="20.100000000000001" customHeight="1">
      <c r="B266" s="111"/>
    </row>
    <row r="267" spans="2:2" s="38" customFormat="1" ht="20.100000000000001" customHeight="1">
      <c r="B267" s="111"/>
    </row>
    <row r="268" spans="2:2" s="38" customFormat="1" ht="20.100000000000001" customHeight="1">
      <c r="B268" s="111"/>
    </row>
    <row r="269" spans="2:2" s="38" customFormat="1" ht="20.100000000000001" customHeight="1">
      <c r="B269" s="111"/>
    </row>
    <row r="270" spans="2:2" s="38" customFormat="1" ht="20.100000000000001" customHeight="1">
      <c r="B270" s="111"/>
    </row>
    <row r="271" spans="2:2" s="38" customFormat="1" ht="20.100000000000001" customHeight="1">
      <c r="B271" s="111"/>
    </row>
    <row r="272" spans="2:2" s="38" customFormat="1" ht="20.100000000000001" customHeight="1">
      <c r="B272" s="111"/>
    </row>
    <row r="273" spans="2:2" s="38" customFormat="1" ht="20.100000000000001" customHeight="1">
      <c r="B273" s="111"/>
    </row>
    <row r="274" spans="2:2" s="38" customFormat="1" ht="20.100000000000001" customHeight="1">
      <c r="B274" s="111"/>
    </row>
    <row r="275" spans="2:2" s="38" customFormat="1" ht="20.100000000000001" customHeight="1">
      <c r="B275" s="111"/>
    </row>
    <row r="276" spans="2:2" s="38" customFormat="1" ht="20.100000000000001" customHeight="1">
      <c r="B276" s="111"/>
    </row>
    <row r="277" spans="2:2" s="38" customFormat="1" ht="20.100000000000001" customHeight="1">
      <c r="B277" s="111"/>
    </row>
    <row r="278" spans="2:2" s="38" customFormat="1" ht="20.100000000000001" customHeight="1">
      <c r="B278" s="111"/>
    </row>
    <row r="279" spans="2:2" s="38" customFormat="1" ht="20.100000000000001" customHeight="1">
      <c r="B279" s="111"/>
    </row>
    <row r="280" spans="2:2" s="38" customFormat="1" ht="20.100000000000001" customHeight="1">
      <c r="B280" s="111"/>
    </row>
    <row r="281" spans="2:2" s="38" customFormat="1" ht="20.100000000000001" customHeight="1">
      <c r="B281" s="111"/>
    </row>
    <row r="282" spans="2:2" s="38" customFormat="1" ht="20.100000000000001" customHeight="1">
      <c r="B282" s="111"/>
    </row>
    <row r="283" spans="2:2" s="38" customFormat="1" ht="20.100000000000001" customHeight="1">
      <c r="B283" s="111"/>
    </row>
    <row r="284" spans="2:2" s="38" customFormat="1" ht="20.100000000000001" customHeight="1">
      <c r="B284" s="111"/>
    </row>
    <row r="285" spans="2:2" s="38" customFormat="1" ht="20.100000000000001" customHeight="1">
      <c r="B285" s="111"/>
    </row>
  </sheetData>
  <sheetProtection formatCells="0" formatColumns="0" formatRows="0" insertColumns="0" insertRows="0" insertHyperlinks="0" deleteColumns="0" deleteRows="0" sort="0" autoFilter="0" pivotTables="0"/>
  <autoFilter ref="A4:B235"/>
  <mergeCells count="1">
    <mergeCell ref="A2:B2"/>
  </mergeCells>
  <phoneticPr fontId="1" type="noConversion"/>
  <printOptions horizontalCentered="1"/>
  <pageMargins left="0.47" right="0.47" top="0.59" bottom="0.47" header="0.31" footer="0.31"/>
  <pageSetup paperSize="9" scale="80" orientation="landscape" errors="blank"/>
</worksheet>
</file>

<file path=xl/worksheets/sheet2.xml><?xml version="1.0" encoding="utf-8"?>
<worksheet xmlns="http://schemas.openxmlformats.org/spreadsheetml/2006/main" xmlns:r="http://schemas.openxmlformats.org/officeDocument/2006/relationships">
  <dimension ref="A1:F31"/>
  <sheetViews>
    <sheetView workbookViewId="0">
      <selection activeCell="H24" sqref="H24"/>
    </sheetView>
  </sheetViews>
  <sheetFormatPr defaultColWidth="8.75" defaultRowHeight="14.25"/>
  <cols>
    <col min="1" max="1" width="40.125" style="2" customWidth="1"/>
    <col min="2" max="2" width="18.75" style="2" customWidth="1"/>
    <col min="3" max="3" width="14" style="2" customWidth="1"/>
    <col min="4" max="5" width="8.75" style="2"/>
    <col min="6" max="6" width="9.375" style="2" bestFit="1" customWidth="1"/>
    <col min="7" max="256" width="8.75" style="2"/>
    <col min="257" max="257" width="40.125" style="2" customWidth="1"/>
    <col min="258" max="258" width="18.75" style="2" customWidth="1"/>
    <col min="259" max="259" width="14" style="2" customWidth="1"/>
    <col min="260" max="261" width="8.75" style="2"/>
    <col min="262" max="262" width="9.375" style="2" bestFit="1" customWidth="1"/>
    <col min="263" max="512" width="8.75" style="2"/>
    <col min="513" max="513" width="40.125" style="2" customWidth="1"/>
    <col min="514" max="514" width="18.75" style="2" customWidth="1"/>
    <col min="515" max="515" width="14" style="2" customWidth="1"/>
    <col min="516" max="517" width="8.75" style="2"/>
    <col min="518" max="518" width="9.375" style="2" bestFit="1" customWidth="1"/>
    <col min="519" max="768" width="8.75" style="2"/>
    <col min="769" max="769" width="40.125" style="2" customWidth="1"/>
    <col min="770" max="770" width="18.75" style="2" customWidth="1"/>
    <col min="771" max="771" width="14" style="2" customWidth="1"/>
    <col min="772" max="773" width="8.75" style="2"/>
    <col min="774" max="774" width="9.375" style="2" bestFit="1" customWidth="1"/>
    <col min="775" max="1024" width="8.75" style="2"/>
    <col min="1025" max="1025" width="40.125" style="2" customWidth="1"/>
    <col min="1026" max="1026" width="18.75" style="2" customWidth="1"/>
    <col min="1027" max="1027" width="14" style="2" customWidth="1"/>
    <col min="1028" max="1029" width="8.75" style="2"/>
    <col min="1030" max="1030" width="9.375" style="2" bestFit="1" customWidth="1"/>
    <col min="1031" max="1280" width="8.75" style="2"/>
    <col min="1281" max="1281" width="40.125" style="2" customWidth="1"/>
    <col min="1282" max="1282" width="18.75" style="2" customWidth="1"/>
    <col min="1283" max="1283" width="14" style="2" customWidth="1"/>
    <col min="1284" max="1285" width="8.75" style="2"/>
    <col min="1286" max="1286" width="9.375" style="2" bestFit="1" customWidth="1"/>
    <col min="1287" max="1536" width="8.75" style="2"/>
    <col min="1537" max="1537" width="40.125" style="2" customWidth="1"/>
    <col min="1538" max="1538" width="18.75" style="2" customWidth="1"/>
    <col min="1539" max="1539" width="14" style="2" customWidth="1"/>
    <col min="1540" max="1541" width="8.75" style="2"/>
    <col min="1542" max="1542" width="9.375" style="2" bestFit="1" customWidth="1"/>
    <col min="1543" max="1792" width="8.75" style="2"/>
    <col min="1793" max="1793" width="40.125" style="2" customWidth="1"/>
    <col min="1794" max="1794" width="18.75" style="2" customWidth="1"/>
    <col min="1795" max="1795" width="14" style="2" customWidth="1"/>
    <col min="1796" max="1797" width="8.75" style="2"/>
    <col min="1798" max="1798" width="9.375" style="2" bestFit="1" customWidth="1"/>
    <col min="1799" max="2048" width="8.75" style="2"/>
    <col min="2049" max="2049" width="40.125" style="2" customWidth="1"/>
    <col min="2050" max="2050" width="18.75" style="2" customWidth="1"/>
    <col min="2051" max="2051" width="14" style="2" customWidth="1"/>
    <col min="2052" max="2053" width="8.75" style="2"/>
    <col min="2054" max="2054" width="9.375" style="2" bestFit="1" customWidth="1"/>
    <col min="2055" max="2304" width="8.75" style="2"/>
    <col min="2305" max="2305" width="40.125" style="2" customWidth="1"/>
    <col min="2306" max="2306" width="18.75" style="2" customWidth="1"/>
    <col min="2307" max="2307" width="14" style="2" customWidth="1"/>
    <col min="2308" max="2309" width="8.75" style="2"/>
    <col min="2310" max="2310" width="9.375" style="2" bestFit="1" customWidth="1"/>
    <col min="2311" max="2560" width="8.75" style="2"/>
    <col min="2561" max="2561" width="40.125" style="2" customWidth="1"/>
    <col min="2562" max="2562" width="18.75" style="2" customWidth="1"/>
    <col min="2563" max="2563" width="14" style="2" customWidth="1"/>
    <col min="2564" max="2565" width="8.75" style="2"/>
    <col min="2566" max="2566" width="9.375" style="2" bestFit="1" customWidth="1"/>
    <col min="2567" max="2816" width="8.75" style="2"/>
    <col min="2817" max="2817" width="40.125" style="2" customWidth="1"/>
    <col min="2818" max="2818" width="18.75" style="2" customWidth="1"/>
    <col min="2819" max="2819" width="14" style="2" customWidth="1"/>
    <col min="2820" max="2821" width="8.75" style="2"/>
    <col min="2822" max="2822" width="9.375" style="2" bestFit="1" customWidth="1"/>
    <col min="2823" max="3072" width="8.75" style="2"/>
    <col min="3073" max="3073" width="40.125" style="2" customWidth="1"/>
    <col min="3074" max="3074" width="18.75" style="2" customWidth="1"/>
    <col min="3075" max="3075" width="14" style="2" customWidth="1"/>
    <col min="3076" max="3077" width="8.75" style="2"/>
    <col min="3078" max="3078" width="9.375" style="2" bestFit="1" customWidth="1"/>
    <col min="3079" max="3328" width="8.75" style="2"/>
    <col min="3329" max="3329" width="40.125" style="2" customWidth="1"/>
    <col min="3330" max="3330" width="18.75" style="2" customWidth="1"/>
    <col min="3331" max="3331" width="14" style="2" customWidth="1"/>
    <col min="3332" max="3333" width="8.75" style="2"/>
    <col min="3334" max="3334" width="9.375" style="2" bestFit="1" customWidth="1"/>
    <col min="3335" max="3584" width="8.75" style="2"/>
    <col min="3585" max="3585" width="40.125" style="2" customWidth="1"/>
    <col min="3586" max="3586" width="18.75" style="2" customWidth="1"/>
    <col min="3587" max="3587" width="14" style="2" customWidth="1"/>
    <col min="3588" max="3589" width="8.75" style="2"/>
    <col min="3590" max="3590" width="9.375" style="2" bestFit="1" customWidth="1"/>
    <col min="3591" max="3840" width="8.75" style="2"/>
    <col min="3841" max="3841" width="40.125" style="2" customWidth="1"/>
    <col min="3842" max="3842" width="18.75" style="2" customWidth="1"/>
    <col min="3843" max="3843" width="14" style="2" customWidth="1"/>
    <col min="3844" max="3845" width="8.75" style="2"/>
    <col min="3846" max="3846" width="9.375" style="2" bestFit="1" customWidth="1"/>
    <col min="3847" max="4096" width="8.75" style="2"/>
    <col min="4097" max="4097" width="40.125" style="2" customWidth="1"/>
    <col min="4098" max="4098" width="18.75" style="2" customWidth="1"/>
    <col min="4099" max="4099" width="14" style="2" customWidth="1"/>
    <col min="4100" max="4101" width="8.75" style="2"/>
    <col min="4102" max="4102" width="9.375" style="2" bestFit="1" customWidth="1"/>
    <col min="4103" max="4352" width="8.75" style="2"/>
    <col min="4353" max="4353" width="40.125" style="2" customWidth="1"/>
    <col min="4354" max="4354" width="18.75" style="2" customWidth="1"/>
    <col min="4355" max="4355" width="14" style="2" customWidth="1"/>
    <col min="4356" max="4357" width="8.75" style="2"/>
    <col min="4358" max="4358" width="9.375" style="2" bestFit="1" customWidth="1"/>
    <col min="4359" max="4608" width="8.75" style="2"/>
    <col min="4609" max="4609" width="40.125" style="2" customWidth="1"/>
    <col min="4610" max="4610" width="18.75" style="2" customWidth="1"/>
    <col min="4611" max="4611" width="14" style="2" customWidth="1"/>
    <col min="4612" max="4613" width="8.75" style="2"/>
    <col min="4614" max="4614" width="9.375" style="2" bestFit="1" customWidth="1"/>
    <col min="4615" max="4864" width="8.75" style="2"/>
    <col min="4865" max="4865" width="40.125" style="2" customWidth="1"/>
    <col min="4866" max="4866" width="18.75" style="2" customWidth="1"/>
    <col min="4867" max="4867" width="14" style="2" customWidth="1"/>
    <col min="4868" max="4869" width="8.75" style="2"/>
    <col min="4870" max="4870" width="9.375" style="2" bestFit="1" customWidth="1"/>
    <col min="4871" max="5120" width="8.75" style="2"/>
    <col min="5121" max="5121" width="40.125" style="2" customWidth="1"/>
    <col min="5122" max="5122" width="18.75" style="2" customWidth="1"/>
    <col min="5123" max="5123" width="14" style="2" customWidth="1"/>
    <col min="5124" max="5125" width="8.75" style="2"/>
    <col min="5126" max="5126" width="9.375" style="2" bestFit="1" customWidth="1"/>
    <col min="5127" max="5376" width="8.75" style="2"/>
    <col min="5377" max="5377" width="40.125" style="2" customWidth="1"/>
    <col min="5378" max="5378" width="18.75" style="2" customWidth="1"/>
    <col min="5379" max="5379" width="14" style="2" customWidth="1"/>
    <col min="5380" max="5381" width="8.75" style="2"/>
    <col min="5382" max="5382" width="9.375" style="2" bestFit="1" customWidth="1"/>
    <col min="5383" max="5632" width="8.75" style="2"/>
    <col min="5633" max="5633" width="40.125" style="2" customWidth="1"/>
    <col min="5634" max="5634" width="18.75" style="2" customWidth="1"/>
    <col min="5635" max="5635" width="14" style="2" customWidth="1"/>
    <col min="5636" max="5637" width="8.75" style="2"/>
    <col min="5638" max="5638" width="9.375" style="2" bestFit="1" customWidth="1"/>
    <col min="5639" max="5888" width="8.75" style="2"/>
    <col min="5889" max="5889" width="40.125" style="2" customWidth="1"/>
    <col min="5890" max="5890" width="18.75" style="2" customWidth="1"/>
    <col min="5891" max="5891" width="14" style="2" customWidth="1"/>
    <col min="5892" max="5893" width="8.75" style="2"/>
    <col min="5894" max="5894" width="9.375" style="2" bestFit="1" customWidth="1"/>
    <col min="5895" max="6144" width="8.75" style="2"/>
    <col min="6145" max="6145" width="40.125" style="2" customWidth="1"/>
    <col min="6146" max="6146" width="18.75" style="2" customWidth="1"/>
    <col min="6147" max="6147" width="14" style="2" customWidth="1"/>
    <col min="6148" max="6149" width="8.75" style="2"/>
    <col min="6150" max="6150" width="9.375" style="2" bestFit="1" customWidth="1"/>
    <col min="6151" max="6400" width="8.75" style="2"/>
    <col min="6401" max="6401" width="40.125" style="2" customWidth="1"/>
    <col min="6402" max="6402" width="18.75" style="2" customWidth="1"/>
    <col min="6403" max="6403" width="14" style="2" customWidth="1"/>
    <col min="6404" max="6405" width="8.75" style="2"/>
    <col min="6406" max="6406" width="9.375" style="2" bestFit="1" customWidth="1"/>
    <col min="6407" max="6656" width="8.75" style="2"/>
    <col min="6657" max="6657" width="40.125" style="2" customWidth="1"/>
    <col min="6658" max="6658" width="18.75" style="2" customWidth="1"/>
    <col min="6659" max="6659" width="14" style="2" customWidth="1"/>
    <col min="6660" max="6661" width="8.75" style="2"/>
    <col min="6662" max="6662" width="9.375" style="2" bestFit="1" customWidth="1"/>
    <col min="6663" max="6912" width="8.75" style="2"/>
    <col min="6913" max="6913" width="40.125" style="2" customWidth="1"/>
    <col min="6914" max="6914" width="18.75" style="2" customWidth="1"/>
    <col min="6915" max="6915" width="14" style="2" customWidth="1"/>
    <col min="6916" max="6917" width="8.75" style="2"/>
    <col min="6918" max="6918" width="9.375" style="2" bestFit="1" customWidth="1"/>
    <col min="6919" max="7168" width="8.75" style="2"/>
    <col min="7169" max="7169" width="40.125" style="2" customWidth="1"/>
    <col min="7170" max="7170" width="18.75" style="2" customWidth="1"/>
    <col min="7171" max="7171" width="14" style="2" customWidth="1"/>
    <col min="7172" max="7173" width="8.75" style="2"/>
    <col min="7174" max="7174" width="9.375" style="2" bestFit="1" customWidth="1"/>
    <col min="7175" max="7424" width="8.75" style="2"/>
    <col min="7425" max="7425" width="40.125" style="2" customWidth="1"/>
    <col min="7426" max="7426" width="18.75" style="2" customWidth="1"/>
    <col min="7427" max="7427" width="14" style="2" customWidth="1"/>
    <col min="7428" max="7429" width="8.75" style="2"/>
    <col min="7430" max="7430" width="9.375" style="2" bestFit="1" customWidth="1"/>
    <col min="7431" max="7680" width="8.75" style="2"/>
    <col min="7681" max="7681" width="40.125" style="2" customWidth="1"/>
    <col min="7682" max="7682" width="18.75" style="2" customWidth="1"/>
    <col min="7683" max="7683" width="14" style="2" customWidth="1"/>
    <col min="7684" max="7685" width="8.75" style="2"/>
    <col min="7686" max="7686" width="9.375" style="2" bestFit="1" customWidth="1"/>
    <col min="7687" max="7936" width="8.75" style="2"/>
    <col min="7937" max="7937" width="40.125" style="2" customWidth="1"/>
    <col min="7938" max="7938" width="18.75" style="2" customWidth="1"/>
    <col min="7939" max="7939" width="14" style="2" customWidth="1"/>
    <col min="7940" max="7941" width="8.75" style="2"/>
    <col min="7942" max="7942" width="9.375" style="2" bestFit="1" customWidth="1"/>
    <col min="7943" max="8192" width="8.75" style="2"/>
    <col min="8193" max="8193" width="40.125" style="2" customWidth="1"/>
    <col min="8194" max="8194" width="18.75" style="2" customWidth="1"/>
    <col min="8195" max="8195" width="14" style="2" customWidth="1"/>
    <col min="8196" max="8197" width="8.75" style="2"/>
    <col min="8198" max="8198" width="9.375" style="2" bestFit="1" customWidth="1"/>
    <col min="8199" max="8448" width="8.75" style="2"/>
    <col min="8449" max="8449" width="40.125" style="2" customWidth="1"/>
    <col min="8450" max="8450" width="18.75" style="2" customWidth="1"/>
    <col min="8451" max="8451" width="14" style="2" customWidth="1"/>
    <col min="8452" max="8453" width="8.75" style="2"/>
    <col min="8454" max="8454" width="9.375" style="2" bestFit="1" customWidth="1"/>
    <col min="8455" max="8704" width="8.75" style="2"/>
    <col min="8705" max="8705" width="40.125" style="2" customWidth="1"/>
    <col min="8706" max="8706" width="18.75" style="2" customWidth="1"/>
    <col min="8707" max="8707" width="14" style="2" customWidth="1"/>
    <col min="8708" max="8709" width="8.75" style="2"/>
    <col min="8710" max="8710" width="9.375" style="2" bestFit="1" customWidth="1"/>
    <col min="8711" max="8960" width="8.75" style="2"/>
    <col min="8961" max="8961" width="40.125" style="2" customWidth="1"/>
    <col min="8962" max="8962" width="18.75" style="2" customWidth="1"/>
    <col min="8963" max="8963" width="14" style="2" customWidth="1"/>
    <col min="8964" max="8965" width="8.75" style="2"/>
    <col min="8966" max="8966" width="9.375" style="2" bestFit="1" customWidth="1"/>
    <col min="8967" max="9216" width="8.75" style="2"/>
    <col min="9217" max="9217" width="40.125" style="2" customWidth="1"/>
    <col min="9218" max="9218" width="18.75" style="2" customWidth="1"/>
    <col min="9219" max="9219" width="14" style="2" customWidth="1"/>
    <col min="9220" max="9221" width="8.75" style="2"/>
    <col min="9222" max="9222" width="9.375" style="2" bestFit="1" customWidth="1"/>
    <col min="9223" max="9472" width="8.75" style="2"/>
    <col min="9473" max="9473" width="40.125" style="2" customWidth="1"/>
    <col min="9474" max="9474" width="18.75" style="2" customWidth="1"/>
    <col min="9475" max="9475" width="14" style="2" customWidth="1"/>
    <col min="9476" max="9477" width="8.75" style="2"/>
    <col min="9478" max="9478" width="9.375" style="2" bestFit="1" customWidth="1"/>
    <col min="9479" max="9728" width="8.75" style="2"/>
    <col min="9729" max="9729" width="40.125" style="2" customWidth="1"/>
    <col min="9730" max="9730" width="18.75" style="2" customWidth="1"/>
    <col min="9731" max="9731" width="14" style="2" customWidth="1"/>
    <col min="9732" max="9733" width="8.75" style="2"/>
    <col min="9734" max="9734" width="9.375" style="2" bestFit="1" customWidth="1"/>
    <col min="9735" max="9984" width="8.75" style="2"/>
    <col min="9985" max="9985" width="40.125" style="2" customWidth="1"/>
    <col min="9986" max="9986" width="18.75" style="2" customWidth="1"/>
    <col min="9987" max="9987" width="14" style="2" customWidth="1"/>
    <col min="9988" max="9989" width="8.75" style="2"/>
    <col min="9990" max="9990" width="9.375" style="2" bestFit="1" customWidth="1"/>
    <col min="9991" max="10240" width="8.75" style="2"/>
    <col min="10241" max="10241" width="40.125" style="2" customWidth="1"/>
    <col min="10242" max="10242" width="18.75" style="2" customWidth="1"/>
    <col min="10243" max="10243" width="14" style="2" customWidth="1"/>
    <col min="10244" max="10245" width="8.75" style="2"/>
    <col min="10246" max="10246" width="9.375" style="2" bestFit="1" customWidth="1"/>
    <col min="10247" max="10496" width="8.75" style="2"/>
    <col min="10497" max="10497" width="40.125" style="2" customWidth="1"/>
    <col min="10498" max="10498" width="18.75" style="2" customWidth="1"/>
    <col min="10499" max="10499" width="14" style="2" customWidth="1"/>
    <col min="10500" max="10501" width="8.75" style="2"/>
    <col min="10502" max="10502" width="9.375" style="2" bestFit="1" customWidth="1"/>
    <col min="10503" max="10752" width="8.75" style="2"/>
    <col min="10753" max="10753" width="40.125" style="2" customWidth="1"/>
    <col min="10754" max="10754" width="18.75" style="2" customWidth="1"/>
    <col min="10755" max="10755" width="14" style="2" customWidth="1"/>
    <col min="10756" max="10757" width="8.75" style="2"/>
    <col min="10758" max="10758" width="9.375" style="2" bestFit="1" customWidth="1"/>
    <col min="10759" max="11008" width="8.75" style="2"/>
    <col min="11009" max="11009" width="40.125" style="2" customWidth="1"/>
    <col min="11010" max="11010" width="18.75" style="2" customWidth="1"/>
    <col min="11011" max="11011" width="14" style="2" customWidth="1"/>
    <col min="11012" max="11013" width="8.75" style="2"/>
    <col min="11014" max="11014" width="9.375" style="2" bestFit="1" customWidth="1"/>
    <col min="11015" max="11264" width="8.75" style="2"/>
    <col min="11265" max="11265" width="40.125" style="2" customWidth="1"/>
    <col min="11266" max="11266" width="18.75" style="2" customWidth="1"/>
    <col min="11267" max="11267" width="14" style="2" customWidth="1"/>
    <col min="11268" max="11269" width="8.75" style="2"/>
    <col min="11270" max="11270" width="9.375" style="2" bestFit="1" customWidth="1"/>
    <col min="11271" max="11520" width="8.75" style="2"/>
    <col min="11521" max="11521" width="40.125" style="2" customWidth="1"/>
    <col min="11522" max="11522" width="18.75" style="2" customWidth="1"/>
    <col min="11523" max="11523" width="14" style="2" customWidth="1"/>
    <col min="11524" max="11525" width="8.75" style="2"/>
    <col min="11526" max="11526" width="9.375" style="2" bestFit="1" customWidth="1"/>
    <col min="11527" max="11776" width="8.75" style="2"/>
    <col min="11777" max="11777" width="40.125" style="2" customWidth="1"/>
    <col min="11778" max="11778" width="18.75" style="2" customWidth="1"/>
    <col min="11779" max="11779" width="14" style="2" customWidth="1"/>
    <col min="11780" max="11781" width="8.75" style="2"/>
    <col min="11782" max="11782" width="9.375" style="2" bestFit="1" customWidth="1"/>
    <col min="11783" max="12032" width="8.75" style="2"/>
    <col min="12033" max="12033" width="40.125" style="2" customWidth="1"/>
    <col min="12034" max="12034" width="18.75" style="2" customWidth="1"/>
    <col min="12035" max="12035" width="14" style="2" customWidth="1"/>
    <col min="12036" max="12037" width="8.75" style="2"/>
    <col min="12038" max="12038" width="9.375" style="2" bestFit="1" customWidth="1"/>
    <col min="12039" max="12288" width="8.75" style="2"/>
    <col min="12289" max="12289" width="40.125" style="2" customWidth="1"/>
    <col min="12290" max="12290" width="18.75" style="2" customWidth="1"/>
    <col min="12291" max="12291" width="14" style="2" customWidth="1"/>
    <col min="12292" max="12293" width="8.75" style="2"/>
    <col min="12294" max="12294" width="9.375" style="2" bestFit="1" customWidth="1"/>
    <col min="12295" max="12544" width="8.75" style="2"/>
    <col min="12545" max="12545" width="40.125" style="2" customWidth="1"/>
    <col min="12546" max="12546" width="18.75" style="2" customWidth="1"/>
    <col min="12547" max="12547" width="14" style="2" customWidth="1"/>
    <col min="12548" max="12549" width="8.75" style="2"/>
    <col min="12550" max="12550" width="9.375" style="2" bestFit="1" customWidth="1"/>
    <col min="12551" max="12800" width="8.75" style="2"/>
    <col min="12801" max="12801" width="40.125" style="2" customWidth="1"/>
    <col min="12802" max="12802" width="18.75" style="2" customWidth="1"/>
    <col min="12803" max="12803" width="14" style="2" customWidth="1"/>
    <col min="12804" max="12805" width="8.75" style="2"/>
    <col min="12806" max="12806" width="9.375" style="2" bestFit="1" customWidth="1"/>
    <col min="12807" max="13056" width="8.75" style="2"/>
    <col min="13057" max="13057" width="40.125" style="2" customWidth="1"/>
    <col min="13058" max="13058" width="18.75" style="2" customWidth="1"/>
    <col min="13059" max="13059" width="14" style="2" customWidth="1"/>
    <col min="13060" max="13061" width="8.75" style="2"/>
    <col min="13062" max="13062" width="9.375" style="2" bestFit="1" customWidth="1"/>
    <col min="13063" max="13312" width="8.75" style="2"/>
    <col min="13313" max="13313" width="40.125" style="2" customWidth="1"/>
    <col min="13314" max="13314" width="18.75" style="2" customWidth="1"/>
    <col min="13315" max="13315" width="14" style="2" customWidth="1"/>
    <col min="13316" max="13317" width="8.75" style="2"/>
    <col min="13318" max="13318" width="9.375" style="2" bestFit="1" customWidth="1"/>
    <col min="13319" max="13568" width="8.75" style="2"/>
    <col min="13569" max="13569" width="40.125" style="2" customWidth="1"/>
    <col min="13570" max="13570" width="18.75" style="2" customWidth="1"/>
    <col min="13571" max="13571" width="14" style="2" customWidth="1"/>
    <col min="13572" max="13573" width="8.75" style="2"/>
    <col min="13574" max="13574" width="9.375" style="2" bestFit="1" customWidth="1"/>
    <col min="13575" max="13824" width="8.75" style="2"/>
    <col min="13825" max="13825" width="40.125" style="2" customWidth="1"/>
    <col min="13826" max="13826" width="18.75" style="2" customWidth="1"/>
    <col min="13827" max="13827" width="14" style="2" customWidth="1"/>
    <col min="13828" max="13829" width="8.75" style="2"/>
    <col min="13830" max="13830" width="9.375" style="2" bestFit="1" customWidth="1"/>
    <col min="13831" max="14080" width="8.75" style="2"/>
    <col min="14081" max="14081" width="40.125" style="2" customWidth="1"/>
    <col min="14082" max="14082" width="18.75" style="2" customWidth="1"/>
    <col min="14083" max="14083" width="14" style="2" customWidth="1"/>
    <col min="14084" max="14085" width="8.75" style="2"/>
    <col min="14086" max="14086" width="9.375" style="2" bestFit="1" customWidth="1"/>
    <col min="14087" max="14336" width="8.75" style="2"/>
    <col min="14337" max="14337" width="40.125" style="2" customWidth="1"/>
    <col min="14338" max="14338" width="18.75" style="2" customWidth="1"/>
    <col min="14339" max="14339" width="14" style="2" customWidth="1"/>
    <col min="14340" max="14341" width="8.75" style="2"/>
    <col min="14342" max="14342" width="9.375" style="2" bestFit="1" customWidth="1"/>
    <col min="14343" max="14592" width="8.75" style="2"/>
    <col min="14593" max="14593" width="40.125" style="2" customWidth="1"/>
    <col min="14594" max="14594" width="18.75" style="2" customWidth="1"/>
    <col min="14595" max="14595" width="14" style="2" customWidth="1"/>
    <col min="14596" max="14597" width="8.75" style="2"/>
    <col min="14598" max="14598" width="9.375" style="2" bestFit="1" customWidth="1"/>
    <col min="14599" max="14848" width="8.75" style="2"/>
    <col min="14849" max="14849" width="40.125" style="2" customWidth="1"/>
    <col min="14850" max="14850" width="18.75" style="2" customWidth="1"/>
    <col min="14851" max="14851" width="14" style="2" customWidth="1"/>
    <col min="14852" max="14853" width="8.75" style="2"/>
    <col min="14854" max="14854" width="9.375" style="2" bestFit="1" customWidth="1"/>
    <col min="14855" max="15104" width="8.75" style="2"/>
    <col min="15105" max="15105" width="40.125" style="2" customWidth="1"/>
    <col min="15106" max="15106" width="18.75" style="2" customWidth="1"/>
    <col min="15107" max="15107" width="14" style="2" customWidth="1"/>
    <col min="15108" max="15109" width="8.75" style="2"/>
    <col min="15110" max="15110" width="9.375" style="2" bestFit="1" customWidth="1"/>
    <col min="15111" max="15360" width="8.75" style="2"/>
    <col min="15361" max="15361" width="40.125" style="2" customWidth="1"/>
    <col min="15362" max="15362" width="18.75" style="2" customWidth="1"/>
    <col min="15363" max="15363" width="14" style="2" customWidth="1"/>
    <col min="15364" max="15365" width="8.75" style="2"/>
    <col min="15366" max="15366" width="9.375" style="2" bestFit="1" customWidth="1"/>
    <col min="15367" max="15616" width="8.75" style="2"/>
    <col min="15617" max="15617" width="40.125" style="2" customWidth="1"/>
    <col min="15618" max="15618" width="18.75" style="2" customWidth="1"/>
    <col min="15619" max="15619" width="14" style="2" customWidth="1"/>
    <col min="15620" max="15621" width="8.75" style="2"/>
    <col min="15622" max="15622" width="9.375" style="2" bestFit="1" customWidth="1"/>
    <col min="15623" max="15872" width="8.75" style="2"/>
    <col min="15873" max="15873" width="40.125" style="2" customWidth="1"/>
    <col min="15874" max="15874" width="18.75" style="2" customWidth="1"/>
    <col min="15875" max="15875" width="14" style="2" customWidth="1"/>
    <col min="15876" max="15877" width="8.75" style="2"/>
    <col min="15878" max="15878" width="9.375" style="2" bestFit="1" customWidth="1"/>
    <col min="15879" max="16128" width="8.75" style="2"/>
    <col min="16129" max="16129" width="40.125" style="2" customWidth="1"/>
    <col min="16130" max="16130" width="18.75" style="2" customWidth="1"/>
    <col min="16131" max="16131" width="14" style="2" customWidth="1"/>
    <col min="16132" max="16133" width="8.75" style="2"/>
    <col min="16134" max="16134" width="9.375" style="2" bestFit="1" customWidth="1"/>
    <col min="16135" max="16384" width="8.75" style="2"/>
  </cols>
  <sheetData>
    <row r="1" spans="1:6" ht="23.25" customHeight="1">
      <c r="A1" s="1" t="s">
        <v>0</v>
      </c>
    </row>
    <row r="2" spans="1:6" ht="27">
      <c r="A2" s="412" t="s">
        <v>1</v>
      </c>
      <c r="B2" s="412"/>
      <c r="C2" s="412"/>
    </row>
    <row r="3" spans="1:6" ht="15" thickBot="1">
      <c r="A3" s="413" t="s">
        <v>2</v>
      </c>
      <c r="B3" s="413"/>
      <c r="C3" s="413"/>
    </row>
    <row r="4" spans="1:6" ht="41.25" customHeight="1">
      <c r="A4" s="3" t="s">
        <v>3</v>
      </c>
      <c r="B4" s="4" t="s">
        <v>4</v>
      </c>
      <c r="C4" s="5" t="s">
        <v>5</v>
      </c>
    </row>
    <row r="5" spans="1:6" ht="21.75" customHeight="1">
      <c r="A5" s="6" t="s">
        <v>6</v>
      </c>
      <c r="B5" s="7">
        <f>B6+B21</f>
        <v>222827.69999999998</v>
      </c>
      <c r="C5" s="8">
        <v>7.0000000000000007E-2</v>
      </c>
      <c r="F5" s="9"/>
    </row>
    <row r="6" spans="1:6" ht="21.75" customHeight="1">
      <c r="A6" s="6" t="s">
        <v>7</v>
      </c>
      <c r="B6" s="7">
        <f>SUM(B7:B20)</f>
        <v>163591.69999999998</v>
      </c>
      <c r="C6" s="8">
        <v>7.0000000000000007E-2</v>
      </c>
      <c r="F6" s="9"/>
    </row>
    <row r="7" spans="1:6" ht="21.75" customHeight="1">
      <c r="A7" s="6" t="s">
        <v>8</v>
      </c>
      <c r="B7" s="7">
        <v>78605.3</v>
      </c>
      <c r="C7" s="8">
        <v>7.0000000000000007E-2</v>
      </c>
      <c r="F7" s="9"/>
    </row>
    <row r="8" spans="1:6" ht="21.75" customHeight="1">
      <c r="A8" s="6" t="s">
        <v>9</v>
      </c>
      <c r="B8" s="7">
        <v>23191</v>
      </c>
      <c r="C8" s="8">
        <v>7.0000000000000007E-2</v>
      </c>
      <c r="F8" s="9"/>
    </row>
    <row r="9" spans="1:6" ht="21.75" customHeight="1">
      <c r="A9" s="6" t="s">
        <v>10</v>
      </c>
      <c r="B9" s="7">
        <v>3104</v>
      </c>
      <c r="C9" s="8">
        <v>7.0000000000000007E-2</v>
      </c>
      <c r="F9" s="9"/>
    </row>
    <row r="10" spans="1:6" ht="21.75" customHeight="1">
      <c r="A10" s="6" t="s">
        <v>11</v>
      </c>
      <c r="B10" s="7">
        <v>11757</v>
      </c>
      <c r="C10" s="8">
        <v>7.0000000000000007E-2</v>
      </c>
      <c r="F10" s="9"/>
    </row>
    <row r="11" spans="1:6" ht="21.75" customHeight="1">
      <c r="A11" s="6" t="s">
        <v>12</v>
      </c>
      <c r="B11" s="7">
        <v>8838</v>
      </c>
      <c r="C11" s="8">
        <v>7.0000000000000007E-2</v>
      </c>
      <c r="F11" s="9"/>
    </row>
    <row r="12" spans="1:6" ht="21.75" customHeight="1">
      <c r="A12" s="6" t="s">
        <v>13</v>
      </c>
      <c r="B12" s="7">
        <v>4407</v>
      </c>
      <c r="C12" s="8">
        <v>7.0000000000000007E-2</v>
      </c>
      <c r="F12" s="9"/>
    </row>
    <row r="13" spans="1:6" ht="21.75" customHeight="1">
      <c r="A13" s="6" t="s">
        <v>14</v>
      </c>
      <c r="B13" s="7">
        <v>7392</v>
      </c>
      <c r="C13" s="8">
        <v>7.0000000000000007E-2</v>
      </c>
      <c r="F13" s="9"/>
    </row>
    <row r="14" spans="1:6" ht="21.75" customHeight="1">
      <c r="A14" s="6" t="s">
        <v>15</v>
      </c>
      <c r="B14" s="7">
        <v>13195</v>
      </c>
      <c r="C14" s="8">
        <v>7.0000000000000007E-2</v>
      </c>
      <c r="F14" s="9"/>
    </row>
    <row r="15" spans="1:6" ht="21.75" customHeight="1">
      <c r="A15" s="6" t="s">
        <v>16</v>
      </c>
      <c r="B15" s="7">
        <v>1617</v>
      </c>
      <c r="C15" s="8">
        <v>7.0000000000000007E-2</v>
      </c>
      <c r="F15" s="9"/>
    </row>
    <row r="16" spans="1:6" ht="21.75" customHeight="1">
      <c r="A16" s="6" t="s">
        <v>17</v>
      </c>
      <c r="B16" s="7">
        <v>4070.4</v>
      </c>
      <c r="C16" s="8">
        <v>7.0000000000000007E-2</v>
      </c>
      <c r="F16" s="9"/>
    </row>
    <row r="17" spans="1:6" ht="21.75" customHeight="1">
      <c r="A17" s="6" t="s">
        <v>18</v>
      </c>
      <c r="B17" s="7">
        <v>1538</v>
      </c>
      <c r="C17" s="8">
        <v>7.0000000000000007E-2</v>
      </c>
      <c r="F17" s="9"/>
    </row>
    <row r="18" spans="1:6" ht="21.75" customHeight="1">
      <c r="A18" s="6" t="s">
        <v>19</v>
      </c>
      <c r="B18" s="7">
        <v>3734</v>
      </c>
      <c r="C18" s="8">
        <v>7.0000000000000007E-2</v>
      </c>
      <c r="F18" s="9"/>
    </row>
    <row r="19" spans="1:6" ht="21.75" customHeight="1">
      <c r="A19" s="6" t="s">
        <v>20</v>
      </c>
      <c r="B19" s="7">
        <v>2143</v>
      </c>
      <c r="C19" s="8">
        <v>7.0000000000000007E-2</v>
      </c>
      <c r="F19" s="9"/>
    </row>
    <row r="20" spans="1:6" ht="21.75" customHeight="1">
      <c r="A20" s="6" t="s">
        <v>21</v>
      </c>
      <c r="B20" s="7"/>
      <c r="C20" s="8"/>
      <c r="F20" s="9"/>
    </row>
    <row r="21" spans="1:6" ht="21.75" customHeight="1">
      <c r="A21" s="6" t="s">
        <v>22</v>
      </c>
      <c r="B21" s="7">
        <f>SUM(B22:B29)</f>
        <v>59236</v>
      </c>
      <c r="C21" s="8">
        <v>7.0000000000000007E-2</v>
      </c>
      <c r="F21" s="9"/>
    </row>
    <row r="22" spans="1:6" ht="21.75" customHeight="1">
      <c r="A22" s="6" t="s">
        <v>23</v>
      </c>
      <c r="B22" s="7">
        <v>6829</v>
      </c>
      <c r="C22" s="8">
        <v>7.0000000000000007E-2</v>
      </c>
      <c r="F22" s="9"/>
    </row>
    <row r="23" spans="1:6" ht="21.75" customHeight="1">
      <c r="A23" s="6" t="s">
        <v>24</v>
      </c>
      <c r="B23" s="7">
        <v>17107</v>
      </c>
      <c r="C23" s="8">
        <v>7.0000000000000007E-2</v>
      </c>
      <c r="F23" s="9"/>
    </row>
    <row r="24" spans="1:6" ht="21.75" customHeight="1">
      <c r="A24" s="6" t="s">
        <v>25</v>
      </c>
      <c r="B24" s="7">
        <v>9624</v>
      </c>
      <c r="C24" s="8">
        <v>7.0000000000000007E-2</v>
      </c>
      <c r="F24" s="9"/>
    </row>
    <row r="25" spans="1:6" ht="21.75" customHeight="1">
      <c r="A25" s="6" t="s">
        <v>26</v>
      </c>
      <c r="B25" s="7">
        <v>4039</v>
      </c>
      <c r="C25" s="8">
        <v>7.0000000000000007E-2</v>
      </c>
      <c r="F25" s="9"/>
    </row>
    <row r="26" spans="1:6" ht="21.75" customHeight="1">
      <c r="A26" s="6" t="s">
        <v>27</v>
      </c>
      <c r="B26" s="7">
        <v>18390</v>
      </c>
      <c r="C26" s="8">
        <v>7.0000000000000007E-2</v>
      </c>
      <c r="F26" s="9"/>
    </row>
    <row r="27" spans="1:6" ht="21.75" customHeight="1">
      <c r="A27" s="6" t="s">
        <v>28</v>
      </c>
      <c r="B27" s="7">
        <v>0</v>
      </c>
      <c r="C27" s="8">
        <v>0</v>
      </c>
      <c r="F27" s="9"/>
    </row>
    <row r="28" spans="1:6" ht="21.75" customHeight="1">
      <c r="A28" s="6" t="s">
        <v>29</v>
      </c>
      <c r="B28" s="7">
        <v>0</v>
      </c>
      <c r="C28" s="8">
        <v>0</v>
      </c>
      <c r="F28" s="9"/>
    </row>
    <row r="29" spans="1:6" ht="21.75" customHeight="1">
      <c r="A29" s="6" t="s">
        <v>30</v>
      </c>
      <c r="B29" s="7">
        <v>3247</v>
      </c>
      <c r="C29" s="8">
        <v>7.0000000000000007E-2</v>
      </c>
      <c r="F29" s="9"/>
    </row>
    <row r="30" spans="1:6" ht="21.75" customHeight="1">
      <c r="A30" s="6" t="s">
        <v>31</v>
      </c>
      <c r="B30" s="7">
        <f>B6</f>
        <v>163591.69999999998</v>
      </c>
      <c r="C30" s="8">
        <v>7.0000000000000007E-2</v>
      </c>
      <c r="F30" s="9"/>
    </row>
    <row r="31" spans="1:6" ht="21.75" customHeight="1" thickBot="1">
      <c r="A31" s="10" t="s">
        <v>32</v>
      </c>
      <c r="B31" s="11">
        <f>B21</f>
        <v>59236</v>
      </c>
      <c r="C31" s="12">
        <v>7.0000000000000007E-2</v>
      </c>
      <c r="F31" s="9"/>
    </row>
  </sheetData>
  <mergeCells count="2">
    <mergeCell ref="A2:C2"/>
    <mergeCell ref="A3:C3"/>
  </mergeCells>
  <phoneticPr fontId="1" type="noConversion"/>
  <printOptions horizontalCentered="1"/>
  <pageMargins left="0.94" right="0.75" top="0.45" bottom="0.57999999999999996" header="0.51" footer="0.51"/>
  <pageSetup paperSize="9" orientation="landscape"/>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F38"/>
  <sheetViews>
    <sheetView showZeros="0" workbookViewId="0">
      <selection activeCell="F6" sqref="F6"/>
    </sheetView>
  </sheetViews>
  <sheetFormatPr defaultRowHeight="21" customHeight="1"/>
  <cols>
    <col min="1" max="1" width="54.25" style="242" customWidth="1"/>
    <col min="2" max="2" width="28" style="242" customWidth="1"/>
    <col min="3" max="3" width="9" style="242" customWidth="1"/>
    <col min="4" max="4" width="9.625" style="242" bestFit="1" customWidth="1"/>
    <col min="5" max="5" width="9" style="242" customWidth="1"/>
    <col min="6" max="6" width="12" style="242" bestFit="1" customWidth="1"/>
    <col min="7" max="256" width="9" style="242"/>
    <col min="257" max="257" width="54.25" style="242" customWidth="1"/>
    <col min="258" max="258" width="28" style="242" customWidth="1"/>
    <col min="259" max="259" width="9" style="242" customWidth="1"/>
    <col min="260" max="260" width="9.625" style="242" bestFit="1" customWidth="1"/>
    <col min="261" max="261" width="9" style="242" customWidth="1"/>
    <col min="262" max="262" width="12" style="242" bestFit="1" customWidth="1"/>
    <col min="263" max="512" width="9" style="242"/>
    <col min="513" max="513" width="54.25" style="242" customWidth="1"/>
    <col min="514" max="514" width="28" style="242" customWidth="1"/>
    <col min="515" max="515" width="9" style="242" customWidth="1"/>
    <col min="516" max="516" width="9.625" style="242" bestFit="1" customWidth="1"/>
    <col min="517" max="517" width="9" style="242" customWidth="1"/>
    <col min="518" max="518" width="12" style="242" bestFit="1" customWidth="1"/>
    <col min="519" max="768" width="9" style="242"/>
    <col min="769" max="769" width="54.25" style="242" customWidth="1"/>
    <col min="770" max="770" width="28" style="242" customWidth="1"/>
    <col min="771" max="771" width="9" style="242" customWidth="1"/>
    <col min="772" max="772" width="9.625" style="242" bestFit="1" customWidth="1"/>
    <col min="773" max="773" width="9" style="242" customWidth="1"/>
    <col min="774" max="774" width="12" style="242" bestFit="1" customWidth="1"/>
    <col min="775" max="1024" width="9" style="242"/>
    <col min="1025" max="1025" width="54.25" style="242" customWidth="1"/>
    <col min="1026" max="1026" width="28" style="242" customWidth="1"/>
    <col min="1027" max="1027" width="9" style="242" customWidth="1"/>
    <col min="1028" max="1028" width="9.625" style="242" bestFit="1" customWidth="1"/>
    <col min="1029" max="1029" width="9" style="242" customWidth="1"/>
    <col min="1030" max="1030" width="12" style="242" bestFit="1" customWidth="1"/>
    <col min="1031" max="1280" width="9" style="242"/>
    <col min="1281" max="1281" width="54.25" style="242" customWidth="1"/>
    <col min="1282" max="1282" width="28" style="242" customWidth="1"/>
    <col min="1283" max="1283" width="9" style="242" customWidth="1"/>
    <col min="1284" max="1284" width="9.625" style="242" bestFit="1" customWidth="1"/>
    <col min="1285" max="1285" width="9" style="242" customWidth="1"/>
    <col min="1286" max="1286" width="12" style="242" bestFit="1" customWidth="1"/>
    <col min="1287" max="1536" width="9" style="242"/>
    <col min="1537" max="1537" width="54.25" style="242" customWidth="1"/>
    <col min="1538" max="1538" width="28" style="242" customWidth="1"/>
    <col min="1539" max="1539" width="9" style="242" customWidth="1"/>
    <col min="1540" max="1540" width="9.625" style="242" bestFit="1" customWidth="1"/>
    <col min="1541" max="1541" width="9" style="242" customWidth="1"/>
    <col min="1542" max="1542" width="12" style="242" bestFit="1" customWidth="1"/>
    <col min="1543" max="1792" width="9" style="242"/>
    <col min="1793" max="1793" width="54.25" style="242" customWidth="1"/>
    <col min="1794" max="1794" width="28" style="242" customWidth="1"/>
    <col min="1795" max="1795" width="9" style="242" customWidth="1"/>
    <col min="1796" max="1796" width="9.625" style="242" bestFit="1" customWidth="1"/>
    <col min="1797" max="1797" width="9" style="242" customWidth="1"/>
    <col min="1798" max="1798" width="12" style="242" bestFit="1" customWidth="1"/>
    <col min="1799" max="2048" width="9" style="242"/>
    <col min="2049" max="2049" width="54.25" style="242" customWidth="1"/>
    <col min="2050" max="2050" width="28" style="242" customWidth="1"/>
    <col min="2051" max="2051" width="9" style="242" customWidth="1"/>
    <col min="2052" max="2052" width="9.625" style="242" bestFit="1" customWidth="1"/>
    <col min="2053" max="2053" width="9" style="242" customWidth="1"/>
    <col min="2054" max="2054" width="12" style="242" bestFit="1" customWidth="1"/>
    <col min="2055" max="2304" width="9" style="242"/>
    <col min="2305" max="2305" width="54.25" style="242" customWidth="1"/>
    <col min="2306" max="2306" width="28" style="242" customWidth="1"/>
    <col min="2307" max="2307" width="9" style="242" customWidth="1"/>
    <col min="2308" max="2308" width="9.625" style="242" bestFit="1" customWidth="1"/>
    <col min="2309" max="2309" width="9" style="242" customWidth="1"/>
    <col min="2310" max="2310" width="12" style="242" bestFit="1" customWidth="1"/>
    <col min="2311" max="2560" width="9" style="242"/>
    <col min="2561" max="2561" width="54.25" style="242" customWidth="1"/>
    <col min="2562" max="2562" width="28" style="242" customWidth="1"/>
    <col min="2563" max="2563" width="9" style="242" customWidth="1"/>
    <col min="2564" max="2564" width="9.625" style="242" bestFit="1" customWidth="1"/>
    <col min="2565" max="2565" width="9" style="242" customWidth="1"/>
    <col min="2566" max="2566" width="12" style="242" bestFit="1" customWidth="1"/>
    <col min="2567" max="2816" width="9" style="242"/>
    <col min="2817" max="2817" width="54.25" style="242" customWidth="1"/>
    <col min="2818" max="2818" width="28" style="242" customWidth="1"/>
    <col min="2819" max="2819" width="9" style="242" customWidth="1"/>
    <col min="2820" max="2820" width="9.625" style="242" bestFit="1" customWidth="1"/>
    <col min="2821" max="2821" width="9" style="242" customWidth="1"/>
    <col min="2822" max="2822" width="12" style="242" bestFit="1" customWidth="1"/>
    <col min="2823" max="3072" width="9" style="242"/>
    <col min="3073" max="3073" width="54.25" style="242" customWidth="1"/>
    <col min="3074" max="3074" width="28" style="242" customWidth="1"/>
    <col min="3075" max="3075" width="9" style="242" customWidth="1"/>
    <col min="3076" max="3076" width="9.625" style="242" bestFit="1" customWidth="1"/>
    <col min="3077" max="3077" width="9" style="242" customWidth="1"/>
    <col min="3078" max="3078" width="12" style="242" bestFit="1" customWidth="1"/>
    <col min="3079" max="3328" width="9" style="242"/>
    <col min="3329" max="3329" width="54.25" style="242" customWidth="1"/>
    <col min="3330" max="3330" width="28" style="242" customWidth="1"/>
    <col min="3331" max="3331" width="9" style="242" customWidth="1"/>
    <col min="3332" max="3332" width="9.625" style="242" bestFit="1" customWidth="1"/>
    <col min="3333" max="3333" width="9" style="242" customWidth="1"/>
    <col min="3334" max="3334" width="12" style="242" bestFit="1" customWidth="1"/>
    <col min="3335" max="3584" width="9" style="242"/>
    <col min="3585" max="3585" width="54.25" style="242" customWidth="1"/>
    <col min="3586" max="3586" width="28" style="242" customWidth="1"/>
    <col min="3587" max="3587" width="9" style="242" customWidth="1"/>
    <col min="3588" max="3588" width="9.625" style="242" bestFit="1" customWidth="1"/>
    <col min="3589" max="3589" width="9" style="242" customWidth="1"/>
    <col min="3590" max="3590" width="12" style="242" bestFit="1" customWidth="1"/>
    <col min="3591" max="3840" width="9" style="242"/>
    <col min="3841" max="3841" width="54.25" style="242" customWidth="1"/>
    <col min="3842" max="3842" width="28" style="242" customWidth="1"/>
    <col min="3843" max="3843" width="9" style="242" customWidth="1"/>
    <col min="3844" max="3844" width="9.625" style="242" bestFit="1" customWidth="1"/>
    <col min="3845" max="3845" width="9" style="242" customWidth="1"/>
    <col min="3846" max="3846" width="12" style="242" bestFit="1" customWidth="1"/>
    <col min="3847" max="4096" width="9" style="242"/>
    <col min="4097" max="4097" width="54.25" style="242" customWidth="1"/>
    <col min="4098" max="4098" width="28" style="242" customWidth="1"/>
    <col min="4099" max="4099" width="9" style="242" customWidth="1"/>
    <col min="4100" max="4100" width="9.625" style="242" bestFit="1" customWidth="1"/>
    <col min="4101" max="4101" width="9" style="242" customWidth="1"/>
    <col min="4102" max="4102" width="12" style="242" bestFit="1" customWidth="1"/>
    <col min="4103" max="4352" width="9" style="242"/>
    <col min="4353" max="4353" width="54.25" style="242" customWidth="1"/>
    <col min="4354" max="4354" width="28" style="242" customWidth="1"/>
    <col min="4355" max="4355" width="9" style="242" customWidth="1"/>
    <col min="4356" max="4356" width="9.625" style="242" bestFit="1" customWidth="1"/>
    <col min="4357" max="4357" width="9" style="242" customWidth="1"/>
    <col min="4358" max="4358" width="12" style="242" bestFit="1" customWidth="1"/>
    <col min="4359" max="4608" width="9" style="242"/>
    <col min="4609" max="4609" width="54.25" style="242" customWidth="1"/>
    <col min="4610" max="4610" width="28" style="242" customWidth="1"/>
    <col min="4611" max="4611" width="9" style="242" customWidth="1"/>
    <col min="4612" max="4612" width="9.625" style="242" bestFit="1" customWidth="1"/>
    <col min="4613" max="4613" width="9" style="242" customWidth="1"/>
    <col min="4614" max="4614" width="12" style="242" bestFit="1" customWidth="1"/>
    <col min="4615" max="4864" width="9" style="242"/>
    <col min="4865" max="4865" width="54.25" style="242" customWidth="1"/>
    <col min="4866" max="4866" width="28" style="242" customWidth="1"/>
    <col min="4867" max="4867" width="9" style="242" customWidth="1"/>
    <col min="4868" max="4868" width="9.625" style="242" bestFit="1" customWidth="1"/>
    <col min="4869" max="4869" width="9" style="242" customWidth="1"/>
    <col min="4870" max="4870" width="12" style="242" bestFit="1" customWidth="1"/>
    <col min="4871" max="5120" width="9" style="242"/>
    <col min="5121" max="5121" width="54.25" style="242" customWidth="1"/>
    <col min="5122" max="5122" width="28" style="242" customWidth="1"/>
    <col min="5123" max="5123" width="9" style="242" customWidth="1"/>
    <col min="5124" max="5124" width="9.625" style="242" bestFit="1" customWidth="1"/>
    <col min="5125" max="5125" width="9" style="242" customWidth="1"/>
    <col min="5126" max="5126" width="12" style="242" bestFit="1" customWidth="1"/>
    <col min="5127" max="5376" width="9" style="242"/>
    <col min="5377" max="5377" width="54.25" style="242" customWidth="1"/>
    <col min="5378" max="5378" width="28" style="242" customWidth="1"/>
    <col min="5379" max="5379" width="9" style="242" customWidth="1"/>
    <col min="5380" max="5380" width="9.625" style="242" bestFit="1" customWidth="1"/>
    <col min="5381" max="5381" width="9" style="242" customWidth="1"/>
    <col min="5382" max="5382" width="12" style="242" bestFit="1" customWidth="1"/>
    <col min="5383" max="5632" width="9" style="242"/>
    <col min="5633" max="5633" width="54.25" style="242" customWidth="1"/>
    <col min="5634" max="5634" width="28" style="242" customWidth="1"/>
    <col min="5635" max="5635" width="9" style="242" customWidth="1"/>
    <col min="5636" max="5636" width="9.625" style="242" bestFit="1" customWidth="1"/>
    <col min="5637" max="5637" width="9" style="242" customWidth="1"/>
    <col min="5638" max="5638" width="12" style="242" bestFit="1" customWidth="1"/>
    <col min="5639" max="5888" width="9" style="242"/>
    <col min="5889" max="5889" width="54.25" style="242" customWidth="1"/>
    <col min="5890" max="5890" width="28" style="242" customWidth="1"/>
    <col min="5891" max="5891" width="9" style="242" customWidth="1"/>
    <col min="5892" max="5892" width="9.625" style="242" bestFit="1" customWidth="1"/>
    <col min="5893" max="5893" width="9" style="242" customWidth="1"/>
    <col min="5894" max="5894" width="12" style="242" bestFit="1" customWidth="1"/>
    <col min="5895" max="6144" width="9" style="242"/>
    <col min="6145" max="6145" width="54.25" style="242" customWidth="1"/>
    <col min="6146" max="6146" width="28" style="242" customWidth="1"/>
    <col min="6147" max="6147" width="9" style="242" customWidth="1"/>
    <col min="6148" max="6148" width="9.625" style="242" bestFit="1" customWidth="1"/>
    <col min="6149" max="6149" width="9" style="242" customWidth="1"/>
    <col min="6150" max="6150" width="12" style="242" bestFit="1" customWidth="1"/>
    <col min="6151" max="6400" width="9" style="242"/>
    <col min="6401" max="6401" width="54.25" style="242" customWidth="1"/>
    <col min="6402" max="6402" width="28" style="242" customWidth="1"/>
    <col min="6403" max="6403" width="9" style="242" customWidth="1"/>
    <col min="6404" max="6404" width="9.625" style="242" bestFit="1" customWidth="1"/>
    <col min="6405" max="6405" width="9" style="242" customWidth="1"/>
    <col min="6406" max="6406" width="12" style="242" bestFit="1" customWidth="1"/>
    <col min="6407" max="6656" width="9" style="242"/>
    <col min="6657" max="6657" width="54.25" style="242" customWidth="1"/>
    <col min="6658" max="6658" width="28" style="242" customWidth="1"/>
    <col min="6659" max="6659" width="9" style="242" customWidth="1"/>
    <col min="6660" max="6660" width="9.625" style="242" bestFit="1" customWidth="1"/>
    <col min="6661" max="6661" width="9" style="242" customWidth="1"/>
    <col min="6662" max="6662" width="12" style="242" bestFit="1" customWidth="1"/>
    <col min="6663" max="6912" width="9" style="242"/>
    <col min="6913" max="6913" width="54.25" style="242" customWidth="1"/>
    <col min="6914" max="6914" width="28" style="242" customWidth="1"/>
    <col min="6915" max="6915" width="9" style="242" customWidth="1"/>
    <col min="6916" max="6916" width="9.625" style="242" bestFit="1" customWidth="1"/>
    <col min="6917" max="6917" width="9" style="242" customWidth="1"/>
    <col min="6918" max="6918" width="12" style="242" bestFit="1" customWidth="1"/>
    <col min="6919" max="7168" width="9" style="242"/>
    <col min="7169" max="7169" width="54.25" style="242" customWidth="1"/>
    <col min="7170" max="7170" width="28" style="242" customWidth="1"/>
    <col min="7171" max="7171" width="9" style="242" customWidth="1"/>
    <col min="7172" max="7172" width="9.625" style="242" bestFit="1" customWidth="1"/>
    <col min="7173" max="7173" width="9" style="242" customWidth="1"/>
    <col min="7174" max="7174" width="12" style="242" bestFit="1" customWidth="1"/>
    <col min="7175" max="7424" width="9" style="242"/>
    <col min="7425" max="7425" width="54.25" style="242" customWidth="1"/>
    <col min="7426" max="7426" width="28" style="242" customWidth="1"/>
    <col min="7427" max="7427" width="9" style="242" customWidth="1"/>
    <col min="7428" max="7428" width="9.625" style="242" bestFit="1" customWidth="1"/>
    <col min="7429" max="7429" width="9" style="242" customWidth="1"/>
    <col min="7430" max="7430" width="12" style="242" bestFit="1" customWidth="1"/>
    <col min="7431" max="7680" width="9" style="242"/>
    <col min="7681" max="7681" width="54.25" style="242" customWidth="1"/>
    <col min="7682" max="7682" width="28" style="242" customWidth="1"/>
    <col min="7683" max="7683" width="9" style="242" customWidth="1"/>
    <col min="7684" max="7684" width="9.625" style="242" bestFit="1" customWidth="1"/>
    <col min="7685" max="7685" width="9" style="242" customWidth="1"/>
    <col min="7686" max="7686" width="12" style="242" bestFit="1" customWidth="1"/>
    <col min="7687" max="7936" width="9" style="242"/>
    <col min="7937" max="7937" width="54.25" style="242" customWidth="1"/>
    <col min="7938" max="7938" width="28" style="242" customWidth="1"/>
    <col min="7939" max="7939" width="9" style="242" customWidth="1"/>
    <col min="7940" max="7940" width="9.625" style="242" bestFit="1" customWidth="1"/>
    <col min="7941" max="7941" width="9" style="242" customWidth="1"/>
    <col min="7942" max="7942" width="12" style="242" bestFit="1" customWidth="1"/>
    <col min="7943" max="8192" width="9" style="242"/>
    <col min="8193" max="8193" width="54.25" style="242" customWidth="1"/>
    <col min="8194" max="8194" width="28" style="242" customWidth="1"/>
    <col min="8195" max="8195" width="9" style="242" customWidth="1"/>
    <col min="8196" max="8196" width="9.625" style="242" bestFit="1" customWidth="1"/>
    <col min="8197" max="8197" width="9" style="242" customWidth="1"/>
    <col min="8198" max="8198" width="12" style="242" bestFit="1" customWidth="1"/>
    <col min="8199" max="8448" width="9" style="242"/>
    <col min="8449" max="8449" width="54.25" style="242" customWidth="1"/>
    <col min="8450" max="8450" width="28" style="242" customWidth="1"/>
    <col min="8451" max="8451" width="9" style="242" customWidth="1"/>
    <col min="8452" max="8452" width="9.625" style="242" bestFit="1" customWidth="1"/>
    <col min="8453" max="8453" width="9" style="242" customWidth="1"/>
    <col min="8454" max="8454" width="12" style="242" bestFit="1" customWidth="1"/>
    <col min="8455" max="8704" width="9" style="242"/>
    <col min="8705" max="8705" width="54.25" style="242" customWidth="1"/>
    <col min="8706" max="8706" width="28" style="242" customWidth="1"/>
    <col min="8707" max="8707" width="9" style="242" customWidth="1"/>
    <col min="8708" max="8708" width="9.625" style="242" bestFit="1" customWidth="1"/>
    <col min="8709" max="8709" width="9" style="242" customWidth="1"/>
    <col min="8710" max="8710" width="12" style="242" bestFit="1" customWidth="1"/>
    <col min="8711" max="8960" width="9" style="242"/>
    <col min="8961" max="8961" width="54.25" style="242" customWidth="1"/>
    <col min="8962" max="8962" width="28" style="242" customWidth="1"/>
    <col min="8963" max="8963" width="9" style="242" customWidth="1"/>
    <col min="8964" max="8964" width="9.625" style="242" bestFit="1" customWidth="1"/>
    <col min="8965" max="8965" width="9" style="242" customWidth="1"/>
    <col min="8966" max="8966" width="12" style="242" bestFit="1" customWidth="1"/>
    <col min="8967" max="9216" width="9" style="242"/>
    <col min="9217" max="9217" width="54.25" style="242" customWidth="1"/>
    <col min="9218" max="9218" width="28" style="242" customWidth="1"/>
    <col min="9219" max="9219" width="9" style="242" customWidth="1"/>
    <col min="9220" max="9220" width="9.625" style="242" bestFit="1" customWidth="1"/>
    <col min="9221" max="9221" width="9" style="242" customWidth="1"/>
    <col min="9222" max="9222" width="12" style="242" bestFit="1" customWidth="1"/>
    <col min="9223" max="9472" width="9" style="242"/>
    <col min="9473" max="9473" width="54.25" style="242" customWidth="1"/>
    <col min="9474" max="9474" width="28" style="242" customWidth="1"/>
    <col min="9475" max="9475" width="9" style="242" customWidth="1"/>
    <col min="9476" max="9476" width="9.625" style="242" bestFit="1" customWidth="1"/>
    <col min="9477" max="9477" width="9" style="242" customWidth="1"/>
    <col min="9478" max="9478" width="12" style="242" bestFit="1" customWidth="1"/>
    <col min="9479" max="9728" width="9" style="242"/>
    <col min="9729" max="9729" width="54.25" style="242" customWidth="1"/>
    <col min="9730" max="9730" width="28" style="242" customWidth="1"/>
    <col min="9731" max="9731" width="9" style="242" customWidth="1"/>
    <col min="9732" max="9732" width="9.625" style="242" bestFit="1" customWidth="1"/>
    <col min="9733" max="9733" width="9" style="242" customWidth="1"/>
    <col min="9734" max="9734" width="12" style="242" bestFit="1" customWidth="1"/>
    <col min="9735" max="9984" width="9" style="242"/>
    <col min="9985" max="9985" width="54.25" style="242" customWidth="1"/>
    <col min="9986" max="9986" width="28" style="242" customWidth="1"/>
    <col min="9987" max="9987" width="9" style="242" customWidth="1"/>
    <col min="9988" max="9988" width="9.625" style="242" bestFit="1" customWidth="1"/>
    <col min="9989" max="9989" width="9" style="242" customWidth="1"/>
    <col min="9990" max="9990" width="12" style="242" bestFit="1" customWidth="1"/>
    <col min="9991" max="10240" width="9" style="242"/>
    <col min="10241" max="10241" width="54.25" style="242" customWidth="1"/>
    <col min="10242" max="10242" width="28" style="242" customWidth="1"/>
    <col min="10243" max="10243" width="9" style="242" customWidth="1"/>
    <col min="10244" max="10244" width="9.625" style="242" bestFit="1" customWidth="1"/>
    <col min="10245" max="10245" width="9" style="242" customWidth="1"/>
    <col min="10246" max="10246" width="12" style="242" bestFit="1" customWidth="1"/>
    <col min="10247" max="10496" width="9" style="242"/>
    <col min="10497" max="10497" width="54.25" style="242" customWidth="1"/>
    <col min="10498" max="10498" width="28" style="242" customWidth="1"/>
    <col min="10499" max="10499" width="9" style="242" customWidth="1"/>
    <col min="10500" max="10500" width="9.625" style="242" bestFit="1" customWidth="1"/>
    <col min="10501" max="10501" width="9" style="242" customWidth="1"/>
    <col min="10502" max="10502" width="12" style="242" bestFit="1" customWidth="1"/>
    <col min="10503" max="10752" width="9" style="242"/>
    <col min="10753" max="10753" width="54.25" style="242" customWidth="1"/>
    <col min="10754" max="10754" width="28" style="242" customWidth="1"/>
    <col min="10755" max="10755" width="9" style="242" customWidth="1"/>
    <col min="10756" max="10756" width="9.625" style="242" bestFit="1" customWidth="1"/>
    <col min="10757" max="10757" width="9" style="242" customWidth="1"/>
    <col min="10758" max="10758" width="12" style="242" bestFit="1" customWidth="1"/>
    <col min="10759" max="11008" width="9" style="242"/>
    <col min="11009" max="11009" width="54.25" style="242" customWidth="1"/>
    <col min="11010" max="11010" width="28" style="242" customWidth="1"/>
    <col min="11011" max="11011" width="9" style="242" customWidth="1"/>
    <col min="11012" max="11012" width="9.625" style="242" bestFit="1" customWidth="1"/>
    <col min="11013" max="11013" width="9" style="242" customWidth="1"/>
    <col min="11014" max="11014" width="12" style="242" bestFit="1" customWidth="1"/>
    <col min="11015" max="11264" width="9" style="242"/>
    <col min="11265" max="11265" width="54.25" style="242" customWidth="1"/>
    <col min="11266" max="11266" width="28" style="242" customWidth="1"/>
    <col min="11267" max="11267" width="9" style="242" customWidth="1"/>
    <col min="11268" max="11268" width="9.625" style="242" bestFit="1" customWidth="1"/>
    <col min="11269" max="11269" width="9" style="242" customWidth="1"/>
    <col min="11270" max="11270" width="12" style="242" bestFit="1" customWidth="1"/>
    <col min="11271" max="11520" width="9" style="242"/>
    <col min="11521" max="11521" width="54.25" style="242" customWidth="1"/>
    <col min="11522" max="11522" width="28" style="242" customWidth="1"/>
    <col min="11523" max="11523" width="9" style="242" customWidth="1"/>
    <col min="11524" max="11524" width="9.625" style="242" bestFit="1" customWidth="1"/>
    <col min="11525" max="11525" width="9" style="242" customWidth="1"/>
    <col min="11526" max="11526" width="12" style="242" bestFit="1" customWidth="1"/>
    <col min="11527" max="11776" width="9" style="242"/>
    <col min="11777" max="11777" width="54.25" style="242" customWidth="1"/>
    <col min="11778" max="11778" width="28" style="242" customWidth="1"/>
    <col min="11779" max="11779" width="9" style="242" customWidth="1"/>
    <col min="11780" max="11780" width="9.625" style="242" bestFit="1" customWidth="1"/>
    <col min="11781" max="11781" width="9" style="242" customWidth="1"/>
    <col min="11782" max="11782" width="12" style="242" bestFit="1" customWidth="1"/>
    <col min="11783" max="12032" width="9" style="242"/>
    <col min="12033" max="12033" width="54.25" style="242" customWidth="1"/>
    <col min="12034" max="12034" width="28" style="242" customWidth="1"/>
    <col min="12035" max="12035" width="9" style="242" customWidth="1"/>
    <col min="12036" max="12036" width="9.625" style="242" bestFit="1" customWidth="1"/>
    <col min="12037" max="12037" width="9" style="242" customWidth="1"/>
    <col min="12038" max="12038" width="12" style="242" bestFit="1" customWidth="1"/>
    <col min="12039" max="12288" width="9" style="242"/>
    <col min="12289" max="12289" width="54.25" style="242" customWidth="1"/>
    <col min="12290" max="12290" width="28" style="242" customWidth="1"/>
    <col min="12291" max="12291" width="9" style="242" customWidth="1"/>
    <col min="12292" max="12292" width="9.625" style="242" bestFit="1" customWidth="1"/>
    <col min="12293" max="12293" width="9" style="242" customWidth="1"/>
    <col min="12294" max="12294" width="12" style="242" bestFit="1" customWidth="1"/>
    <col min="12295" max="12544" width="9" style="242"/>
    <col min="12545" max="12545" width="54.25" style="242" customWidth="1"/>
    <col min="12546" max="12546" width="28" style="242" customWidth="1"/>
    <col min="12547" max="12547" width="9" style="242" customWidth="1"/>
    <col min="12548" max="12548" width="9.625" style="242" bestFit="1" customWidth="1"/>
    <col min="12549" max="12549" width="9" style="242" customWidth="1"/>
    <col min="12550" max="12550" width="12" style="242" bestFit="1" customWidth="1"/>
    <col min="12551" max="12800" width="9" style="242"/>
    <col min="12801" max="12801" width="54.25" style="242" customWidth="1"/>
    <col min="12802" max="12802" width="28" style="242" customWidth="1"/>
    <col min="12803" max="12803" width="9" style="242" customWidth="1"/>
    <col min="12804" max="12804" width="9.625" style="242" bestFit="1" customWidth="1"/>
    <col min="12805" max="12805" width="9" style="242" customWidth="1"/>
    <col min="12806" max="12806" width="12" style="242" bestFit="1" customWidth="1"/>
    <col min="12807" max="13056" width="9" style="242"/>
    <col min="13057" max="13057" width="54.25" style="242" customWidth="1"/>
    <col min="13058" max="13058" width="28" style="242" customWidth="1"/>
    <col min="13059" max="13059" width="9" style="242" customWidth="1"/>
    <col min="13060" max="13060" width="9.625" style="242" bestFit="1" customWidth="1"/>
    <col min="13061" max="13061" width="9" style="242" customWidth="1"/>
    <col min="13062" max="13062" width="12" style="242" bestFit="1" customWidth="1"/>
    <col min="13063" max="13312" width="9" style="242"/>
    <col min="13313" max="13313" width="54.25" style="242" customWidth="1"/>
    <col min="13314" max="13314" width="28" style="242" customWidth="1"/>
    <col min="13315" max="13315" width="9" style="242" customWidth="1"/>
    <col min="13316" max="13316" width="9.625" style="242" bestFit="1" customWidth="1"/>
    <col min="13317" max="13317" width="9" style="242" customWidth="1"/>
    <col min="13318" max="13318" width="12" style="242" bestFit="1" customWidth="1"/>
    <col min="13319" max="13568" width="9" style="242"/>
    <col min="13569" max="13569" width="54.25" style="242" customWidth="1"/>
    <col min="13570" max="13570" width="28" style="242" customWidth="1"/>
    <col min="13571" max="13571" width="9" style="242" customWidth="1"/>
    <col min="13572" max="13572" width="9.625" style="242" bestFit="1" customWidth="1"/>
    <col min="13573" max="13573" width="9" style="242" customWidth="1"/>
    <col min="13574" max="13574" width="12" style="242" bestFit="1" customWidth="1"/>
    <col min="13575" max="13824" width="9" style="242"/>
    <col min="13825" max="13825" width="54.25" style="242" customWidth="1"/>
    <col min="13826" max="13826" width="28" style="242" customWidth="1"/>
    <col min="13827" max="13827" width="9" style="242" customWidth="1"/>
    <col min="13828" max="13828" width="9.625" style="242" bestFit="1" customWidth="1"/>
    <col min="13829" max="13829" width="9" style="242" customWidth="1"/>
    <col min="13830" max="13830" width="12" style="242" bestFit="1" customWidth="1"/>
    <col min="13831" max="14080" width="9" style="242"/>
    <col min="14081" max="14081" width="54.25" style="242" customWidth="1"/>
    <col min="14082" max="14082" width="28" style="242" customWidth="1"/>
    <col min="14083" max="14083" width="9" style="242" customWidth="1"/>
    <col min="14084" max="14084" width="9.625" style="242" bestFit="1" customWidth="1"/>
    <col min="14085" max="14085" width="9" style="242" customWidth="1"/>
    <col min="14086" max="14086" width="12" style="242" bestFit="1" customWidth="1"/>
    <col min="14087" max="14336" width="9" style="242"/>
    <col min="14337" max="14337" width="54.25" style="242" customWidth="1"/>
    <col min="14338" max="14338" width="28" style="242" customWidth="1"/>
    <col min="14339" max="14339" width="9" style="242" customWidth="1"/>
    <col min="14340" max="14340" width="9.625" style="242" bestFit="1" customWidth="1"/>
    <col min="14341" max="14341" width="9" style="242" customWidth="1"/>
    <col min="14342" max="14342" width="12" style="242" bestFit="1" customWidth="1"/>
    <col min="14343" max="14592" width="9" style="242"/>
    <col min="14593" max="14593" width="54.25" style="242" customWidth="1"/>
    <col min="14594" max="14594" width="28" style="242" customWidth="1"/>
    <col min="14595" max="14595" width="9" style="242" customWidth="1"/>
    <col min="14596" max="14596" width="9.625" style="242" bestFit="1" customWidth="1"/>
    <col min="14597" max="14597" width="9" style="242" customWidth="1"/>
    <col min="14598" max="14598" width="12" style="242" bestFit="1" customWidth="1"/>
    <col min="14599" max="14848" width="9" style="242"/>
    <col min="14849" max="14849" width="54.25" style="242" customWidth="1"/>
    <col min="14850" max="14850" width="28" style="242" customWidth="1"/>
    <col min="14851" max="14851" width="9" style="242" customWidth="1"/>
    <col min="14852" max="14852" width="9.625" style="242" bestFit="1" customWidth="1"/>
    <col min="14853" max="14853" width="9" style="242" customWidth="1"/>
    <col min="14854" max="14854" width="12" style="242" bestFit="1" customWidth="1"/>
    <col min="14855" max="15104" width="9" style="242"/>
    <col min="15105" max="15105" width="54.25" style="242" customWidth="1"/>
    <col min="15106" max="15106" width="28" style="242" customWidth="1"/>
    <col min="15107" max="15107" width="9" style="242" customWidth="1"/>
    <col min="15108" max="15108" width="9.625" style="242" bestFit="1" customWidth="1"/>
    <col min="15109" max="15109" width="9" style="242" customWidth="1"/>
    <col min="15110" max="15110" width="12" style="242" bestFit="1" customWidth="1"/>
    <col min="15111" max="15360" width="9" style="242"/>
    <col min="15361" max="15361" width="54.25" style="242" customWidth="1"/>
    <col min="15362" max="15362" width="28" style="242" customWidth="1"/>
    <col min="15363" max="15363" width="9" style="242" customWidth="1"/>
    <col min="15364" max="15364" width="9.625" style="242" bestFit="1" customWidth="1"/>
    <col min="15365" max="15365" width="9" style="242" customWidth="1"/>
    <col min="15366" max="15366" width="12" style="242" bestFit="1" customWidth="1"/>
    <col min="15367" max="15616" width="9" style="242"/>
    <col min="15617" max="15617" width="54.25" style="242" customWidth="1"/>
    <col min="15618" max="15618" width="28" style="242" customWidth="1"/>
    <col min="15619" max="15619" width="9" style="242" customWidth="1"/>
    <col min="15620" max="15620" width="9.625" style="242" bestFit="1" customWidth="1"/>
    <col min="15621" max="15621" width="9" style="242" customWidth="1"/>
    <col min="15622" max="15622" width="12" style="242" bestFit="1" customWidth="1"/>
    <col min="15623" max="15872" width="9" style="242"/>
    <col min="15873" max="15873" width="54.25" style="242" customWidth="1"/>
    <col min="15874" max="15874" width="28" style="242" customWidth="1"/>
    <col min="15875" max="15875" width="9" style="242" customWidth="1"/>
    <col min="15876" max="15876" width="9.625" style="242" bestFit="1" customWidth="1"/>
    <col min="15877" max="15877" width="9" style="242" customWidth="1"/>
    <col min="15878" max="15878" width="12" style="242" bestFit="1" customWidth="1"/>
    <col min="15879" max="16128" width="9" style="242"/>
    <col min="16129" max="16129" width="54.25" style="242" customWidth="1"/>
    <col min="16130" max="16130" width="28" style="242" customWidth="1"/>
    <col min="16131" max="16131" width="9" style="242" customWidth="1"/>
    <col min="16132" max="16132" width="9.625" style="242" bestFit="1" customWidth="1"/>
    <col min="16133" max="16133" width="9" style="242" customWidth="1"/>
    <col min="16134" max="16134" width="12" style="242" bestFit="1" customWidth="1"/>
    <col min="16135" max="16384" width="9" style="242"/>
  </cols>
  <sheetData>
    <row r="1" spans="1:6" ht="21" customHeight="1">
      <c r="A1" s="241" t="s">
        <v>1243</v>
      </c>
    </row>
    <row r="2" spans="1:6" ht="41.25" customHeight="1">
      <c r="A2" s="440" t="s">
        <v>651</v>
      </c>
      <c r="B2" s="440"/>
    </row>
    <row r="3" spans="1:6" ht="21" customHeight="1" thickBot="1">
      <c r="A3" s="243"/>
      <c r="B3" s="244" t="s">
        <v>2</v>
      </c>
    </row>
    <row r="4" spans="1:6" s="247" customFormat="1" ht="36" customHeight="1">
      <c r="A4" s="245" t="s">
        <v>570</v>
      </c>
      <c r="B4" s="246" t="s">
        <v>497</v>
      </c>
    </row>
    <row r="5" spans="1:6" s="250" customFormat="1" ht="21" customHeight="1">
      <c r="A5" s="248" t="s">
        <v>571</v>
      </c>
      <c r="B5" s="249"/>
      <c r="D5" s="251"/>
      <c r="F5" s="252"/>
    </row>
    <row r="6" spans="1:6" ht="21" customHeight="1">
      <c r="A6" s="253" t="s">
        <v>572</v>
      </c>
      <c r="B6" s="249"/>
    </row>
    <row r="7" spans="1:6" ht="21" customHeight="1">
      <c r="A7" s="253" t="s">
        <v>573</v>
      </c>
      <c r="B7" s="249"/>
    </row>
    <row r="8" spans="1:6" ht="21" customHeight="1">
      <c r="A8" s="253" t="s">
        <v>574</v>
      </c>
      <c r="B8" s="249"/>
    </row>
    <row r="9" spans="1:6" ht="21" customHeight="1">
      <c r="A9" s="253" t="s">
        <v>575</v>
      </c>
      <c r="B9" s="249"/>
    </row>
    <row r="10" spans="1:6" ht="21" customHeight="1">
      <c r="A10" s="253" t="s">
        <v>576</v>
      </c>
      <c r="B10" s="249"/>
    </row>
    <row r="11" spans="1:6" ht="21" customHeight="1">
      <c r="A11" s="253" t="s">
        <v>577</v>
      </c>
      <c r="B11" s="249"/>
    </row>
    <row r="12" spans="1:6" ht="21" customHeight="1">
      <c r="A12" s="253" t="s">
        <v>578</v>
      </c>
      <c r="B12" s="249"/>
    </row>
    <row r="13" spans="1:6" ht="21" customHeight="1">
      <c r="A13" s="253" t="s">
        <v>579</v>
      </c>
      <c r="B13" s="249"/>
    </row>
    <row r="14" spans="1:6" ht="21" customHeight="1">
      <c r="A14" s="253" t="s">
        <v>580</v>
      </c>
      <c r="B14" s="249"/>
    </row>
    <row r="15" spans="1:6" ht="21" customHeight="1">
      <c r="A15" s="253" t="s">
        <v>581</v>
      </c>
      <c r="B15" s="249"/>
    </row>
    <row r="16" spans="1:6" ht="21" customHeight="1">
      <c r="A16" s="253" t="s">
        <v>582</v>
      </c>
      <c r="B16" s="249"/>
    </row>
    <row r="17" spans="1:6" ht="21" customHeight="1">
      <c r="A17" s="253" t="s">
        <v>583</v>
      </c>
      <c r="B17" s="249"/>
    </row>
    <row r="18" spans="1:6" ht="21" customHeight="1">
      <c r="A18" s="253" t="s">
        <v>584</v>
      </c>
      <c r="B18" s="249"/>
    </row>
    <row r="19" spans="1:6" ht="21" customHeight="1">
      <c r="A19" s="253" t="s">
        <v>585</v>
      </c>
      <c r="B19" s="249"/>
    </row>
    <row r="20" spans="1:6" ht="21" customHeight="1">
      <c r="A20" s="254" t="s">
        <v>586</v>
      </c>
      <c r="B20" s="249"/>
    </row>
    <row r="21" spans="1:6" s="250" customFormat="1" ht="21" customHeight="1">
      <c r="A21" s="248" t="s">
        <v>587</v>
      </c>
      <c r="B21" s="249"/>
      <c r="D21" s="251"/>
      <c r="F21" s="252"/>
    </row>
    <row r="22" spans="1:6" ht="21" customHeight="1">
      <c r="A22" s="253" t="s">
        <v>588</v>
      </c>
      <c r="B22" s="249"/>
    </row>
    <row r="23" spans="1:6" ht="21" customHeight="1">
      <c r="A23" s="253" t="s">
        <v>589</v>
      </c>
      <c r="B23" s="249"/>
    </row>
    <row r="24" spans="1:6" s="250" customFormat="1" ht="21" customHeight="1">
      <c r="A24" s="248" t="s">
        <v>590</v>
      </c>
      <c r="B24" s="249"/>
    </row>
    <row r="25" spans="1:6" ht="35.25" customHeight="1">
      <c r="A25" s="254" t="s">
        <v>591</v>
      </c>
      <c r="B25" s="249"/>
    </row>
    <row r="26" spans="1:6" ht="21" customHeight="1">
      <c r="A26" s="253"/>
      <c r="B26" s="249"/>
    </row>
    <row r="27" spans="1:6" ht="21" customHeight="1">
      <c r="A27" s="255" t="s">
        <v>6</v>
      </c>
      <c r="B27" s="249"/>
    </row>
    <row r="28" spans="1:6" s="258" customFormat="1" ht="23.25" customHeight="1">
      <c r="A28" s="256" t="s">
        <v>592</v>
      </c>
      <c r="B28" s="257"/>
    </row>
    <row r="29" spans="1:6" ht="23.25" customHeight="1">
      <c r="A29" s="259"/>
      <c r="B29" s="249"/>
    </row>
    <row r="30" spans="1:6" ht="23.25" customHeight="1" thickBot="1">
      <c r="A30" s="260" t="s">
        <v>264</v>
      </c>
      <c r="B30" s="261"/>
    </row>
    <row r="31" spans="1:6" ht="21" customHeight="1">
      <c r="A31" s="441" t="s">
        <v>593</v>
      </c>
      <c r="B31" s="441"/>
    </row>
    <row r="32" spans="1:6" s="250" customFormat="1" ht="21" customHeight="1">
      <c r="A32" s="242"/>
      <c r="B32" s="262"/>
    </row>
    <row r="38" spans="1:2" s="250" customFormat="1" ht="21" customHeight="1">
      <c r="A38" s="242"/>
      <c r="B38" s="242"/>
    </row>
  </sheetData>
  <mergeCells count="2">
    <mergeCell ref="A2:B2"/>
    <mergeCell ref="A31:B31"/>
  </mergeCells>
  <phoneticPr fontId="1" type="noConversion"/>
  <printOptions horizontalCentered="1"/>
  <pageMargins left="0.59" right="0.59" top="0.55000000000000004" bottom="0.35" header="0.31" footer="0.31"/>
  <pageSetup paperSize="9" fitToHeight="0" orientation="portrait"/>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F42"/>
  <sheetViews>
    <sheetView showZeros="0" workbookViewId="0">
      <selection activeCell="A2" sqref="A2:B2"/>
    </sheetView>
  </sheetViews>
  <sheetFormatPr defaultRowHeight="21" customHeight="1"/>
  <cols>
    <col min="1" max="1" width="48.625" style="242" customWidth="1"/>
    <col min="2" max="2" width="37.75" style="242" customWidth="1"/>
    <col min="3" max="3" width="9" style="242" customWidth="1"/>
    <col min="4" max="4" width="9.625" style="242" bestFit="1" customWidth="1"/>
    <col min="5" max="5" width="9" style="242" customWidth="1"/>
    <col min="6" max="6" width="12" style="242" bestFit="1" customWidth="1"/>
    <col min="7" max="256" width="9" style="242"/>
    <col min="257" max="257" width="48.625" style="242" customWidth="1"/>
    <col min="258" max="258" width="37.75" style="242" customWidth="1"/>
    <col min="259" max="259" width="9" style="242" customWidth="1"/>
    <col min="260" max="260" width="9.625" style="242" bestFit="1" customWidth="1"/>
    <col min="261" max="261" width="9" style="242" customWidth="1"/>
    <col min="262" max="262" width="12" style="242" bestFit="1" customWidth="1"/>
    <col min="263" max="512" width="9" style="242"/>
    <col min="513" max="513" width="48.625" style="242" customWidth="1"/>
    <col min="514" max="514" width="37.75" style="242" customWidth="1"/>
    <col min="515" max="515" width="9" style="242" customWidth="1"/>
    <col min="516" max="516" width="9.625" style="242" bestFit="1" customWidth="1"/>
    <col min="517" max="517" width="9" style="242" customWidth="1"/>
    <col min="518" max="518" width="12" style="242" bestFit="1" customWidth="1"/>
    <col min="519" max="768" width="9" style="242"/>
    <col min="769" max="769" width="48.625" style="242" customWidth="1"/>
    <col min="770" max="770" width="37.75" style="242" customWidth="1"/>
    <col min="771" max="771" width="9" style="242" customWidth="1"/>
    <col min="772" max="772" width="9.625" style="242" bestFit="1" customWidth="1"/>
    <col min="773" max="773" width="9" style="242" customWidth="1"/>
    <col min="774" max="774" width="12" style="242" bestFit="1" customWidth="1"/>
    <col min="775" max="1024" width="9" style="242"/>
    <col min="1025" max="1025" width="48.625" style="242" customWidth="1"/>
    <col min="1026" max="1026" width="37.75" style="242" customWidth="1"/>
    <col min="1027" max="1027" width="9" style="242" customWidth="1"/>
    <col min="1028" max="1028" width="9.625" style="242" bestFit="1" customWidth="1"/>
    <col min="1029" max="1029" width="9" style="242" customWidth="1"/>
    <col min="1030" max="1030" width="12" style="242" bestFit="1" customWidth="1"/>
    <col min="1031" max="1280" width="9" style="242"/>
    <col min="1281" max="1281" width="48.625" style="242" customWidth="1"/>
    <col min="1282" max="1282" width="37.75" style="242" customWidth="1"/>
    <col min="1283" max="1283" width="9" style="242" customWidth="1"/>
    <col min="1284" max="1284" width="9.625" style="242" bestFit="1" customWidth="1"/>
    <col min="1285" max="1285" width="9" style="242" customWidth="1"/>
    <col min="1286" max="1286" width="12" style="242" bestFit="1" customWidth="1"/>
    <col min="1287" max="1536" width="9" style="242"/>
    <col min="1537" max="1537" width="48.625" style="242" customWidth="1"/>
    <col min="1538" max="1538" width="37.75" style="242" customWidth="1"/>
    <col min="1539" max="1539" width="9" style="242" customWidth="1"/>
    <col min="1540" max="1540" width="9.625" style="242" bestFit="1" customWidth="1"/>
    <col min="1541" max="1541" width="9" style="242" customWidth="1"/>
    <col min="1542" max="1542" width="12" style="242" bestFit="1" customWidth="1"/>
    <col min="1543" max="1792" width="9" style="242"/>
    <col min="1793" max="1793" width="48.625" style="242" customWidth="1"/>
    <col min="1794" max="1794" width="37.75" style="242" customWidth="1"/>
    <col min="1795" max="1795" width="9" style="242" customWidth="1"/>
    <col min="1796" max="1796" width="9.625" style="242" bestFit="1" customWidth="1"/>
    <col min="1797" max="1797" width="9" style="242" customWidth="1"/>
    <col min="1798" max="1798" width="12" style="242" bestFit="1" customWidth="1"/>
    <col min="1799" max="2048" width="9" style="242"/>
    <col min="2049" max="2049" width="48.625" style="242" customWidth="1"/>
    <col min="2050" max="2050" width="37.75" style="242" customWidth="1"/>
    <col min="2051" max="2051" width="9" style="242" customWidth="1"/>
    <col min="2052" max="2052" width="9.625" style="242" bestFit="1" customWidth="1"/>
    <col min="2053" max="2053" width="9" style="242" customWidth="1"/>
    <col min="2054" max="2054" width="12" style="242" bestFit="1" customWidth="1"/>
    <col min="2055" max="2304" width="9" style="242"/>
    <col min="2305" max="2305" width="48.625" style="242" customWidth="1"/>
    <col min="2306" max="2306" width="37.75" style="242" customWidth="1"/>
    <col min="2307" max="2307" width="9" style="242" customWidth="1"/>
    <col min="2308" max="2308" width="9.625" style="242" bestFit="1" customWidth="1"/>
    <col min="2309" max="2309" width="9" style="242" customWidth="1"/>
    <col min="2310" max="2310" width="12" style="242" bestFit="1" customWidth="1"/>
    <col min="2311" max="2560" width="9" style="242"/>
    <col min="2561" max="2561" width="48.625" style="242" customWidth="1"/>
    <col min="2562" max="2562" width="37.75" style="242" customWidth="1"/>
    <col min="2563" max="2563" width="9" style="242" customWidth="1"/>
    <col min="2564" max="2564" width="9.625" style="242" bestFit="1" customWidth="1"/>
    <col min="2565" max="2565" width="9" style="242" customWidth="1"/>
    <col min="2566" max="2566" width="12" style="242" bestFit="1" customWidth="1"/>
    <col min="2567" max="2816" width="9" style="242"/>
    <col min="2817" max="2817" width="48.625" style="242" customWidth="1"/>
    <col min="2818" max="2818" width="37.75" style="242" customWidth="1"/>
    <col min="2819" max="2819" width="9" style="242" customWidth="1"/>
    <col min="2820" max="2820" width="9.625" style="242" bestFit="1" customWidth="1"/>
    <col min="2821" max="2821" width="9" style="242" customWidth="1"/>
    <col min="2822" max="2822" width="12" style="242" bestFit="1" customWidth="1"/>
    <col min="2823" max="3072" width="9" style="242"/>
    <col min="3073" max="3073" width="48.625" style="242" customWidth="1"/>
    <col min="3074" max="3074" width="37.75" style="242" customWidth="1"/>
    <col min="3075" max="3075" width="9" style="242" customWidth="1"/>
    <col min="3076" max="3076" width="9.625" style="242" bestFit="1" customWidth="1"/>
    <col min="3077" max="3077" width="9" style="242" customWidth="1"/>
    <col min="3078" max="3078" width="12" style="242" bestFit="1" customWidth="1"/>
    <col min="3079" max="3328" width="9" style="242"/>
    <col min="3329" max="3329" width="48.625" style="242" customWidth="1"/>
    <col min="3330" max="3330" width="37.75" style="242" customWidth="1"/>
    <col min="3331" max="3331" width="9" style="242" customWidth="1"/>
    <col min="3332" max="3332" width="9.625" style="242" bestFit="1" customWidth="1"/>
    <col min="3333" max="3333" width="9" style="242" customWidth="1"/>
    <col min="3334" max="3334" width="12" style="242" bestFit="1" customWidth="1"/>
    <col min="3335" max="3584" width="9" style="242"/>
    <col min="3585" max="3585" width="48.625" style="242" customWidth="1"/>
    <col min="3586" max="3586" width="37.75" style="242" customWidth="1"/>
    <col min="3587" max="3587" width="9" style="242" customWidth="1"/>
    <col min="3588" max="3588" width="9.625" style="242" bestFit="1" customWidth="1"/>
    <col min="3589" max="3589" width="9" style="242" customWidth="1"/>
    <col min="3590" max="3590" width="12" style="242" bestFit="1" customWidth="1"/>
    <col min="3591" max="3840" width="9" style="242"/>
    <col min="3841" max="3841" width="48.625" style="242" customWidth="1"/>
    <col min="3842" max="3842" width="37.75" style="242" customWidth="1"/>
    <col min="3843" max="3843" width="9" style="242" customWidth="1"/>
    <col min="3844" max="3844" width="9.625" style="242" bestFit="1" customWidth="1"/>
    <col min="3845" max="3845" width="9" style="242" customWidth="1"/>
    <col min="3846" max="3846" width="12" style="242" bestFit="1" customWidth="1"/>
    <col min="3847" max="4096" width="9" style="242"/>
    <col min="4097" max="4097" width="48.625" style="242" customWidth="1"/>
    <col min="4098" max="4098" width="37.75" style="242" customWidth="1"/>
    <col min="4099" max="4099" width="9" style="242" customWidth="1"/>
    <col min="4100" max="4100" width="9.625" style="242" bestFit="1" customWidth="1"/>
    <col min="4101" max="4101" width="9" style="242" customWidth="1"/>
    <col min="4102" max="4102" width="12" style="242" bestFit="1" customWidth="1"/>
    <col min="4103" max="4352" width="9" style="242"/>
    <col min="4353" max="4353" width="48.625" style="242" customWidth="1"/>
    <col min="4354" max="4354" width="37.75" style="242" customWidth="1"/>
    <col min="4355" max="4355" width="9" style="242" customWidth="1"/>
    <col min="4356" max="4356" width="9.625" style="242" bestFit="1" customWidth="1"/>
    <col min="4357" max="4357" width="9" style="242" customWidth="1"/>
    <col min="4358" max="4358" width="12" style="242" bestFit="1" customWidth="1"/>
    <col min="4359" max="4608" width="9" style="242"/>
    <col min="4609" max="4609" width="48.625" style="242" customWidth="1"/>
    <col min="4610" max="4610" width="37.75" style="242" customWidth="1"/>
    <col min="4611" max="4611" width="9" style="242" customWidth="1"/>
    <col min="4612" max="4612" width="9.625" style="242" bestFit="1" customWidth="1"/>
    <col min="4613" max="4613" width="9" style="242" customWidth="1"/>
    <col min="4614" max="4614" width="12" style="242" bestFit="1" customWidth="1"/>
    <col min="4615" max="4864" width="9" style="242"/>
    <col min="4865" max="4865" width="48.625" style="242" customWidth="1"/>
    <col min="4866" max="4866" width="37.75" style="242" customWidth="1"/>
    <col min="4867" max="4867" width="9" style="242" customWidth="1"/>
    <col min="4868" max="4868" width="9.625" style="242" bestFit="1" customWidth="1"/>
    <col min="4869" max="4869" width="9" style="242" customWidth="1"/>
    <col min="4870" max="4870" width="12" style="242" bestFit="1" customWidth="1"/>
    <col min="4871" max="5120" width="9" style="242"/>
    <col min="5121" max="5121" width="48.625" style="242" customWidth="1"/>
    <col min="5122" max="5122" width="37.75" style="242" customWidth="1"/>
    <col min="5123" max="5123" width="9" style="242" customWidth="1"/>
    <col min="5124" max="5124" width="9.625" style="242" bestFit="1" customWidth="1"/>
    <col min="5125" max="5125" width="9" style="242" customWidth="1"/>
    <col min="5126" max="5126" width="12" style="242" bestFit="1" customWidth="1"/>
    <col min="5127" max="5376" width="9" style="242"/>
    <col min="5377" max="5377" width="48.625" style="242" customWidth="1"/>
    <col min="5378" max="5378" width="37.75" style="242" customWidth="1"/>
    <col min="5379" max="5379" width="9" style="242" customWidth="1"/>
    <col min="5380" max="5380" width="9.625" style="242" bestFit="1" customWidth="1"/>
    <col min="5381" max="5381" width="9" style="242" customWidth="1"/>
    <col min="5382" max="5382" width="12" style="242" bestFit="1" customWidth="1"/>
    <col min="5383" max="5632" width="9" style="242"/>
    <col min="5633" max="5633" width="48.625" style="242" customWidth="1"/>
    <col min="5634" max="5634" width="37.75" style="242" customWidth="1"/>
    <col min="5635" max="5635" width="9" style="242" customWidth="1"/>
    <col min="5636" max="5636" width="9.625" style="242" bestFit="1" customWidth="1"/>
    <col min="5637" max="5637" width="9" style="242" customWidth="1"/>
    <col min="5638" max="5638" width="12" style="242" bestFit="1" customWidth="1"/>
    <col min="5639" max="5888" width="9" style="242"/>
    <col min="5889" max="5889" width="48.625" style="242" customWidth="1"/>
    <col min="5890" max="5890" width="37.75" style="242" customWidth="1"/>
    <col min="5891" max="5891" width="9" style="242" customWidth="1"/>
    <col min="5892" max="5892" width="9.625" style="242" bestFit="1" customWidth="1"/>
    <col min="5893" max="5893" width="9" style="242" customWidth="1"/>
    <col min="5894" max="5894" width="12" style="242" bestFit="1" customWidth="1"/>
    <col min="5895" max="6144" width="9" style="242"/>
    <col min="6145" max="6145" width="48.625" style="242" customWidth="1"/>
    <col min="6146" max="6146" width="37.75" style="242" customWidth="1"/>
    <col min="6147" max="6147" width="9" style="242" customWidth="1"/>
    <col min="6148" max="6148" width="9.625" style="242" bestFit="1" customWidth="1"/>
    <col min="6149" max="6149" width="9" style="242" customWidth="1"/>
    <col min="6150" max="6150" width="12" style="242" bestFit="1" customWidth="1"/>
    <col min="6151" max="6400" width="9" style="242"/>
    <col min="6401" max="6401" width="48.625" style="242" customWidth="1"/>
    <col min="6402" max="6402" width="37.75" style="242" customWidth="1"/>
    <col min="6403" max="6403" width="9" style="242" customWidth="1"/>
    <col min="6404" max="6404" width="9.625" style="242" bestFit="1" customWidth="1"/>
    <col min="6405" max="6405" width="9" style="242" customWidth="1"/>
    <col min="6406" max="6406" width="12" style="242" bestFit="1" customWidth="1"/>
    <col min="6407" max="6656" width="9" style="242"/>
    <col min="6657" max="6657" width="48.625" style="242" customWidth="1"/>
    <col min="6658" max="6658" width="37.75" style="242" customWidth="1"/>
    <col min="6659" max="6659" width="9" style="242" customWidth="1"/>
    <col min="6660" max="6660" width="9.625" style="242" bestFit="1" customWidth="1"/>
    <col min="6661" max="6661" width="9" style="242" customWidth="1"/>
    <col min="6662" max="6662" width="12" style="242" bestFit="1" customWidth="1"/>
    <col min="6663" max="6912" width="9" style="242"/>
    <col min="6913" max="6913" width="48.625" style="242" customWidth="1"/>
    <col min="6914" max="6914" width="37.75" style="242" customWidth="1"/>
    <col min="6915" max="6915" width="9" style="242" customWidth="1"/>
    <col min="6916" max="6916" width="9.625" style="242" bestFit="1" customWidth="1"/>
    <col min="6917" max="6917" width="9" style="242" customWidth="1"/>
    <col min="6918" max="6918" width="12" style="242" bestFit="1" customWidth="1"/>
    <col min="6919" max="7168" width="9" style="242"/>
    <col min="7169" max="7169" width="48.625" style="242" customWidth="1"/>
    <col min="7170" max="7170" width="37.75" style="242" customWidth="1"/>
    <col min="7171" max="7171" width="9" style="242" customWidth="1"/>
    <col min="7172" max="7172" width="9.625" style="242" bestFit="1" customWidth="1"/>
    <col min="7173" max="7173" width="9" style="242" customWidth="1"/>
    <col min="7174" max="7174" width="12" style="242" bestFit="1" customWidth="1"/>
    <col min="7175" max="7424" width="9" style="242"/>
    <col min="7425" max="7425" width="48.625" style="242" customWidth="1"/>
    <col min="7426" max="7426" width="37.75" style="242" customWidth="1"/>
    <col min="7427" max="7427" width="9" style="242" customWidth="1"/>
    <col min="7428" max="7428" width="9.625" style="242" bestFit="1" customWidth="1"/>
    <col min="7429" max="7429" width="9" style="242" customWidth="1"/>
    <col min="7430" max="7430" width="12" style="242" bestFit="1" customWidth="1"/>
    <col min="7431" max="7680" width="9" style="242"/>
    <col min="7681" max="7681" width="48.625" style="242" customWidth="1"/>
    <col min="7682" max="7682" width="37.75" style="242" customWidth="1"/>
    <col min="7683" max="7683" width="9" style="242" customWidth="1"/>
    <col min="7684" max="7684" width="9.625" style="242" bestFit="1" customWidth="1"/>
    <col min="7685" max="7685" width="9" style="242" customWidth="1"/>
    <col min="7686" max="7686" width="12" style="242" bestFit="1" customWidth="1"/>
    <col min="7687" max="7936" width="9" style="242"/>
    <col min="7937" max="7937" width="48.625" style="242" customWidth="1"/>
    <col min="7938" max="7938" width="37.75" style="242" customWidth="1"/>
    <col min="7939" max="7939" width="9" style="242" customWidth="1"/>
    <col min="7940" max="7940" width="9.625" style="242" bestFit="1" customWidth="1"/>
    <col min="7941" max="7941" width="9" style="242" customWidth="1"/>
    <col min="7942" max="7942" width="12" style="242" bestFit="1" customWidth="1"/>
    <col min="7943" max="8192" width="9" style="242"/>
    <col min="8193" max="8193" width="48.625" style="242" customWidth="1"/>
    <col min="8194" max="8194" width="37.75" style="242" customWidth="1"/>
    <col min="8195" max="8195" width="9" style="242" customWidth="1"/>
    <col min="8196" max="8196" width="9.625" style="242" bestFit="1" customWidth="1"/>
    <col min="8197" max="8197" width="9" style="242" customWidth="1"/>
    <col min="8198" max="8198" width="12" style="242" bestFit="1" customWidth="1"/>
    <col min="8199" max="8448" width="9" style="242"/>
    <col min="8449" max="8449" width="48.625" style="242" customWidth="1"/>
    <col min="8450" max="8450" width="37.75" style="242" customWidth="1"/>
    <col min="8451" max="8451" width="9" style="242" customWidth="1"/>
    <col min="8452" max="8452" width="9.625" style="242" bestFit="1" customWidth="1"/>
    <col min="8453" max="8453" width="9" style="242" customWidth="1"/>
    <col min="8454" max="8454" width="12" style="242" bestFit="1" customWidth="1"/>
    <col min="8455" max="8704" width="9" style="242"/>
    <col min="8705" max="8705" width="48.625" style="242" customWidth="1"/>
    <col min="8706" max="8706" width="37.75" style="242" customWidth="1"/>
    <col min="8707" max="8707" width="9" style="242" customWidth="1"/>
    <col min="8708" max="8708" width="9.625" style="242" bestFit="1" customWidth="1"/>
    <col min="8709" max="8709" width="9" style="242" customWidth="1"/>
    <col min="8710" max="8710" width="12" style="242" bestFit="1" customWidth="1"/>
    <col min="8711" max="8960" width="9" style="242"/>
    <col min="8961" max="8961" width="48.625" style="242" customWidth="1"/>
    <col min="8962" max="8962" width="37.75" style="242" customWidth="1"/>
    <col min="8963" max="8963" width="9" style="242" customWidth="1"/>
    <col min="8964" max="8964" width="9.625" style="242" bestFit="1" customWidth="1"/>
    <col min="8965" max="8965" width="9" style="242" customWidth="1"/>
    <col min="8966" max="8966" width="12" style="242" bestFit="1" customWidth="1"/>
    <col min="8967" max="9216" width="9" style="242"/>
    <col min="9217" max="9217" width="48.625" style="242" customWidth="1"/>
    <col min="9218" max="9218" width="37.75" style="242" customWidth="1"/>
    <col min="9219" max="9219" width="9" style="242" customWidth="1"/>
    <col min="9220" max="9220" width="9.625" style="242" bestFit="1" customWidth="1"/>
    <col min="9221" max="9221" width="9" style="242" customWidth="1"/>
    <col min="9222" max="9222" width="12" style="242" bestFit="1" customWidth="1"/>
    <col min="9223" max="9472" width="9" style="242"/>
    <col min="9473" max="9473" width="48.625" style="242" customWidth="1"/>
    <col min="9474" max="9474" width="37.75" style="242" customWidth="1"/>
    <col min="9475" max="9475" width="9" style="242" customWidth="1"/>
    <col min="9476" max="9476" width="9.625" style="242" bestFit="1" customWidth="1"/>
    <col min="9477" max="9477" width="9" style="242" customWidth="1"/>
    <col min="9478" max="9478" width="12" style="242" bestFit="1" customWidth="1"/>
    <col min="9479" max="9728" width="9" style="242"/>
    <col min="9729" max="9729" width="48.625" style="242" customWidth="1"/>
    <col min="9730" max="9730" width="37.75" style="242" customWidth="1"/>
    <col min="9731" max="9731" width="9" style="242" customWidth="1"/>
    <col min="9732" max="9732" width="9.625" style="242" bestFit="1" customWidth="1"/>
    <col min="9733" max="9733" width="9" style="242" customWidth="1"/>
    <col min="9734" max="9734" width="12" style="242" bestFit="1" customWidth="1"/>
    <col min="9735" max="9984" width="9" style="242"/>
    <col min="9985" max="9985" width="48.625" style="242" customWidth="1"/>
    <col min="9986" max="9986" width="37.75" style="242" customWidth="1"/>
    <col min="9987" max="9987" width="9" style="242" customWidth="1"/>
    <col min="9988" max="9988" width="9.625" style="242" bestFit="1" customWidth="1"/>
    <col min="9989" max="9989" width="9" style="242" customWidth="1"/>
    <col min="9990" max="9990" width="12" style="242" bestFit="1" customWidth="1"/>
    <col min="9991" max="10240" width="9" style="242"/>
    <col min="10241" max="10241" width="48.625" style="242" customWidth="1"/>
    <col min="10242" max="10242" width="37.75" style="242" customWidth="1"/>
    <col min="10243" max="10243" width="9" style="242" customWidth="1"/>
    <col min="10244" max="10244" width="9.625" style="242" bestFit="1" customWidth="1"/>
    <col min="10245" max="10245" width="9" style="242" customWidth="1"/>
    <col min="10246" max="10246" width="12" style="242" bestFit="1" customWidth="1"/>
    <col min="10247" max="10496" width="9" style="242"/>
    <col min="10497" max="10497" width="48.625" style="242" customWidth="1"/>
    <col min="10498" max="10498" width="37.75" style="242" customWidth="1"/>
    <col min="10499" max="10499" width="9" style="242" customWidth="1"/>
    <col min="10500" max="10500" width="9.625" style="242" bestFit="1" customWidth="1"/>
    <col min="10501" max="10501" width="9" style="242" customWidth="1"/>
    <col min="10502" max="10502" width="12" style="242" bestFit="1" customWidth="1"/>
    <col min="10503" max="10752" width="9" style="242"/>
    <col min="10753" max="10753" width="48.625" style="242" customWidth="1"/>
    <col min="10754" max="10754" width="37.75" style="242" customWidth="1"/>
    <col min="10755" max="10755" width="9" style="242" customWidth="1"/>
    <col min="10756" max="10756" width="9.625" style="242" bestFit="1" customWidth="1"/>
    <col min="10757" max="10757" width="9" style="242" customWidth="1"/>
    <col min="10758" max="10758" width="12" style="242" bestFit="1" customWidth="1"/>
    <col min="10759" max="11008" width="9" style="242"/>
    <col min="11009" max="11009" width="48.625" style="242" customWidth="1"/>
    <col min="11010" max="11010" width="37.75" style="242" customWidth="1"/>
    <col min="11011" max="11011" width="9" style="242" customWidth="1"/>
    <col min="11012" max="11012" width="9.625" style="242" bestFit="1" customWidth="1"/>
    <col min="11013" max="11013" width="9" style="242" customWidth="1"/>
    <col min="11014" max="11014" width="12" style="242" bestFit="1" customWidth="1"/>
    <col min="11015" max="11264" width="9" style="242"/>
    <col min="11265" max="11265" width="48.625" style="242" customWidth="1"/>
    <col min="11266" max="11266" width="37.75" style="242" customWidth="1"/>
    <col min="11267" max="11267" width="9" style="242" customWidth="1"/>
    <col min="11268" max="11268" width="9.625" style="242" bestFit="1" customWidth="1"/>
    <col min="11269" max="11269" width="9" style="242" customWidth="1"/>
    <col min="11270" max="11270" width="12" style="242" bestFit="1" customWidth="1"/>
    <col min="11271" max="11520" width="9" style="242"/>
    <col min="11521" max="11521" width="48.625" style="242" customWidth="1"/>
    <col min="11522" max="11522" width="37.75" style="242" customWidth="1"/>
    <col min="11523" max="11523" width="9" style="242" customWidth="1"/>
    <col min="11524" max="11524" width="9.625" style="242" bestFit="1" customWidth="1"/>
    <col min="11525" max="11525" width="9" style="242" customWidth="1"/>
    <col min="11526" max="11526" width="12" style="242" bestFit="1" customWidth="1"/>
    <col min="11527" max="11776" width="9" style="242"/>
    <col min="11777" max="11777" width="48.625" style="242" customWidth="1"/>
    <col min="11778" max="11778" width="37.75" style="242" customWidth="1"/>
    <col min="11779" max="11779" width="9" style="242" customWidth="1"/>
    <col min="11780" max="11780" width="9.625" style="242" bestFit="1" customWidth="1"/>
    <col min="11781" max="11781" width="9" style="242" customWidth="1"/>
    <col min="11782" max="11782" width="12" style="242" bestFit="1" customWidth="1"/>
    <col min="11783" max="12032" width="9" style="242"/>
    <col min="12033" max="12033" width="48.625" style="242" customWidth="1"/>
    <col min="12034" max="12034" width="37.75" style="242" customWidth="1"/>
    <col min="12035" max="12035" width="9" style="242" customWidth="1"/>
    <col min="12036" max="12036" width="9.625" style="242" bestFit="1" customWidth="1"/>
    <col min="12037" max="12037" width="9" style="242" customWidth="1"/>
    <col min="12038" max="12038" width="12" style="242" bestFit="1" customWidth="1"/>
    <col min="12039" max="12288" width="9" style="242"/>
    <col min="12289" max="12289" width="48.625" style="242" customWidth="1"/>
    <col min="12290" max="12290" width="37.75" style="242" customWidth="1"/>
    <col min="12291" max="12291" width="9" style="242" customWidth="1"/>
    <col min="12292" max="12292" width="9.625" style="242" bestFit="1" customWidth="1"/>
    <col min="12293" max="12293" width="9" style="242" customWidth="1"/>
    <col min="12294" max="12294" width="12" style="242" bestFit="1" customWidth="1"/>
    <col min="12295" max="12544" width="9" style="242"/>
    <col min="12545" max="12545" width="48.625" style="242" customWidth="1"/>
    <col min="12546" max="12546" width="37.75" style="242" customWidth="1"/>
    <col min="12547" max="12547" width="9" style="242" customWidth="1"/>
    <col min="12548" max="12548" width="9.625" style="242" bestFit="1" customWidth="1"/>
    <col min="12549" max="12549" width="9" style="242" customWidth="1"/>
    <col min="12550" max="12550" width="12" style="242" bestFit="1" customWidth="1"/>
    <col min="12551" max="12800" width="9" style="242"/>
    <col min="12801" max="12801" width="48.625" style="242" customWidth="1"/>
    <col min="12802" max="12802" width="37.75" style="242" customWidth="1"/>
    <col min="12803" max="12803" width="9" style="242" customWidth="1"/>
    <col min="12804" max="12804" width="9.625" style="242" bestFit="1" customWidth="1"/>
    <col min="12805" max="12805" width="9" style="242" customWidth="1"/>
    <col min="12806" max="12806" width="12" style="242" bestFit="1" customWidth="1"/>
    <col min="12807" max="13056" width="9" style="242"/>
    <col min="13057" max="13057" width="48.625" style="242" customWidth="1"/>
    <col min="13058" max="13058" width="37.75" style="242" customWidth="1"/>
    <col min="13059" max="13059" width="9" style="242" customWidth="1"/>
    <col min="13060" max="13060" width="9.625" style="242" bestFit="1" customWidth="1"/>
    <col min="13061" max="13061" width="9" style="242" customWidth="1"/>
    <col min="13062" max="13062" width="12" style="242" bestFit="1" customWidth="1"/>
    <col min="13063" max="13312" width="9" style="242"/>
    <col min="13313" max="13313" width="48.625" style="242" customWidth="1"/>
    <col min="13314" max="13314" width="37.75" style="242" customWidth="1"/>
    <col min="13315" max="13315" width="9" style="242" customWidth="1"/>
    <col min="13316" max="13316" width="9.625" style="242" bestFit="1" customWidth="1"/>
    <col min="13317" max="13317" width="9" style="242" customWidth="1"/>
    <col min="13318" max="13318" width="12" style="242" bestFit="1" customWidth="1"/>
    <col min="13319" max="13568" width="9" style="242"/>
    <col min="13569" max="13569" width="48.625" style="242" customWidth="1"/>
    <col min="13570" max="13570" width="37.75" style="242" customWidth="1"/>
    <col min="13571" max="13571" width="9" style="242" customWidth="1"/>
    <col min="13572" max="13572" width="9.625" style="242" bestFit="1" customWidth="1"/>
    <col min="13573" max="13573" width="9" style="242" customWidth="1"/>
    <col min="13574" max="13574" width="12" style="242" bestFit="1" customWidth="1"/>
    <col min="13575" max="13824" width="9" style="242"/>
    <col min="13825" max="13825" width="48.625" style="242" customWidth="1"/>
    <col min="13826" max="13826" width="37.75" style="242" customWidth="1"/>
    <col min="13827" max="13827" width="9" style="242" customWidth="1"/>
    <col min="13828" max="13828" width="9.625" style="242" bestFit="1" customWidth="1"/>
    <col min="13829" max="13829" width="9" style="242" customWidth="1"/>
    <col min="13830" max="13830" width="12" style="242" bestFit="1" customWidth="1"/>
    <col min="13831" max="14080" width="9" style="242"/>
    <col min="14081" max="14081" width="48.625" style="242" customWidth="1"/>
    <col min="14082" max="14082" width="37.75" style="242" customWidth="1"/>
    <col min="14083" max="14083" width="9" style="242" customWidth="1"/>
    <col min="14084" max="14084" width="9.625" style="242" bestFit="1" customWidth="1"/>
    <col min="14085" max="14085" width="9" style="242" customWidth="1"/>
    <col min="14086" max="14086" width="12" style="242" bestFit="1" customWidth="1"/>
    <col min="14087" max="14336" width="9" style="242"/>
    <col min="14337" max="14337" width="48.625" style="242" customWidth="1"/>
    <col min="14338" max="14338" width="37.75" style="242" customWidth="1"/>
    <col min="14339" max="14339" width="9" style="242" customWidth="1"/>
    <col min="14340" max="14340" width="9.625" style="242" bestFit="1" customWidth="1"/>
    <col min="14341" max="14341" width="9" style="242" customWidth="1"/>
    <col min="14342" max="14342" width="12" style="242" bestFit="1" customWidth="1"/>
    <col min="14343" max="14592" width="9" style="242"/>
    <col min="14593" max="14593" width="48.625" style="242" customWidth="1"/>
    <col min="14594" max="14594" width="37.75" style="242" customWidth="1"/>
    <col min="14595" max="14595" width="9" style="242" customWidth="1"/>
    <col min="14596" max="14596" width="9.625" style="242" bestFit="1" customWidth="1"/>
    <col min="14597" max="14597" width="9" style="242" customWidth="1"/>
    <col min="14598" max="14598" width="12" style="242" bestFit="1" customWidth="1"/>
    <col min="14599" max="14848" width="9" style="242"/>
    <col min="14849" max="14849" width="48.625" style="242" customWidth="1"/>
    <col min="14850" max="14850" width="37.75" style="242" customWidth="1"/>
    <col min="14851" max="14851" width="9" style="242" customWidth="1"/>
    <col min="14852" max="14852" width="9.625" style="242" bestFit="1" customWidth="1"/>
    <col min="14853" max="14853" width="9" style="242" customWidth="1"/>
    <col min="14854" max="14854" width="12" style="242" bestFit="1" customWidth="1"/>
    <col min="14855" max="15104" width="9" style="242"/>
    <col min="15105" max="15105" width="48.625" style="242" customWidth="1"/>
    <col min="15106" max="15106" width="37.75" style="242" customWidth="1"/>
    <col min="15107" max="15107" width="9" style="242" customWidth="1"/>
    <col min="15108" max="15108" width="9.625" style="242" bestFit="1" customWidth="1"/>
    <col min="15109" max="15109" width="9" style="242" customWidth="1"/>
    <col min="15110" max="15110" width="12" style="242" bestFit="1" customWidth="1"/>
    <col min="15111" max="15360" width="9" style="242"/>
    <col min="15361" max="15361" width="48.625" style="242" customWidth="1"/>
    <col min="15362" max="15362" width="37.75" style="242" customWidth="1"/>
    <col min="15363" max="15363" width="9" style="242" customWidth="1"/>
    <col min="15364" max="15364" width="9.625" style="242" bestFit="1" customWidth="1"/>
    <col min="15365" max="15365" width="9" style="242" customWidth="1"/>
    <col min="15366" max="15366" width="12" style="242" bestFit="1" customWidth="1"/>
    <col min="15367" max="15616" width="9" style="242"/>
    <col min="15617" max="15617" width="48.625" style="242" customWidth="1"/>
    <col min="15618" max="15618" width="37.75" style="242" customWidth="1"/>
    <col min="15619" max="15619" width="9" style="242" customWidth="1"/>
    <col min="15620" max="15620" width="9.625" style="242" bestFit="1" customWidth="1"/>
    <col min="15621" max="15621" width="9" style="242" customWidth="1"/>
    <col min="15622" max="15622" width="12" style="242" bestFit="1" customWidth="1"/>
    <col min="15623" max="15872" width="9" style="242"/>
    <col min="15873" max="15873" width="48.625" style="242" customWidth="1"/>
    <col min="15874" max="15874" width="37.75" style="242" customWidth="1"/>
    <col min="15875" max="15875" width="9" style="242" customWidth="1"/>
    <col min="15876" max="15876" width="9.625" style="242" bestFit="1" customWidth="1"/>
    <col min="15877" max="15877" width="9" style="242" customWidth="1"/>
    <col min="15878" max="15878" width="12" style="242" bestFit="1" customWidth="1"/>
    <col min="15879" max="16128" width="9" style="242"/>
    <col min="16129" max="16129" width="48.625" style="242" customWidth="1"/>
    <col min="16130" max="16130" width="37.75" style="242" customWidth="1"/>
    <col min="16131" max="16131" width="9" style="242" customWidth="1"/>
    <col min="16132" max="16132" width="9.625" style="242" bestFit="1" customWidth="1"/>
    <col min="16133" max="16133" width="9" style="242" customWidth="1"/>
    <col min="16134" max="16134" width="12" style="242" bestFit="1" customWidth="1"/>
    <col min="16135" max="16384" width="9" style="242"/>
  </cols>
  <sheetData>
    <row r="1" spans="1:6" ht="21" customHeight="1">
      <c r="A1" s="241" t="s">
        <v>1244</v>
      </c>
    </row>
    <row r="2" spans="1:6" ht="41.25" customHeight="1">
      <c r="A2" s="442" t="s">
        <v>652</v>
      </c>
      <c r="B2" s="442"/>
      <c r="C2" s="263"/>
      <c r="D2" s="263"/>
    </row>
    <row r="3" spans="1:6" ht="21" customHeight="1" thickBot="1">
      <c r="B3" s="264" t="s">
        <v>2</v>
      </c>
    </row>
    <row r="4" spans="1:6" ht="36" customHeight="1">
      <c r="A4" s="265" t="s">
        <v>570</v>
      </c>
      <c r="B4" s="266" t="s">
        <v>498</v>
      </c>
    </row>
    <row r="5" spans="1:6" s="250" customFormat="1" ht="21" customHeight="1">
      <c r="A5" s="267" t="s">
        <v>594</v>
      </c>
      <c r="B5" s="268"/>
      <c r="D5" s="251"/>
      <c r="F5" s="252"/>
    </row>
    <row r="6" spans="1:6" ht="21" customHeight="1">
      <c r="A6" s="269" t="s">
        <v>595</v>
      </c>
      <c r="B6" s="270"/>
    </row>
    <row r="7" spans="1:6" ht="21" customHeight="1">
      <c r="A7" s="269" t="s">
        <v>596</v>
      </c>
      <c r="B7" s="271"/>
    </row>
    <row r="8" spans="1:6" ht="21" customHeight="1">
      <c r="A8" s="269" t="s">
        <v>597</v>
      </c>
      <c r="B8" s="271"/>
    </row>
    <row r="9" spans="1:6" ht="21" customHeight="1">
      <c r="A9" s="269" t="s">
        <v>598</v>
      </c>
      <c r="B9" s="271"/>
    </row>
    <row r="10" spans="1:6" ht="21" customHeight="1">
      <c r="A10" s="269" t="s">
        <v>599</v>
      </c>
      <c r="B10" s="271"/>
    </row>
    <row r="11" spans="1:6" ht="21" customHeight="1">
      <c r="A11" s="267" t="s">
        <v>600</v>
      </c>
      <c r="B11" s="268"/>
    </row>
    <row r="12" spans="1:6" ht="21" customHeight="1">
      <c r="A12" s="269" t="s">
        <v>601</v>
      </c>
      <c r="B12" s="271"/>
    </row>
    <row r="13" spans="1:6" ht="21" customHeight="1">
      <c r="A13" s="269" t="s">
        <v>602</v>
      </c>
      <c r="B13" s="271"/>
    </row>
    <row r="14" spans="1:6" ht="21" customHeight="1">
      <c r="A14" s="269" t="s">
        <v>603</v>
      </c>
      <c r="B14" s="271"/>
    </row>
    <row r="15" spans="1:6" ht="21" customHeight="1">
      <c r="A15" s="269" t="s">
        <v>604</v>
      </c>
      <c r="B15" s="271"/>
    </row>
    <row r="16" spans="1:6" ht="21" customHeight="1">
      <c r="A16" s="269" t="s">
        <v>605</v>
      </c>
      <c r="B16" s="271"/>
    </row>
    <row r="17" spans="1:6" ht="21" customHeight="1">
      <c r="A17" s="269" t="s">
        <v>606</v>
      </c>
      <c r="B17" s="271"/>
    </row>
    <row r="18" spans="1:6" ht="21" customHeight="1">
      <c r="A18" s="269" t="s">
        <v>607</v>
      </c>
      <c r="B18" s="271"/>
    </row>
    <row r="19" spans="1:6" ht="21" customHeight="1">
      <c r="A19" s="267" t="s">
        <v>608</v>
      </c>
      <c r="B19" s="268"/>
    </row>
    <row r="20" spans="1:6" ht="21" customHeight="1">
      <c r="A20" s="269" t="s">
        <v>608</v>
      </c>
      <c r="B20" s="268"/>
    </row>
    <row r="21" spans="1:6" s="250" customFormat="1" ht="21" customHeight="1">
      <c r="A21" s="272"/>
      <c r="B21" s="273"/>
      <c r="D21" s="251"/>
      <c r="F21" s="252"/>
    </row>
    <row r="22" spans="1:6" ht="21" customHeight="1">
      <c r="A22" s="269"/>
      <c r="B22" s="268"/>
    </row>
    <row r="23" spans="1:6" ht="21" customHeight="1">
      <c r="A23" s="269"/>
      <c r="B23" s="268"/>
    </row>
    <row r="24" spans="1:6" s="250" customFormat="1" ht="21" customHeight="1">
      <c r="A24" s="269"/>
      <c r="B24" s="268"/>
    </row>
    <row r="25" spans="1:6" ht="35.25" customHeight="1">
      <c r="A25" s="269"/>
      <c r="B25" s="268"/>
    </row>
    <row r="26" spans="1:6" ht="21" customHeight="1">
      <c r="A26" s="269"/>
      <c r="B26" s="268"/>
    </row>
    <row r="27" spans="1:6" ht="21" customHeight="1">
      <c r="A27" s="274" t="s">
        <v>609</v>
      </c>
      <c r="B27" s="268">
        <v>0</v>
      </c>
    </row>
    <row r="28" spans="1:6" s="258" customFormat="1" ht="23.25" customHeight="1">
      <c r="A28" s="136" t="s">
        <v>610</v>
      </c>
      <c r="B28" s="275"/>
    </row>
    <row r="29" spans="1:6" ht="23.25" customHeight="1">
      <c r="A29" s="272"/>
      <c r="B29" s="273"/>
    </row>
    <row r="30" spans="1:6" ht="23.25" customHeight="1" thickBot="1">
      <c r="A30" s="276" t="s">
        <v>419</v>
      </c>
      <c r="B30" s="277">
        <v>0</v>
      </c>
    </row>
    <row r="31" spans="1:6" ht="21" customHeight="1">
      <c r="A31" s="278"/>
      <c r="B31" s="279"/>
    </row>
    <row r="32" spans="1:6" ht="21" customHeight="1">
      <c r="A32" s="443"/>
      <c r="B32" s="443"/>
    </row>
    <row r="33" spans="1:2" s="250" customFormat="1" ht="21" customHeight="1">
      <c r="A33" s="242"/>
      <c r="B33" s="242"/>
    </row>
    <row r="36" spans="1:2" ht="21" customHeight="1">
      <c r="A36" s="250"/>
      <c r="B36" s="250"/>
    </row>
    <row r="39" spans="1:2" s="250" customFormat="1" ht="21" customHeight="1">
      <c r="A39" s="242"/>
      <c r="B39" s="242"/>
    </row>
    <row r="42" spans="1:2" ht="21" customHeight="1">
      <c r="A42" s="250"/>
      <c r="B42" s="250"/>
    </row>
  </sheetData>
  <mergeCells count="2">
    <mergeCell ref="A2:B2"/>
    <mergeCell ref="A32:B32"/>
  </mergeCells>
  <phoneticPr fontId="1" type="noConversion"/>
  <printOptions horizontalCentered="1"/>
  <pageMargins left="0.59" right="0.59" top="0.43000000000000005" bottom="0.47999999999999993" header="0.31" footer="0.31"/>
  <pageSetup paperSize="9" scale="98" fitToHeight="0" orientation="portrait"/>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A1:G57"/>
  <sheetViews>
    <sheetView showZeros="0" workbookViewId="0">
      <selection activeCell="H10" sqref="H10"/>
    </sheetView>
  </sheetViews>
  <sheetFormatPr defaultRowHeight="21" customHeight="1"/>
  <cols>
    <col min="1" max="1" width="17.125" style="242" customWidth="1"/>
    <col min="2" max="2" width="48.625" style="242" customWidth="1"/>
    <col min="3" max="3" width="37.75" style="242" customWidth="1"/>
    <col min="4" max="4" width="9" style="242" customWidth="1"/>
    <col min="5" max="5" width="9.625" style="242" bestFit="1" customWidth="1"/>
    <col min="6" max="6" width="9" style="242" customWidth="1"/>
    <col min="7" max="7" width="12" style="242" bestFit="1" customWidth="1"/>
    <col min="8" max="256" width="9" style="242"/>
    <col min="257" max="257" width="17.125" style="242" customWidth="1"/>
    <col min="258" max="258" width="48.625" style="242" customWidth="1"/>
    <col min="259" max="259" width="37.75" style="242" customWidth="1"/>
    <col min="260" max="260" width="9" style="242" customWidth="1"/>
    <col min="261" max="261" width="9.625" style="242" bestFit="1" customWidth="1"/>
    <col min="262" max="262" width="9" style="242" customWidth="1"/>
    <col min="263" max="263" width="12" style="242" bestFit="1" customWidth="1"/>
    <col min="264" max="512" width="9" style="242"/>
    <col min="513" max="513" width="17.125" style="242" customWidth="1"/>
    <col min="514" max="514" width="48.625" style="242" customWidth="1"/>
    <col min="515" max="515" width="37.75" style="242" customWidth="1"/>
    <col min="516" max="516" width="9" style="242" customWidth="1"/>
    <col min="517" max="517" width="9.625" style="242" bestFit="1" customWidth="1"/>
    <col min="518" max="518" width="9" style="242" customWidth="1"/>
    <col min="519" max="519" width="12" style="242" bestFit="1" customWidth="1"/>
    <col min="520" max="768" width="9" style="242"/>
    <col min="769" max="769" width="17.125" style="242" customWidth="1"/>
    <col min="770" max="770" width="48.625" style="242" customWidth="1"/>
    <col min="771" max="771" width="37.75" style="242" customWidth="1"/>
    <col min="772" max="772" width="9" style="242" customWidth="1"/>
    <col min="773" max="773" width="9.625" style="242" bestFit="1" customWidth="1"/>
    <col min="774" max="774" width="9" style="242" customWidth="1"/>
    <col min="775" max="775" width="12" style="242" bestFit="1" customWidth="1"/>
    <col min="776" max="1024" width="9" style="242"/>
    <col min="1025" max="1025" width="17.125" style="242" customWidth="1"/>
    <col min="1026" max="1026" width="48.625" style="242" customWidth="1"/>
    <col min="1027" max="1027" width="37.75" style="242" customWidth="1"/>
    <col min="1028" max="1028" width="9" style="242" customWidth="1"/>
    <col min="1029" max="1029" width="9.625" style="242" bestFit="1" customWidth="1"/>
    <col min="1030" max="1030" width="9" style="242" customWidth="1"/>
    <col min="1031" max="1031" width="12" style="242" bestFit="1" customWidth="1"/>
    <col min="1032" max="1280" width="9" style="242"/>
    <col min="1281" max="1281" width="17.125" style="242" customWidth="1"/>
    <col min="1282" max="1282" width="48.625" style="242" customWidth="1"/>
    <col min="1283" max="1283" width="37.75" style="242" customWidth="1"/>
    <col min="1284" max="1284" width="9" style="242" customWidth="1"/>
    <col min="1285" max="1285" width="9.625" style="242" bestFit="1" customWidth="1"/>
    <col min="1286" max="1286" width="9" style="242" customWidth="1"/>
    <col min="1287" max="1287" width="12" style="242" bestFit="1" customWidth="1"/>
    <col min="1288" max="1536" width="9" style="242"/>
    <col min="1537" max="1537" width="17.125" style="242" customWidth="1"/>
    <col min="1538" max="1538" width="48.625" style="242" customWidth="1"/>
    <col min="1539" max="1539" width="37.75" style="242" customWidth="1"/>
    <col min="1540" max="1540" width="9" style="242" customWidth="1"/>
    <col min="1541" max="1541" width="9.625" style="242" bestFit="1" customWidth="1"/>
    <col min="1542" max="1542" width="9" style="242" customWidth="1"/>
    <col min="1543" max="1543" width="12" style="242" bestFit="1" customWidth="1"/>
    <col min="1544" max="1792" width="9" style="242"/>
    <col min="1793" max="1793" width="17.125" style="242" customWidth="1"/>
    <col min="1794" max="1794" width="48.625" style="242" customWidth="1"/>
    <col min="1795" max="1795" width="37.75" style="242" customWidth="1"/>
    <col min="1796" max="1796" width="9" style="242" customWidth="1"/>
    <col min="1797" max="1797" width="9.625" style="242" bestFit="1" customWidth="1"/>
    <col min="1798" max="1798" width="9" style="242" customWidth="1"/>
    <col min="1799" max="1799" width="12" style="242" bestFit="1" customWidth="1"/>
    <col min="1800" max="2048" width="9" style="242"/>
    <col min="2049" max="2049" width="17.125" style="242" customWidth="1"/>
    <col min="2050" max="2050" width="48.625" style="242" customWidth="1"/>
    <col min="2051" max="2051" width="37.75" style="242" customWidth="1"/>
    <col min="2052" max="2052" width="9" style="242" customWidth="1"/>
    <col min="2053" max="2053" width="9.625" style="242" bestFit="1" customWidth="1"/>
    <col min="2054" max="2054" width="9" style="242" customWidth="1"/>
    <col min="2055" max="2055" width="12" style="242" bestFit="1" customWidth="1"/>
    <col min="2056" max="2304" width="9" style="242"/>
    <col min="2305" max="2305" width="17.125" style="242" customWidth="1"/>
    <col min="2306" max="2306" width="48.625" style="242" customWidth="1"/>
    <col min="2307" max="2307" width="37.75" style="242" customWidth="1"/>
    <col min="2308" max="2308" width="9" style="242" customWidth="1"/>
    <col min="2309" max="2309" width="9.625" style="242" bestFit="1" customWidth="1"/>
    <col min="2310" max="2310" width="9" style="242" customWidth="1"/>
    <col min="2311" max="2311" width="12" style="242" bestFit="1" customWidth="1"/>
    <col min="2312" max="2560" width="9" style="242"/>
    <col min="2561" max="2561" width="17.125" style="242" customWidth="1"/>
    <col min="2562" max="2562" width="48.625" style="242" customWidth="1"/>
    <col min="2563" max="2563" width="37.75" style="242" customWidth="1"/>
    <col min="2564" max="2564" width="9" style="242" customWidth="1"/>
    <col min="2565" max="2565" width="9.625" style="242" bestFit="1" customWidth="1"/>
    <col min="2566" max="2566" width="9" style="242" customWidth="1"/>
    <col min="2567" max="2567" width="12" style="242" bestFit="1" customWidth="1"/>
    <col min="2568" max="2816" width="9" style="242"/>
    <col min="2817" max="2817" width="17.125" style="242" customWidth="1"/>
    <col min="2818" max="2818" width="48.625" style="242" customWidth="1"/>
    <col min="2819" max="2819" width="37.75" style="242" customWidth="1"/>
    <col min="2820" max="2820" width="9" style="242" customWidth="1"/>
    <col min="2821" max="2821" width="9.625" style="242" bestFit="1" customWidth="1"/>
    <col min="2822" max="2822" width="9" style="242" customWidth="1"/>
    <col min="2823" max="2823" width="12" style="242" bestFit="1" customWidth="1"/>
    <col min="2824" max="3072" width="9" style="242"/>
    <col min="3073" max="3073" width="17.125" style="242" customWidth="1"/>
    <col min="3074" max="3074" width="48.625" style="242" customWidth="1"/>
    <col min="3075" max="3075" width="37.75" style="242" customWidth="1"/>
    <col min="3076" max="3076" width="9" style="242" customWidth="1"/>
    <col min="3077" max="3077" width="9.625" style="242" bestFit="1" customWidth="1"/>
    <col min="3078" max="3078" width="9" style="242" customWidth="1"/>
    <col min="3079" max="3079" width="12" style="242" bestFit="1" customWidth="1"/>
    <col min="3080" max="3328" width="9" style="242"/>
    <col min="3329" max="3329" width="17.125" style="242" customWidth="1"/>
    <col min="3330" max="3330" width="48.625" style="242" customWidth="1"/>
    <col min="3331" max="3331" width="37.75" style="242" customWidth="1"/>
    <col min="3332" max="3332" width="9" style="242" customWidth="1"/>
    <col min="3333" max="3333" width="9.625" style="242" bestFit="1" customWidth="1"/>
    <col min="3334" max="3334" width="9" style="242" customWidth="1"/>
    <col min="3335" max="3335" width="12" style="242" bestFit="1" customWidth="1"/>
    <col min="3336" max="3584" width="9" style="242"/>
    <col min="3585" max="3585" width="17.125" style="242" customWidth="1"/>
    <col min="3586" max="3586" width="48.625" style="242" customWidth="1"/>
    <col min="3587" max="3587" width="37.75" style="242" customWidth="1"/>
    <col min="3588" max="3588" width="9" style="242" customWidth="1"/>
    <col min="3589" max="3589" width="9.625" style="242" bestFit="1" customWidth="1"/>
    <col min="3590" max="3590" width="9" style="242" customWidth="1"/>
    <col min="3591" max="3591" width="12" style="242" bestFit="1" customWidth="1"/>
    <col min="3592" max="3840" width="9" style="242"/>
    <col min="3841" max="3841" width="17.125" style="242" customWidth="1"/>
    <col min="3842" max="3842" width="48.625" style="242" customWidth="1"/>
    <col min="3843" max="3843" width="37.75" style="242" customWidth="1"/>
    <col min="3844" max="3844" width="9" style="242" customWidth="1"/>
    <col min="3845" max="3845" width="9.625" style="242" bestFit="1" customWidth="1"/>
    <col min="3846" max="3846" width="9" style="242" customWidth="1"/>
    <col min="3847" max="3847" width="12" style="242" bestFit="1" customWidth="1"/>
    <col min="3848" max="4096" width="9" style="242"/>
    <col min="4097" max="4097" width="17.125" style="242" customWidth="1"/>
    <col min="4098" max="4098" width="48.625" style="242" customWidth="1"/>
    <col min="4099" max="4099" width="37.75" style="242" customWidth="1"/>
    <col min="4100" max="4100" width="9" style="242" customWidth="1"/>
    <col min="4101" max="4101" width="9.625" style="242" bestFit="1" customWidth="1"/>
    <col min="4102" max="4102" width="9" style="242" customWidth="1"/>
    <col min="4103" max="4103" width="12" style="242" bestFit="1" customWidth="1"/>
    <col min="4104" max="4352" width="9" style="242"/>
    <col min="4353" max="4353" width="17.125" style="242" customWidth="1"/>
    <col min="4354" max="4354" width="48.625" style="242" customWidth="1"/>
    <col min="4355" max="4355" width="37.75" style="242" customWidth="1"/>
    <col min="4356" max="4356" width="9" style="242" customWidth="1"/>
    <col min="4357" max="4357" width="9.625" style="242" bestFit="1" customWidth="1"/>
    <col min="4358" max="4358" width="9" style="242" customWidth="1"/>
    <col min="4359" max="4359" width="12" style="242" bestFit="1" customWidth="1"/>
    <col min="4360" max="4608" width="9" style="242"/>
    <col min="4609" max="4609" width="17.125" style="242" customWidth="1"/>
    <col min="4610" max="4610" width="48.625" style="242" customWidth="1"/>
    <col min="4611" max="4611" width="37.75" style="242" customWidth="1"/>
    <col min="4612" max="4612" width="9" style="242" customWidth="1"/>
    <col min="4613" max="4613" width="9.625" style="242" bestFit="1" customWidth="1"/>
    <col min="4614" max="4614" width="9" style="242" customWidth="1"/>
    <col min="4615" max="4615" width="12" style="242" bestFit="1" customWidth="1"/>
    <col min="4616" max="4864" width="9" style="242"/>
    <col min="4865" max="4865" width="17.125" style="242" customWidth="1"/>
    <col min="4866" max="4866" width="48.625" style="242" customWidth="1"/>
    <col min="4867" max="4867" width="37.75" style="242" customWidth="1"/>
    <col min="4868" max="4868" width="9" style="242" customWidth="1"/>
    <col min="4869" max="4869" width="9.625" style="242" bestFit="1" customWidth="1"/>
    <col min="4870" max="4870" width="9" style="242" customWidth="1"/>
    <col min="4871" max="4871" width="12" style="242" bestFit="1" customWidth="1"/>
    <col min="4872" max="5120" width="9" style="242"/>
    <col min="5121" max="5121" width="17.125" style="242" customWidth="1"/>
    <col min="5122" max="5122" width="48.625" style="242" customWidth="1"/>
    <col min="5123" max="5123" width="37.75" style="242" customWidth="1"/>
    <col min="5124" max="5124" width="9" style="242" customWidth="1"/>
    <col min="5125" max="5125" width="9.625" style="242" bestFit="1" customWidth="1"/>
    <col min="5126" max="5126" width="9" style="242" customWidth="1"/>
    <col min="5127" max="5127" width="12" style="242" bestFit="1" customWidth="1"/>
    <col min="5128" max="5376" width="9" style="242"/>
    <col min="5377" max="5377" width="17.125" style="242" customWidth="1"/>
    <col min="5378" max="5378" width="48.625" style="242" customWidth="1"/>
    <col min="5379" max="5379" width="37.75" style="242" customWidth="1"/>
    <col min="5380" max="5380" width="9" style="242" customWidth="1"/>
    <col min="5381" max="5381" width="9.625" style="242" bestFit="1" customWidth="1"/>
    <col min="5382" max="5382" width="9" style="242" customWidth="1"/>
    <col min="5383" max="5383" width="12" style="242" bestFit="1" customWidth="1"/>
    <col min="5384" max="5632" width="9" style="242"/>
    <col min="5633" max="5633" width="17.125" style="242" customWidth="1"/>
    <col min="5634" max="5634" width="48.625" style="242" customWidth="1"/>
    <col min="5635" max="5635" width="37.75" style="242" customWidth="1"/>
    <col min="5636" max="5636" width="9" style="242" customWidth="1"/>
    <col min="5637" max="5637" width="9.625" style="242" bestFit="1" customWidth="1"/>
    <col min="5638" max="5638" width="9" style="242" customWidth="1"/>
    <col min="5639" max="5639" width="12" style="242" bestFit="1" customWidth="1"/>
    <col min="5640" max="5888" width="9" style="242"/>
    <col min="5889" max="5889" width="17.125" style="242" customWidth="1"/>
    <col min="5890" max="5890" width="48.625" style="242" customWidth="1"/>
    <col min="5891" max="5891" width="37.75" style="242" customWidth="1"/>
    <col min="5892" max="5892" width="9" style="242" customWidth="1"/>
    <col min="5893" max="5893" width="9.625" style="242" bestFit="1" customWidth="1"/>
    <col min="5894" max="5894" width="9" style="242" customWidth="1"/>
    <col min="5895" max="5895" width="12" style="242" bestFit="1" customWidth="1"/>
    <col min="5896" max="6144" width="9" style="242"/>
    <col min="6145" max="6145" width="17.125" style="242" customWidth="1"/>
    <col min="6146" max="6146" width="48.625" style="242" customWidth="1"/>
    <col min="6147" max="6147" width="37.75" style="242" customWidth="1"/>
    <col min="6148" max="6148" width="9" style="242" customWidth="1"/>
    <col min="6149" max="6149" width="9.625" style="242" bestFit="1" customWidth="1"/>
    <col min="6150" max="6150" width="9" style="242" customWidth="1"/>
    <col min="6151" max="6151" width="12" style="242" bestFit="1" customWidth="1"/>
    <col min="6152" max="6400" width="9" style="242"/>
    <col min="6401" max="6401" width="17.125" style="242" customWidth="1"/>
    <col min="6402" max="6402" width="48.625" style="242" customWidth="1"/>
    <col min="6403" max="6403" width="37.75" style="242" customWidth="1"/>
    <col min="6404" max="6404" width="9" style="242" customWidth="1"/>
    <col min="6405" max="6405" width="9.625" style="242" bestFit="1" customWidth="1"/>
    <col min="6406" max="6406" width="9" style="242" customWidth="1"/>
    <col min="6407" max="6407" width="12" style="242" bestFit="1" customWidth="1"/>
    <col min="6408" max="6656" width="9" style="242"/>
    <col min="6657" max="6657" width="17.125" style="242" customWidth="1"/>
    <col min="6658" max="6658" width="48.625" style="242" customWidth="1"/>
    <col min="6659" max="6659" width="37.75" style="242" customWidth="1"/>
    <col min="6660" max="6660" width="9" style="242" customWidth="1"/>
    <col min="6661" max="6661" width="9.625" style="242" bestFit="1" customWidth="1"/>
    <col min="6662" max="6662" width="9" style="242" customWidth="1"/>
    <col min="6663" max="6663" width="12" style="242" bestFit="1" customWidth="1"/>
    <col min="6664" max="6912" width="9" style="242"/>
    <col min="6913" max="6913" width="17.125" style="242" customWidth="1"/>
    <col min="6914" max="6914" width="48.625" style="242" customWidth="1"/>
    <col min="6915" max="6915" width="37.75" style="242" customWidth="1"/>
    <col min="6916" max="6916" width="9" style="242" customWidth="1"/>
    <col min="6917" max="6917" width="9.625" style="242" bestFit="1" customWidth="1"/>
    <col min="6918" max="6918" width="9" style="242" customWidth="1"/>
    <col min="6919" max="6919" width="12" style="242" bestFit="1" customWidth="1"/>
    <col min="6920" max="7168" width="9" style="242"/>
    <col min="7169" max="7169" width="17.125" style="242" customWidth="1"/>
    <col min="7170" max="7170" width="48.625" style="242" customWidth="1"/>
    <col min="7171" max="7171" width="37.75" style="242" customWidth="1"/>
    <col min="7172" max="7172" width="9" style="242" customWidth="1"/>
    <col min="7173" max="7173" width="9.625" style="242" bestFit="1" customWidth="1"/>
    <col min="7174" max="7174" width="9" style="242" customWidth="1"/>
    <col min="7175" max="7175" width="12" style="242" bestFit="1" customWidth="1"/>
    <col min="7176" max="7424" width="9" style="242"/>
    <col min="7425" max="7425" width="17.125" style="242" customWidth="1"/>
    <col min="7426" max="7426" width="48.625" style="242" customWidth="1"/>
    <col min="7427" max="7427" width="37.75" style="242" customWidth="1"/>
    <col min="7428" max="7428" width="9" style="242" customWidth="1"/>
    <col min="7429" max="7429" width="9.625" style="242" bestFit="1" customWidth="1"/>
    <col min="7430" max="7430" width="9" style="242" customWidth="1"/>
    <col min="7431" max="7431" width="12" style="242" bestFit="1" customWidth="1"/>
    <col min="7432" max="7680" width="9" style="242"/>
    <col min="7681" max="7681" width="17.125" style="242" customWidth="1"/>
    <col min="7682" max="7682" width="48.625" style="242" customWidth="1"/>
    <col min="7683" max="7683" width="37.75" style="242" customWidth="1"/>
    <col min="7684" max="7684" width="9" style="242" customWidth="1"/>
    <col min="7685" max="7685" width="9.625" style="242" bestFit="1" customWidth="1"/>
    <col min="7686" max="7686" width="9" style="242" customWidth="1"/>
    <col min="7687" max="7687" width="12" style="242" bestFit="1" customWidth="1"/>
    <col min="7688" max="7936" width="9" style="242"/>
    <col min="7937" max="7937" width="17.125" style="242" customWidth="1"/>
    <col min="7938" max="7938" width="48.625" style="242" customWidth="1"/>
    <col min="7939" max="7939" width="37.75" style="242" customWidth="1"/>
    <col min="7940" max="7940" width="9" style="242" customWidth="1"/>
    <col min="7941" max="7941" width="9.625" style="242" bestFit="1" customWidth="1"/>
    <col min="7942" max="7942" width="9" style="242" customWidth="1"/>
    <col min="7943" max="7943" width="12" style="242" bestFit="1" customWidth="1"/>
    <col min="7944" max="8192" width="9" style="242"/>
    <col min="8193" max="8193" width="17.125" style="242" customWidth="1"/>
    <col min="8194" max="8194" width="48.625" style="242" customWidth="1"/>
    <col min="8195" max="8195" width="37.75" style="242" customWidth="1"/>
    <col min="8196" max="8196" width="9" style="242" customWidth="1"/>
    <col min="8197" max="8197" width="9.625" style="242" bestFit="1" customWidth="1"/>
    <col min="8198" max="8198" width="9" style="242" customWidth="1"/>
    <col min="8199" max="8199" width="12" style="242" bestFit="1" customWidth="1"/>
    <col min="8200" max="8448" width="9" style="242"/>
    <col min="8449" max="8449" width="17.125" style="242" customWidth="1"/>
    <col min="8450" max="8450" width="48.625" style="242" customWidth="1"/>
    <col min="8451" max="8451" width="37.75" style="242" customWidth="1"/>
    <col min="8452" max="8452" width="9" style="242" customWidth="1"/>
    <col min="8453" max="8453" width="9.625" style="242" bestFit="1" customWidth="1"/>
    <col min="8454" max="8454" width="9" style="242" customWidth="1"/>
    <col min="8455" max="8455" width="12" style="242" bestFit="1" customWidth="1"/>
    <col min="8456" max="8704" width="9" style="242"/>
    <col min="8705" max="8705" width="17.125" style="242" customWidth="1"/>
    <col min="8706" max="8706" width="48.625" style="242" customWidth="1"/>
    <col min="8707" max="8707" width="37.75" style="242" customWidth="1"/>
    <col min="8708" max="8708" width="9" style="242" customWidth="1"/>
    <col min="8709" max="8709" width="9.625" style="242" bestFit="1" customWidth="1"/>
    <col min="8710" max="8710" width="9" style="242" customWidth="1"/>
    <col min="8711" max="8711" width="12" style="242" bestFit="1" customWidth="1"/>
    <col min="8712" max="8960" width="9" style="242"/>
    <col min="8961" max="8961" width="17.125" style="242" customWidth="1"/>
    <col min="8962" max="8962" width="48.625" style="242" customWidth="1"/>
    <col min="8963" max="8963" width="37.75" style="242" customWidth="1"/>
    <col min="8964" max="8964" width="9" style="242" customWidth="1"/>
    <col min="8965" max="8965" width="9.625" style="242" bestFit="1" customWidth="1"/>
    <col min="8966" max="8966" width="9" style="242" customWidth="1"/>
    <col min="8967" max="8967" width="12" style="242" bestFit="1" customWidth="1"/>
    <col min="8968" max="9216" width="9" style="242"/>
    <col min="9217" max="9217" width="17.125" style="242" customWidth="1"/>
    <col min="9218" max="9218" width="48.625" style="242" customWidth="1"/>
    <col min="9219" max="9219" width="37.75" style="242" customWidth="1"/>
    <col min="9220" max="9220" width="9" style="242" customWidth="1"/>
    <col min="9221" max="9221" width="9.625" style="242" bestFit="1" customWidth="1"/>
    <col min="9222" max="9222" width="9" style="242" customWidth="1"/>
    <col min="9223" max="9223" width="12" style="242" bestFit="1" customWidth="1"/>
    <col min="9224" max="9472" width="9" style="242"/>
    <col min="9473" max="9473" width="17.125" style="242" customWidth="1"/>
    <col min="9474" max="9474" width="48.625" style="242" customWidth="1"/>
    <col min="9475" max="9475" width="37.75" style="242" customWidth="1"/>
    <col min="9476" max="9476" width="9" style="242" customWidth="1"/>
    <col min="9477" max="9477" width="9.625" style="242" bestFit="1" customWidth="1"/>
    <col min="9478" max="9478" width="9" style="242" customWidth="1"/>
    <col min="9479" max="9479" width="12" style="242" bestFit="1" customWidth="1"/>
    <col min="9480" max="9728" width="9" style="242"/>
    <col min="9729" max="9729" width="17.125" style="242" customWidth="1"/>
    <col min="9730" max="9730" width="48.625" style="242" customWidth="1"/>
    <col min="9731" max="9731" width="37.75" style="242" customWidth="1"/>
    <col min="9732" max="9732" width="9" style="242" customWidth="1"/>
    <col min="9733" max="9733" width="9.625" style="242" bestFit="1" customWidth="1"/>
    <col min="9734" max="9734" width="9" style="242" customWidth="1"/>
    <col min="9735" max="9735" width="12" style="242" bestFit="1" customWidth="1"/>
    <col min="9736" max="9984" width="9" style="242"/>
    <col min="9985" max="9985" width="17.125" style="242" customWidth="1"/>
    <col min="9986" max="9986" width="48.625" style="242" customWidth="1"/>
    <col min="9987" max="9987" width="37.75" style="242" customWidth="1"/>
    <col min="9988" max="9988" width="9" style="242" customWidth="1"/>
    <col min="9989" max="9989" width="9.625" style="242" bestFit="1" customWidth="1"/>
    <col min="9990" max="9990" width="9" style="242" customWidth="1"/>
    <col min="9991" max="9991" width="12" style="242" bestFit="1" customWidth="1"/>
    <col min="9992" max="10240" width="9" style="242"/>
    <col min="10241" max="10241" width="17.125" style="242" customWidth="1"/>
    <col min="10242" max="10242" width="48.625" style="242" customWidth="1"/>
    <col min="10243" max="10243" width="37.75" style="242" customWidth="1"/>
    <col min="10244" max="10244" width="9" style="242" customWidth="1"/>
    <col min="10245" max="10245" width="9.625" style="242" bestFit="1" customWidth="1"/>
    <col min="10246" max="10246" width="9" style="242" customWidth="1"/>
    <col min="10247" max="10247" width="12" style="242" bestFit="1" customWidth="1"/>
    <col min="10248" max="10496" width="9" style="242"/>
    <col min="10497" max="10497" width="17.125" style="242" customWidth="1"/>
    <col min="10498" max="10498" width="48.625" style="242" customWidth="1"/>
    <col min="10499" max="10499" width="37.75" style="242" customWidth="1"/>
    <col min="10500" max="10500" width="9" style="242" customWidth="1"/>
    <col min="10501" max="10501" width="9.625" style="242" bestFit="1" customWidth="1"/>
    <col min="10502" max="10502" width="9" style="242" customWidth="1"/>
    <col min="10503" max="10503" width="12" style="242" bestFit="1" customWidth="1"/>
    <col min="10504" max="10752" width="9" style="242"/>
    <col min="10753" max="10753" width="17.125" style="242" customWidth="1"/>
    <col min="10754" max="10754" width="48.625" style="242" customWidth="1"/>
    <col min="10755" max="10755" width="37.75" style="242" customWidth="1"/>
    <col min="10756" max="10756" width="9" style="242" customWidth="1"/>
    <col min="10757" max="10757" width="9.625" style="242" bestFit="1" customWidth="1"/>
    <col min="10758" max="10758" width="9" style="242" customWidth="1"/>
    <col min="10759" max="10759" width="12" style="242" bestFit="1" customWidth="1"/>
    <col min="10760" max="11008" width="9" style="242"/>
    <col min="11009" max="11009" width="17.125" style="242" customWidth="1"/>
    <col min="11010" max="11010" width="48.625" style="242" customWidth="1"/>
    <col min="11011" max="11011" width="37.75" style="242" customWidth="1"/>
    <col min="11012" max="11012" width="9" style="242" customWidth="1"/>
    <col min="11013" max="11013" width="9.625" style="242" bestFit="1" customWidth="1"/>
    <col min="11014" max="11014" width="9" style="242" customWidth="1"/>
    <col min="11015" max="11015" width="12" style="242" bestFit="1" customWidth="1"/>
    <col min="11016" max="11264" width="9" style="242"/>
    <col min="11265" max="11265" width="17.125" style="242" customWidth="1"/>
    <col min="11266" max="11266" width="48.625" style="242" customWidth="1"/>
    <col min="11267" max="11267" width="37.75" style="242" customWidth="1"/>
    <col min="11268" max="11268" width="9" style="242" customWidth="1"/>
    <col min="11269" max="11269" width="9.625" style="242" bestFit="1" customWidth="1"/>
    <col min="11270" max="11270" width="9" style="242" customWidth="1"/>
    <col min="11271" max="11271" width="12" style="242" bestFit="1" customWidth="1"/>
    <col min="11272" max="11520" width="9" style="242"/>
    <col min="11521" max="11521" width="17.125" style="242" customWidth="1"/>
    <col min="11522" max="11522" width="48.625" style="242" customWidth="1"/>
    <col min="11523" max="11523" width="37.75" style="242" customWidth="1"/>
    <col min="11524" max="11524" width="9" style="242" customWidth="1"/>
    <col min="11525" max="11525" width="9.625" style="242" bestFit="1" customWidth="1"/>
    <col min="11526" max="11526" width="9" style="242" customWidth="1"/>
    <col min="11527" max="11527" width="12" style="242" bestFit="1" customWidth="1"/>
    <col min="11528" max="11776" width="9" style="242"/>
    <col min="11777" max="11777" width="17.125" style="242" customWidth="1"/>
    <col min="11778" max="11778" width="48.625" style="242" customWidth="1"/>
    <col min="11779" max="11779" width="37.75" style="242" customWidth="1"/>
    <col min="11780" max="11780" width="9" style="242" customWidth="1"/>
    <col min="11781" max="11781" width="9.625" style="242" bestFit="1" customWidth="1"/>
    <col min="11782" max="11782" width="9" style="242" customWidth="1"/>
    <col min="11783" max="11783" width="12" style="242" bestFit="1" customWidth="1"/>
    <col min="11784" max="12032" width="9" style="242"/>
    <col min="12033" max="12033" width="17.125" style="242" customWidth="1"/>
    <col min="12034" max="12034" width="48.625" style="242" customWidth="1"/>
    <col min="12035" max="12035" width="37.75" style="242" customWidth="1"/>
    <col min="12036" max="12036" width="9" style="242" customWidth="1"/>
    <col min="12037" max="12037" width="9.625" style="242" bestFit="1" customWidth="1"/>
    <col min="12038" max="12038" width="9" style="242" customWidth="1"/>
    <col min="12039" max="12039" width="12" style="242" bestFit="1" customWidth="1"/>
    <col min="12040" max="12288" width="9" style="242"/>
    <col min="12289" max="12289" width="17.125" style="242" customWidth="1"/>
    <col min="12290" max="12290" width="48.625" style="242" customWidth="1"/>
    <col min="12291" max="12291" width="37.75" style="242" customWidth="1"/>
    <col min="12292" max="12292" width="9" style="242" customWidth="1"/>
    <col min="12293" max="12293" width="9.625" style="242" bestFit="1" customWidth="1"/>
    <col min="12294" max="12294" width="9" style="242" customWidth="1"/>
    <col min="12295" max="12295" width="12" style="242" bestFit="1" customWidth="1"/>
    <col min="12296" max="12544" width="9" style="242"/>
    <col min="12545" max="12545" width="17.125" style="242" customWidth="1"/>
    <col min="12546" max="12546" width="48.625" style="242" customWidth="1"/>
    <col min="12547" max="12547" width="37.75" style="242" customWidth="1"/>
    <col min="12548" max="12548" width="9" style="242" customWidth="1"/>
    <col min="12549" max="12549" width="9.625" style="242" bestFit="1" customWidth="1"/>
    <col min="12550" max="12550" width="9" style="242" customWidth="1"/>
    <col min="12551" max="12551" width="12" style="242" bestFit="1" customWidth="1"/>
    <col min="12552" max="12800" width="9" style="242"/>
    <col min="12801" max="12801" width="17.125" style="242" customWidth="1"/>
    <col min="12802" max="12802" width="48.625" style="242" customWidth="1"/>
    <col min="12803" max="12803" width="37.75" style="242" customWidth="1"/>
    <col min="12804" max="12804" width="9" style="242" customWidth="1"/>
    <col min="12805" max="12805" width="9.625" style="242" bestFit="1" customWidth="1"/>
    <col min="12806" max="12806" width="9" style="242" customWidth="1"/>
    <col min="12807" max="12807" width="12" style="242" bestFit="1" customWidth="1"/>
    <col min="12808" max="13056" width="9" style="242"/>
    <col min="13057" max="13057" width="17.125" style="242" customWidth="1"/>
    <col min="13058" max="13058" width="48.625" style="242" customWidth="1"/>
    <col min="13059" max="13059" width="37.75" style="242" customWidth="1"/>
    <col min="13060" max="13060" width="9" style="242" customWidth="1"/>
    <col min="13061" max="13061" width="9.625" style="242" bestFit="1" customWidth="1"/>
    <col min="13062" max="13062" width="9" style="242" customWidth="1"/>
    <col min="13063" max="13063" width="12" style="242" bestFit="1" customWidth="1"/>
    <col min="13064" max="13312" width="9" style="242"/>
    <col min="13313" max="13313" width="17.125" style="242" customWidth="1"/>
    <col min="13314" max="13314" width="48.625" style="242" customWidth="1"/>
    <col min="13315" max="13315" width="37.75" style="242" customWidth="1"/>
    <col min="13316" max="13316" width="9" style="242" customWidth="1"/>
    <col min="13317" max="13317" width="9.625" style="242" bestFit="1" customWidth="1"/>
    <col min="13318" max="13318" width="9" style="242" customWidth="1"/>
    <col min="13319" max="13319" width="12" style="242" bestFit="1" customWidth="1"/>
    <col min="13320" max="13568" width="9" style="242"/>
    <col min="13569" max="13569" width="17.125" style="242" customWidth="1"/>
    <col min="13570" max="13570" width="48.625" style="242" customWidth="1"/>
    <col min="13571" max="13571" width="37.75" style="242" customWidth="1"/>
    <col min="13572" max="13572" width="9" style="242" customWidth="1"/>
    <col min="13573" max="13573" width="9.625" style="242" bestFit="1" customWidth="1"/>
    <col min="13574" max="13574" width="9" style="242" customWidth="1"/>
    <col min="13575" max="13575" width="12" style="242" bestFit="1" customWidth="1"/>
    <col min="13576" max="13824" width="9" style="242"/>
    <col min="13825" max="13825" width="17.125" style="242" customWidth="1"/>
    <col min="13826" max="13826" width="48.625" style="242" customWidth="1"/>
    <col min="13827" max="13827" width="37.75" style="242" customWidth="1"/>
    <col min="13828" max="13828" width="9" style="242" customWidth="1"/>
    <col min="13829" max="13829" width="9.625" style="242" bestFit="1" customWidth="1"/>
    <col min="13830" max="13830" width="9" style="242" customWidth="1"/>
    <col min="13831" max="13831" width="12" style="242" bestFit="1" customWidth="1"/>
    <col min="13832" max="14080" width="9" style="242"/>
    <col min="14081" max="14081" width="17.125" style="242" customWidth="1"/>
    <col min="14082" max="14082" width="48.625" style="242" customWidth="1"/>
    <col min="14083" max="14083" width="37.75" style="242" customWidth="1"/>
    <col min="14084" max="14084" width="9" style="242" customWidth="1"/>
    <col min="14085" max="14085" width="9.625" style="242" bestFit="1" customWidth="1"/>
    <col min="14086" max="14086" width="9" style="242" customWidth="1"/>
    <col min="14087" max="14087" width="12" style="242" bestFit="1" customWidth="1"/>
    <col min="14088" max="14336" width="9" style="242"/>
    <col min="14337" max="14337" width="17.125" style="242" customWidth="1"/>
    <col min="14338" max="14338" width="48.625" style="242" customWidth="1"/>
    <col min="14339" max="14339" width="37.75" style="242" customWidth="1"/>
    <col min="14340" max="14340" width="9" style="242" customWidth="1"/>
    <col min="14341" max="14341" width="9.625" style="242" bestFit="1" customWidth="1"/>
    <col min="14342" max="14342" width="9" style="242" customWidth="1"/>
    <col min="14343" max="14343" width="12" style="242" bestFit="1" customWidth="1"/>
    <col min="14344" max="14592" width="9" style="242"/>
    <col min="14593" max="14593" width="17.125" style="242" customWidth="1"/>
    <col min="14594" max="14594" width="48.625" style="242" customWidth="1"/>
    <col min="14595" max="14595" width="37.75" style="242" customWidth="1"/>
    <col min="14596" max="14596" width="9" style="242" customWidth="1"/>
    <col min="14597" max="14597" width="9.625" style="242" bestFit="1" customWidth="1"/>
    <col min="14598" max="14598" width="9" style="242" customWidth="1"/>
    <col min="14599" max="14599" width="12" style="242" bestFit="1" customWidth="1"/>
    <col min="14600" max="14848" width="9" style="242"/>
    <col min="14849" max="14849" width="17.125" style="242" customWidth="1"/>
    <col min="14850" max="14850" width="48.625" style="242" customWidth="1"/>
    <col min="14851" max="14851" width="37.75" style="242" customWidth="1"/>
    <col min="14852" max="14852" width="9" style="242" customWidth="1"/>
    <col min="14853" max="14853" width="9.625" style="242" bestFit="1" customWidth="1"/>
    <col min="14854" max="14854" width="9" style="242" customWidth="1"/>
    <col min="14855" max="14855" width="12" style="242" bestFit="1" customWidth="1"/>
    <col min="14856" max="15104" width="9" style="242"/>
    <col min="15105" max="15105" width="17.125" style="242" customWidth="1"/>
    <col min="15106" max="15106" width="48.625" style="242" customWidth="1"/>
    <col min="15107" max="15107" width="37.75" style="242" customWidth="1"/>
    <col min="15108" max="15108" width="9" style="242" customWidth="1"/>
    <col min="15109" max="15109" width="9.625" style="242" bestFit="1" customWidth="1"/>
    <col min="15110" max="15110" width="9" style="242" customWidth="1"/>
    <col min="15111" max="15111" width="12" style="242" bestFit="1" customWidth="1"/>
    <col min="15112" max="15360" width="9" style="242"/>
    <col min="15361" max="15361" width="17.125" style="242" customWidth="1"/>
    <col min="15362" max="15362" width="48.625" style="242" customWidth="1"/>
    <col min="15363" max="15363" width="37.75" style="242" customWidth="1"/>
    <col min="15364" max="15364" width="9" style="242" customWidth="1"/>
    <col min="15365" max="15365" width="9.625" style="242" bestFit="1" customWidth="1"/>
    <col min="15366" max="15366" width="9" style="242" customWidth="1"/>
    <col min="15367" max="15367" width="12" style="242" bestFit="1" customWidth="1"/>
    <col min="15368" max="15616" width="9" style="242"/>
    <col min="15617" max="15617" width="17.125" style="242" customWidth="1"/>
    <col min="15618" max="15618" width="48.625" style="242" customWidth="1"/>
    <col min="15619" max="15619" width="37.75" style="242" customWidth="1"/>
    <col min="15620" max="15620" width="9" style="242" customWidth="1"/>
    <col min="15621" max="15621" width="9.625" style="242" bestFit="1" customWidth="1"/>
    <col min="15622" max="15622" width="9" style="242" customWidth="1"/>
    <col min="15623" max="15623" width="12" style="242" bestFit="1" customWidth="1"/>
    <col min="15624" max="15872" width="9" style="242"/>
    <col min="15873" max="15873" width="17.125" style="242" customWidth="1"/>
    <col min="15874" max="15874" width="48.625" style="242" customWidth="1"/>
    <col min="15875" max="15875" width="37.75" style="242" customWidth="1"/>
    <col min="15876" max="15876" width="9" style="242" customWidth="1"/>
    <col min="15877" max="15877" width="9.625" style="242" bestFit="1" customWidth="1"/>
    <col min="15878" max="15878" width="9" style="242" customWidth="1"/>
    <col min="15879" max="15879" width="12" style="242" bestFit="1" customWidth="1"/>
    <col min="15880" max="16128" width="9" style="242"/>
    <col min="16129" max="16129" width="17.125" style="242" customWidth="1"/>
    <col min="16130" max="16130" width="48.625" style="242" customWidth="1"/>
    <col min="16131" max="16131" width="37.75" style="242" customWidth="1"/>
    <col min="16132" max="16132" width="9" style="242" customWidth="1"/>
    <col min="16133" max="16133" width="9.625" style="242" bestFit="1" customWidth="1"/>
    <col min="16134" max="16134" width="9" style="242" customWidth="1"/>
    <col min="16135" max="16135" width="12" style="242" bestFit="1" customWidth="1"/>
    <col min="16136" max="16384" width="9" style="242"/>
  </cols>
  <sheetData>
    <row r="1" spans="1:7" ht="21" customHeight="1">
      <c r="A1" s="241" t="s">
        <v>1245</v>
      </c>
      <c r="B1" s="241"/>
    </row>
    <row r="2" spans="1:7" ht="41.25" customHeight="1">
      <c r="A2" s="442" t="s">
        <v>653</v>
      </c>
      <c r="B2" s="442"/>
      <c r="C2" s="442"/>
      <c r="D2" s="263"/>
      <c r="E2" s="263"/>
    </row>
    <row r="3" spans="1:7" ht="21" customHeight="1">
      <c r="C3" s="264" t="s">
        <v>2</v>
      </c>
    </row>
    <row r="4" spans="1:7" ht="36" customHeight="1">
      <c r="A4" s="280" t="s">
        <v>611</v>
      </c>
      <c r="B4" s="280" t="s">
        <v>570</v>
      </c>
      <c r="C4" s="281" t="s">
        <v>498</v>
      </c>
    </row>
    <row r="5" spans="1:7" ht="25.5" customHeight="1">
      <c r="A5" s="282">
        <v>208</v>
      </c>
      <c r="B5" s="282" t="s">
        <v>612</v>
      </c>
      <c r="C5" s="281"/>
    </row>
    <row r="6" spans="1:7" ht="25.5" customHeight="1">
      <c r="A6" s="280">
        <v>20804</v>
      </c>
      <c r="B6" s="282" t="s">
        <v>613</v>
      </c>
      <c r="C6" s="281"/>
    </row>
    <row r="7" spans="1:7" ht="25.5" customHeight="1">
      <c r="A7" s="283">
        <v>2080451</v>
      </c>
      <c r="B7" s="284" t="s">
        <v>614</v>
      </c>
      <c r="C7" s="281"/>
    </row>
    <row r="8" spans="1:7" ht="25.5" customHeight="1">
      <c r="A8" s="282">
        <v>223</v>
      </c>
      <c r="B8" s="282" t="s">
        <v>615</v>
      </c>
      <c r="C8" s="281"/>
    </row>
    <row r="9" spans="1:7" s="250" customFormat="1" ht="25.5" customHeight="1">
      <c r="A9" s="280">
        <v>22301</v>
      </c>
      <c r="B9" s="285" t="s">
        <v>616</v>
      </c>
      <c r="C9" s="286"/>
      <c r="E9" s="251"/>
      <c r="G9" s="252"/>
    </row>
    <row r="10" spans="1:7" ht="25.5" customHeight="1">
      <c r="A10" s="283">
        <v>2230101</v>
      </c>
      <c r="B10" s="287" t="s">
        <v>617</v>
      </c>
      <c r="C10" s="288"/>
    </row>
    <row r="11" spans="1:7" ht="25.5" customHeight="1">
      <c r="A11" s="283">
        <v>2230102</v>
      </c>
      <c r="B11" s="287" t="s">
        <v>618</v>
      </c>
      <c r="C11" s="289"/>
    </row>
    <row r="12" spans="1:7" ht="25.5" customHeight="1">
      <c r="A12" s="283">
        <v>2230103</v>
      </c>
      <c r="B12" s="287" t="s">
        <v>619</v>
      </c>
      <c r="C12" s="289"/>
    </row>
    <row r="13" spans="1:7" ht="25.5" customHeight="1">
      <c r="A13" s="283">
        <v>2230104</v>
      </c>
      <c r="B13" s="290" t="s">
        <v>620</v>
      </c>
      <c r="C13" s="289"/>
    </row>
    <row r="14" spans="1:7" ht="25.5" customHeight="1">
      <c r="A14" s="283">
        <v>2230105</v>
      </c>
      <c r="B14" s="290" t="s">
        <v>621</v>
      </c>
      <c r="C14" s="289"/>
    </row>
    <row r="15" spans="1:7" ht="25.5" customHeight="1">
      <c r="A15" s="283">
        <v>2230106</v>
      </c>
      <c r="B15" s="285" t="s">
        <v>622</v>
      </c>
      <c r="C15" s="286"/>
    </row>
    <row r="16" spans="1:7" ht="25.5" customHeight="1">
      <c r="A16" s="283">
        <v>2230107</v>
      </c>
      <c r="B16" s="287" t="s">
        <v>623</v>
      </c>
      <c r="C16" s="289"/>
    </row>
    <row r="17" spans="1:7" ht="25.5" customHeight="1">
      <c r="A17" s="283">
        <v>2230108</v>
      </c>
      <c r="B17" s="287" t="s">
        <v>624</v>
      </c>
      <c r="C17" s="289"/>
    </row>
    <row r="18" spans="1:7" ht="25.5" customHeight="1">
      <c r="A18" s="283">
        <v>2230199</v>
      </c>
      <c r="B18" s="290" t="s">
        <v>625</v>
      </c>
      <c r="C18" s="289"/>
    </row>
    <row r="19" spans="1:7" ht="25.5" customHeight="1">
      <c r="A19" s="280">
        <v>22302</v>
      </c>
      <c r="B19" s="287" t="s">
        <v>600</v>
      </c>
      <c r="C19" s="289"/>
    </row>
    <row r="20" spans="1:7" ht="25.5" customHeight="1">
      <c r="A20" s="283">
        <v>2230201</v>
      </c>
      <c r="B20" s="287" t="s">
        <v>626</v>
      </c>
      <c r="C20" s="289"/>
    </row>
    <row r="21" spans="1:7" ht="25.5" customHeight="1">
      <c r="A21" s="283">
        <v>2230202</v>
      </c>
      <c r="B21" s="287" t="s">
        <v>627</v>
      </c>
      <c r="C21" s="289"/>
    </row>
    <row r="22" spans="1:7" ht="25.5" customHeight="1">
      <c r="A22" s="283">
        <v>2230203</v>
      </c>
      <c r="B22" s="287" t="s">
        <v>628</v>
      </c>
      <c r="C22" s="289"/>
    </row>
    <row r="23" spans="1:7" ht="25.5" customHeight="1">
      <c r="A23" s="283">
        <v>2230204</v>
      </c>
      <c r="B23" s="285" t="s">
        <v>629</v>
      </c>
      <c r="C23" s="286"/>
    </row>
    <row r="24" spans="1:7" ht="25.5" customHeight="1">
      <c r="A24" s="283">
        <v>2230205</v>
      </c>
      <c r="B24" s="287" t="s">
        <v>630</v>
      </c>
      <c r="C24" s="286"/>
    </row>
    <row r="25" spans="1:7" s="250" customFormat="1" ht="25.5" customHeight="1">
      <c r="A25" s="283">
        <v>2230206</v>
      </c>
      <c r="B25" s="291" t="s">
        <v>631</v>
      </c>
      <c r="C25" s="291"/>
      <c r="E25" s="251"/>
      <c r="G25" s="252"/>
    </row>
    <row r="26" spans="1:7" ht="25.5" customHeight="1">
      <c r="A26" s="283">
        <v>2230207</v>
      </c>
      <c r="B26" s="287" t="s">
        <v>632</v>
      </c>
      <c r="C26" s="286"/>
    </row>
    <row r="27" spans="1:7" ht="25.5" customHeight="1">
      <c r="A27" s="283">
        <v>2230299</v>
      </c>
      <c r="B27" s="287" t="s">
        <v>633</v>
      </c>
      <c r="C27" s="286"/>
    </row>
    <row r="28" spans="1:7" s="250" customFormat="1" ht="25.5" customHeight="1">
      <c r="A28" s="280">
        <v>22303</v>
      </c>
      <c r="B28" s="287" t="s">
        <v>634</v>
      </c>
      <c r="C28" s="286"/>
    </row>
    <row r="29" spans="1:7" ht="25.5" customHeight="1">
      <c r="A29" s="283">
        <v>2230301</v>
      </c>
      <c r="B29" s="287" t="s">
        <v>635</v>
      </c>
      <c r="C29" s="286"/>
    </row>
    <row r="30" spans="1:7" ht="25.5" customHeight="1">
      <c r="A30" s="280">
        <v>22304</v>
      </c>
      <c r="B30" s="287" t="s">
        <v>636</v>
      </c>
      <c r="C30" s="286"/>
    </row>
    <row r="31" spans="1:7" ht="25.5" customHeight="1">
      <c r="A31" s="283">
        <v>2230401</v>
      </c>
      <c r="B31" s="287" t="s">
        <v>637</v>
      </c>
      <c r="C31" s="286"/>
    </row>
    <row r="32" spans="1:7" ht="25.5" customHeight="1">
      <c r="A32" s="283">
        <v>2230402</v>
      </c>
      <c r="B32" s="287" t="s">
        <v>638</v>
      </c>
      <c r="C32" s="286"/>
    </row>
    <row r="33" spans="1:3" ht="25.5" customHeight="1">
      <c r="A33" s="283">
        <v>2230499</v>
      </c>
      <c r="B33" s="287" t="s">
        <v>639</v>
      </c>
      <c r="C33" s="286"/>
    </row>
    <row r="34" spans="1:3" ht="25.5" customHeight="1">
      <c r="A34" s="280">
        <v>22399</v>
      </c>
      <c r="B34" s="287" t="s">
        <v>608</v>
      </c>
      <c r="C34" s="286"/>
    </row>
    <row r="35" spans="1:3" ht="25.5" customHeight="1">
      <c r="A35" s="283">
        <v>2239901</v>
      </c>
      <c r="B35" s="287" t="s">
        <v>640</v>
      </c>
      <c r="C35" s="286"/>
    </row>
    <row r="36" spans="1:3" ht="25.5" customHeight="1">
      <c r="A36" s="282">
        <v>230</v>
      </c>
      <c r="B36" s="292" t="s">
        <v>216</v>
      </c>
      <c r="C36" s="286"/>
    </row>
    <row r="37" spans="1:3" ht="25.5" customHeight="1">
      <c r="A37" s="280">
        <v>23005</v>
      </c>
      <c r="B37" s="287" t="s">
        <v>641</v>
      </c>
      <c r="C37" s="286"/>
    </row>
    <row r="38" spans="1:3" ht="25.5" customHeight="1">
      <c r="A38" s="283">
        <v>2300501</v>
      </c>
      <c r="B38" s="287" t="s">
        <v>642</v>
      </c>
      <c r="C38" s="286"/>
    </row>
    <row r="39" spans="1:3" ht="25.5" customHeight="1">
      <c r="A39" s="283">
        <v>2300502</v>
      </c>
      <c r="B39" s="287" t="s">
        <v>643</v>
      </c>
      <c r="C39" s="286"/>
    </row>
    <row r="40" spans="1:3" ht="25.5" customHeight="1">
      <c r="A40" s="280">
        <v>23008</v>
      </c>
      <c r="B40" s="287" t="s">
        <v>610</v>
      </c>
      <c r="C40" s="286"/>
    </row>
    <row r="41" spans="1:3" ht="25.5" customHeight="1">
      <c r="A41" s="283">
        <v>2300803</v>
      </c>
      <c r="B41" s="287" t="s">
        <v>644</v>
      </c>
      <c r="C41" s="286"/>
    </row>
    <row r="42" spans="1:3" ht="25.5" customHeight="1">
      <c r="A42" s="293"/>
      <c r="B42" s="294" t="s">
        <v>609</v>
      </c>
      <c r="C42" s="286">
        <v>0</v>
      </c>
    </row>
    <row r="43" spans="1:3" s="258" customFormat="1" ht="25.5" customHeight="1">
      <c r="A43" s="295"/>
      <c r="B43" s="292" t="s">
        <v>610</v>
      </c>
      <c r="C43" s="296"/>
    </row>
    <row r="44" spans="1:3" ht="25.5" customHeight="1">
      <c r="A44" s="293"/>
      <c r="B44" s="291"/>
      <c r="C44" s="291"/>
    </row>
    <row r="45" spans="1:3" ht="25.5" customHeight="1">
      <c r="A45" s="293"/>
      <c r="B45" s="297" t="s">
        <v>419</v>
      </c>
      <c r="C45" s="296">
        <v>0</v>
      </c>
    </row>
    <row r="46" spans="1:3" ht="21" customHeight="1">
      <c r="B46" s="278"/>
      <c r="C46" s="279"/>
    </row>
    <row r="47" spans="1:3" ht="21" customHeight="1">
      <c r="B47" s="443"/>
      <c r="C47" s="443"/>
    </row>
    <row r="48" spans="1:3" s="250" customFormat="1" ht="21" customHeight="1">
      <c r="B48" s="242"/>
      <c r="C48" s="242"/>
    </row>
    <row r="51" spans="2:3" ht="21" customHeight="1">
      <c r="B51" s="250"/>
      <c r="C51" s="250"/>
    </row>
    <row r="54" spans="2:3" s="250" customFormat="1" ht="21" customHeight="1">
      <c r="B54" s="242"/>
      <c r="C54" s="242"/>
    </row>
    <row r="57" spans="2:3" ht="21" customHeight="1">
      <c r="B57" s="250"/>
      <c r="C57" s="250"/>
    </row>
  </sheetData>
  <mergeCells count="2">
    <mergeCell ref="A2:C2"/>
    <mergeCell ref="B47:C47"/>
  </mergeCells>
  <phoneticPr fontId="1" type="noConversion"/>
  <printOptions horizontalCentered="1"/>
  <pageMargins left="0.59" right="0.59" top="0.43000000000000005" bottom="0.47999999999999993" header="0.31" footer="0.31"/>
  <pageSetup paperSize="9" scale="98" fitToHeight="0" orientation="portrait"/>
  <headerFooter alignWithMargins="0"/>
</worksheet>
</file>

<file path=xl/worksheets/sheet23.xml><?xml version="1.0" encoding="utf-8"?>
<worksheet xmlns="http://schemas.openxmlformats.org/spreadsheetml/2006/main" xmlns:r="http://schemas.openxmlformats.org/officeDocument/2006/relationships">
  <sheetPr>
    <pageSetUpPr fitToPage="1"/>
  </sheetPr>
  <dimension ref="A1:G8"/>
  <sheetViews>
    <sheetView workbookViewId="0">
      <selection activeCell="G29" sqref="G29"/>
    </sheetView>
  </sheetViews>
  <sheetFormatPr defaultColWidth="8.75" defaultRowHeight="14.25"/>
  <cols>
    <col min="1" max="1" width="37.125" style="299" customWidth="1"/>
    <col min="2" max="2" width="16.625" style="299" customWidth="1"/>
    <col min="3" max="3" width="30.875" style="299" customWidth="1"/>
    <col min="4" max="7" width="14.75" style="299" customWidth="1"/>
    <col min="8" max="256" width="8.75" style="299"/>
    <col min="257" max="257" width="37.125" style="299" customWidth="1"/>
    <col min="258" max="258" width="16.625" style="299" customWidth="1"/>
    <col min="259" max="259" width="30.875" style="299" customWidth="1"/>
    <col min="260" max="263" width="14.75" style="299" customWidth="1"/>
    <col min="264" max="512" width="8.75" style="299"/>
    <col min="513" max="513" width="37.125" style="299" customWidth="1"/>
    <col min="514" max="514" width="16.625" style="299" customWidth="1"/>
    <col min="515" max="515" width="30.875" style="299" customWidth="1"/>
    <col min="516" max="519" width="14.75" style="299" customWidth="1"/>
    <col min="520" max="768" width="8.75" style="299"/>
    <col min="769" max="769" width="37.125" style="299" customWidth="1"/>
    <col min="770" max="770" width="16.625" style="299" customWidth="1"/>
    <col min="771" max="771" width="30.875" style="299" customWidth="1"/>
    <col min="772" max="775" width="14.75" style="299" customWidth="1"/>
    <col min="776" max="1024" width="8.75" style="299"/>
    <col min="1025" max="1025" width="37.125" style="299" customWidth="1"/>
    <col min="1026" max="1026" width="16.625" style="299" customWidth="1"/>
    <col min="1027" max="1027" width="30.875" style="299" customWidth="1"/>
    <col min="1028" max="1031" width="14.75" style="299" customWidth="1"/>
    <col min="1032" max="1280" width="8.75" style="299"/>
    <col min="1281" max="1281" width="37.125" style="299" customWidth="1"/>
    <col min="1282" max="1282" width="16.625" style="299" customWidth="1"/>
    <col min="1283" max="1283" width="30.875" style="299" customWidth="1"/>
    <col min="1284" max="1287" width="14.75" style="299" customWidth="1"/>
    <col min="1288" max="1536" width="8.75" style="299"/>
    <col min="1537" max="1537" width="37.125" style="299" customWidth="1"/>
    <col min="1538" max="1538" width="16.625" style="299" customWidth="1"/>
    <col min="1539" max="1539" width="30.875" style="299" customWidth="1"/>
    <col min="1540" max="1543" width="14.75" style="299" customWidth="1"/>
    <col min="1544" max="1792" width="8.75" style="299"/>
    <col min="1793" max="1793" width="37.125" style="299" customWidth="1"/>
    <col min="1794" max="1794" width="16.625" style="299" customWidth="1"/>
    <col min="1795" max="1795" width="30.875" style="299" customWidth="1"/>
    <col min="1796" max="1799" width="14.75" style="299" customWidth="1"/>
    <col min="1800" max="2048" width="8.75" style="299"/>
    <col min="2049" max="2049" width="37.125" style="299" customWidth="1"/>
    <col min="2050" max="2050" width="16.625" style="299" customWidth="1"/>
    <col min="2051" max="2051" width="30.875" style="299" customWidth="1"/>
    <col min="2052" max="2055" width="14.75" style="299" customWidth="1"/>
    <col min="2056" max="2304" width="8.75" style="299"/>
    <col min="2305" max="2305" width="37.125" style="299" customWidth="1"/>
    <col min="2306" max="2306" width="16.625" style="299" customWidth="1"/>
    <col min="2307" max="2307" width="30.875" style="299" customWidth="1"/>
    <col min="2308" max="2311" width="14.75" style="299" customWidth="1"/>
    <col min="2312" max="2560" width="8.75" style="299"/>
    <col min="2561" max="2561" width="37.125" style="299" customWidth="1"/>
    <col min="2562" max="2562" width="16.625" style="299" customWidth="1"/>
    <col min="2563" max="2563" width="30.875" style="299" customWidth="1"/>
    <col min="2564" max="2567" width="14.75" style="299" customWidth="1"/>
    <col min="2568" max="2816" width="8.75" style="299"/>
    <col min="2817" max="2817" width="37.125" style="299" customWidth="1"/>
    <col min="2818" max="2818" width="16.625" style="299" customWidth="1"/>
    <col min="2819" max="2819" width="30.875" style="299" customWidth="1"/>
    <col min="2820" max="2823" width="14.75" style="299" customWidth="1"/>
    <col min="2824" max="3072" width="8.75" style="299"/>
    <col min="3073" max="3073" width="37.125" style="299" customWidth="1"/>
    <col min="3074" max="3074" width="16.625" style="299" customWidth="1"/>
    <col min="3075" max="3075" width="30.875" style="299" customWidth="1"/>
    <col min="3076" max="3079" width="14.75" style="299" customWidth="1"/>
    <col min="3080" max="3328" width="8.75" style="299"/>
    <col min="3329" max="3329" width="37.125" style="299" customWidth="1"/>
    <col min="3330" max="3330" width="16.625" style="299" customWidth="1"/>
    <col min="3331" max="3331" width="30.875" style="299" customWidth="1"/>
    <col min="3332" max="3335" width="14.75" style="299" customWidth="1"/>
    <col min="3336" max="3584" width="8.75" style="299"/>
    <col min="3585" max="3585" width="37.125" style="299" customWidth="1"/>
    <col min="3586" max="3586" width="16.625" style="299" customWidth="1"/>
    <col min="3587" max="3587" width="30.875" style="299" customWidth="1"/>
    <col min="3588" max="3591" width="14.75" style="299" customWidth="1"/>
    <col min="3592" max="3840" width="8.75" style="299"/>
    <col min="3841" max="3841" width="37.125" style="299" customWidth="1"/>
    <col min="3842" max="3842" width="16.625" style="299" customWidth="1"/>
    <col min="3843" max="3843" width="30.875" style="299" customWidth="1"/>
    <col min="3844" max="3847" width="14.75" style="299" customWidth="1"/>
    <col min="3848" max="4096" width="8.75" style="299"/>
    <col min="4097" max="4097" width="37.125" style="299" customWidth="1"/>
    <col min="4098" max="4098" width="16.625" style="299" customWidth="1"/>
    <col min="4099" max="4099" width="30.875" style="299" customWidth="1"/>
    <col min="4100" max="4103" width="14.75" style="299" customWidth="1"/>
    <col min="4104" max="4352" width="8.75" style="299"/>
    <col min="4353" max="4353" width="37.125" style="299" customWidth="1"/>
    <col min="4354" max="4354" width="16.625" style="299" customWidth="1"/>
    <col min="4355" max="4355" width="30.875" style="299" customWidth="1"/>
    <col min="4356" max="4359" width="14.75" style="299" customWidth="1"/>
    <col min="4360" max="4608" width="8.75" style="299"/>
    <col min="4609" max="4609" width="37.125" style="299" customWidth="1"/>
    <col min="4610" max="4610" width="16.625" style="299" customWidth="1"/>
    <col min="4611" max="4611" width="30.875" style="299" customWidth="1"/>
    <col min="4612" max="4615" width="14.75" style="299" customWidth="1"/>
    <col min="4616" max="4864" width="8.75" style="299"/>
    <col min="4865" max="4865" width="37.125" style="299" customWidth="1"/>
    <col min="4866" max="4866" width="16.625" style="299" customWidth="1"/>
    <col min="4867" max="4867" width="30.875" style="299" customWidth="1"/>
    <col min="4868" max="4871" width="14.75" style="299" customWidth="1"/>
    <col min="4872" max="5120" width="8.75" style="299"/>
    <col min="5121" max="5121" width="37.125" style="299" customWidth="1"/>
    <col min="5122" max="5122" width="16.625" style="299" customWidth="1"/>
    <col min="5123" max="5123" width="30.875" style="299" customWidth="1"/>
    <col min="5124" max="5127" width="14.75" style="299" customWidth="1"/>
    <col min="5128" max="5376" width="8.75" style="299"/>
    <col min="5377" max="5377" width="37.125" style="299" customWidth="1"/>
    <col min="5378" max="5378" width="16.625" style="299" customWidth="1"/>
    <col min="5379" max="5379" width="30.875" style="299" customWidth="1"/>
    <col min="5380" max="5383" width="14.75" style="299" customWidth="1"/>
    <col min="5384" max="5632" width="8.75" style="299"/>
    <col min="5633" max="5633" width="37.125" style="299" customWidth="1"/>
    <col min="5634" max="5634" width="16.625" style="299" customWidth="1"/>
    <col min="5635" max="5635" width="30.875" style="299" customWidth="1"/>
    <col min="5636" max="5639" width="14.75" style="299" customWidth="1"/>
    <col min="5640" max="5888" width="8.75" style="299"/>
    <col min="5889" max="5889" width="37.125" style="299" customWidth="1"/>
    <col min="5890" max="5890" width="16.625" style="299" customWidth="1"/>
    <col min="5891" max="5891" width="30.875" style="299" customWidth="1"/>
    <col min="5892" max="5895" width="14.75" style="299" customWidth="1"/>
    <col min="5896" max="6144" width="8.75" style="299"/>
    <col min="6145" max="6145" width="37.125" style="299" customWidth="1"/>
    <col min="6146" max="6146" width="16.625" style="299" customWidth="1"/>
    <col min="6147" max="6147" width="30.875" style="299" customWidth="1"/>
    <col min="6148" max="6151" width="14.75" style="299" customWidth="1"/>
    <col min="6152" max="6400" width="8.75" style="299"/>
    <col min="6401" max="6401" width="37.125" style="299" customWidth="1"/>
    <col min="6402" max="6402" width="16.625" style="299" customWidth="1"/>
    <col min="6403" max="6403" width="30.875" style="299" customWidth="1"/>
    <col min="6404" max="6407" width="14.75" style="299" customWidth="1"/>
    <col min="6408" max="6656" width="8.75" style="299"/>
    <col min="6657" max="6657" width="37.125" style="299" customWidth="1"/>
    <col min="6658" max="6658" width="16.625" style="299" customWidth="1"/>
    <col min="6659" max="6659" width="30.875" style="299" customWidth="1"/>
    <col min="6660" max="6663" width="14.75" style="299" customWidth="1"/>
    <col min="6664" max="6912" width="8.75" style="299"/>
    <col min="6913" max="6913" width="37.125" style="299" customWidth="1"/>
    <col min="6914" max="6914" width="16.625" style="299" customWidth="1"/>
    <col min="6915" max="6915" width="30.875" style="299" customWidth="1"/>
    <col min="6916" max="6919" width="14.75" style="299" customWidth="1"/>
    <col min="6920" max="7168" width="8.75" style="299"/>
    <col min="7169" max="7169" width="37.125" style="299" customWidth="1"/>
    <col min="7170" max="7170" width="16.625" style="299" customWidth="1"/>
    <col min="7171" max="7171" width="30.875" style="299" customWidth="1"/>
    <col min="7172" max="7175" width="14.75" style="299" customWidth="1"/>
    <col min="7176" max="7424" width="8.75" style="299"/>
    <col min="7425" max="7425" width="37.125" style="299" customWidth="1"/>
    <col min="7426" max="7426" width="16.625" style="299" customWidth="1"/>
    <col min="7427" max="7427" width="30.875" style="299" customWidth="1"/>
    <col min="7428" max="7431" width="14.75" style="299" customWidth="1"/>
    <col min="7432" max="7680" width="8.75" style="299"/>
    <col min="7681" max="7681" width="37.125" style="299" customWidth="1"/>
    <col min="7682" max="7682" width="16.625" style="299" customWidth="1"/>
    <col min="7683" max="7683" width="30.875" style="299" customWidth="1"/>
    <col min="7684" max="7687" width="14.75" style="299" customWidth="1"/>
    <col min="7688" max="7936" width="8.75" style="299"/>
    <col min="7937" max="7937" width="37.125" style="299" customWidth="1"/>
    <col min="7938" max="7938" width="16.625" style="299" customWidth="1"/>
    <col min="7939" max="7939" width="30.875" style="299" customWidth="1"/>
    <col min="7940" max="7943" width="14.75" style="299" customWidth="1"/>
    <col min="7944" max="8192" width="8.75" style="299"/>
    <col min="8193" max="8193" width="37.125" style="299" customWidth="1"/>
    <col min="8194" max="8194" width="16.625" style="299" customWidth="1"/>
    <col min="8195" max="8195" width="30.875" style="299" customWidth="1"/>
    <col min="8196" max="8199" width="14.75" style="299" customWidth="1"/>
    <col min="8200" max="8448" width="8.75" style="299"/>
    <col min="8449" max="8449" width="37.125" style="299" customWidth="1"/>
    <col min="8450" max="8450" width="16.625" style="299" customWidth="1"/>
    <col min="8451" max="8451" width="30.875" style="299" customWidth="1"/>
    <col min="8452" max="8455" width="14.75" style="299" customWidth="1"/>
    <col min="8456" max="8704" width="8.75" style="299"/>
    <col min="8705" max="8705" width="37.125" style="299" customWidth="1"/>
    <col min="8706" max="8706" width="16.625" style="299" customWidth="1"/>
    <col min="8707" max="8707" width="30.875" style="299" customWidth="1"/>
    <col min="8708" max="8711" width="14.75" style="299" customWidth="1"/>
    <col min="8712" max="8960" width="8.75" style="299"/>
    <col min="8961" max="8961" width="37.125" style="299" customWidth="1"/>
    <col min="8962" max="8962" width="16.625" style="299" customWidth="1"/>
    <col min="8963" max="8963" width="30.875" style="299" customWidth="1"/>
    <col min="8964" max="8967" width="14.75" style="299" customWidth="1"/>
    <col min="8968" max="9216" width="8.75" style="299"/>
    <col min="9217" max="9217" width="37.125" style="299" customWidth="1"/>
    <col min="9218" max="9218" width="16.625" style="299" customWidth="1"/>
    <col min="9219" max="9219" width="30.875" style="299" customWidth="1"/>
    <col min="9220" max="9223" width="14.75" style="299" customWidth="1"/>
    <col min="9224" max="9472" width="8.75" style="299"/>
    <col min="9473" max="9473" width="37.125" style="299" customWidth="1"/>
    <col min="9474" max="9474" width="16.625" style="299" customWidth="1"/>
    <col min="9475" max="9475" width="30.875" style="299" customWidth="1"/>
    <col min="9476" max="9479" width="14.75" style="299" customWidth="1"/>
    <col min="9480" max="9728" width="8.75" style="299"/>
    <col min="9729" max="9729" width="37.125" style="299" customWidth="1"/>
    <col min="9730" max="9730" width="16.625" style="299" customWidth="1"/>
    <col min="9731" max="9731" width="30.875" style="299" customWidth="1"/>
    <col min="9732" max="9735" width="14.75" style="299" customWidth="1"/>
    <col min="9736" max="9984" width="8.75" style="299"/>
    <col min="9985" max="9985" width="37.125" style="299" customWidth="1"/>
    <col min="9986" max="9986" width="16.625" style="299" customWidth="1"/>
    <col min="9987" max="9987" width="30.875" style="299" customWidth="1"/>
    <col min="9988" max="9991" width="14.75" style="299" customWidth="1"/>
    <col min="9992" max="10240" width="8.75" style="299"/>
    <col min="10241" max="10241" width="37.125" style="299" customWidth="1"/>
    <col min="10242" max="10242" width="16.625" style="299" customWidth="1"/>
    <col min="10243" max="10243" width="30.875" style="299" customWidth="1"/>
    <col min="10244" max="10247" width="14.75" style="299" customWidth="1"/>
    <col min="10248" max="10496" width="8.75" style="299"/>
    <col min="10497" max="10497" width="37.125" style="299" customWidth="1"/>
    <col min="10498" max="10498" width="16.625" style="299" customWidth="1"/>
    <col min="10499" max="10499" width="30.875" style="299" customWidth="1"/>
    <col min="10500" max="10503" width="14.75" style="299" customWidth="1"/>
    <col min="10504" max="10752" width="8.75" style="299"/>
    <col min="10753" max="10753" width="37.125" style="299" customWidth="1"/>
    <col min="10754" max="10754" width="16.625" style="299" customWidth="1"/>
    <col min="10755" max="10755" width="30.875" style="299" customWidth="1"/>
    <col min="10756" max="10759" width="14.75" style="299" customWidth="1"/>
    <col min="10760" max="11008" width="8.75" style="299"/>
    <col min="11009" max="11009" width="37.125" style="299" customWidth="1"/>
    <col min="11010" max="11010" width="16.625" style="299" customWidth="1"/>
    <col min="11011" max="11011" width="30.875" style="299" customWidth="1"/>
    <col min="11012" max="11015" width="14.75" style="299" customWidth="1"/>
    <col min="11016" max="11264" width="8.75" style="299"/>
    <col min="11265" max="11265" width="37.125" style="299" customWidth="1"/>
    <col min="11266" max="11266" width="16.625" style="299" customWidth="1"/>
    <col min="11267" max="11267" width="30.875" style="299" customWidth="1"/>
    <col min="11268" max="11271" width="14.75" style="299" customWidth="1"/>
    <col min="11272" max="11520" width="8.75" style="299"/>
    <col min="11521" max="11521" width="37.125" style="299" customWidth="1"/>
    <col min="11522" max="11522" width="16.625" style="299" customWidth="1"/>
    <col min="11523" max="11523" width="30.875" style="299" customWidth="1"/>
    <col min="11524" max="11527" width="14.75" style="299" customWidth="1"/>
    <col min="11528" max="11776" width="8.75" style="299"/>
    <col min="11777" max="11777" width="37.125" style="299" customWidth="1"/>
    <col min="11778" max="11778" width="16.625" style="299" customWidth="1"/>
    <col min="11779" max="11779" width="30.875" style="299" customWidth="1"/>
    <col min="11780" max="11783" width="14.75" style="299" customWidth="1"/>
    <col min="11784" max="12032" width="8.75" style="299"/>
    <col min="12033" max="12033" width="37.125" style="299" customWidth="1"/>
    <col min="12034" max="12034" width="16.625" style="299" customWidth="1"/>
    <col min="12035" max="12035" width="30.875" style="299" customWidth="1"/>
    <col min="12036" max="12039" width="14.75" style="299" customWidth="1"/>
    <col min="12040" max="12288" width="8.75" style="299"/>
    <col min="12289" max="12289" width="37.125" style="299" customWidth="1"/>
    <col min="12290" max="12290" width="16.625" style="299" customWidth="1"/>
    <col min="12291" max="12291" width="30.875" style="299" customWidth="1"/>
    <col min="12292" max="12295" width="14.75" style="299" customWidth="1"/>
    <col min="12296" max="12544" width="8.75" style="299"/>
    <col min="12545" max="12545" width="37.125" style="299" customWidth="1"/>
    <col min="12546" max="12546" width="16.625" style="299" customWidth="1"/>
    <col min="12547" max="12547" width="30.875" style="299" customWidth="1"/>
    <col min="12548" max="12551" width="14.75" style="299" customWidth="1"/>
    <col min="12552" max="12800" width="8.75" style="299"/>
    <col min="12801" max="12801" width="37.125" style="299" customWidth="1"/>
    <col min="12802" max="12802" width="16.625" style="299" customWidth="1"/>
    <col min="12803" max="12803" width="30.875" style="299" customWidth="1"/>
    <col min="12804" max="12807" width="14.75" style="299" customWidth="1"/>
    <col min="12808" max="13056" width="8.75" style="299"/>
    <col min="13057" max="13057" width="37.125" style="299" customWidth="1"/>
    <col min="13058" max="13058" width="16.625" style="299" customWidth="1"/>
    <col min="13059" max="13059" width="30.875" style="299" customWidth="1"/>
    <col min="13060" max="13063" width="14.75" style="299" customWidth="1"/>
    <col min="13064" max="13312" width="8.75" style="299"/>
    <col min="13313" max="13313" width="37.125" style="299" customWidth="1"/>
    <col min="13314" max="13314" width="16.625" style="299" customWidth="1"/>
    <col min="13315" max="13315" width="30.875" style="299" customWidth="1"/>
    <col min="13316" max="13319" width="14.75" style="299" customWidth="1"/>
    <col min="13320" max="13568" width="8.75" style="299"/>
    <col min="13569" max="13569" width="37.125" style="299" customWidth="1"/>
    <col min="13570" max="13570" width="16.625" style="299" customWidth="1"/>
    <col min="13571" max="13571" width="30.875" style="299" customWidth="1"/>
    <col min="13572" max="13575" width="14.75" style="299" customWidth="1"/>
    <col min="13576" max="13824" width="8.75" style="299"/>
    <col min="13825" max="13825" width="37.125" style="299" customWidth="1"/>
    <col min="13826" max="13826" width="16.625" style="299" customWidth="1"/>
    <col min="13827" max="13827" width="30.875" style="299" customWidth="1"/>
    <col min="13828" max="13831" width="14.75" style="299" customWidth="1"/>
    <col min="13832" max="14080" width="8.75" style="299"/>
    <col min="14081" max="14081" width="37.125" style="299" customWidth="1"/>
    <col min="14082" max="14082" width="16.625" style="299" customWidth="1"/>
    <col min="14083" max="14083" width="30.875" style="299" customWidth="1"/>
    <col min="14084" max="14087" width="14.75" style="299" customWidth="1"/>
    <col min="14088" max="14336" width="8.75" style="299"/>
    <col min="14337" max="14337" width="37.125" style="299" customWidth="1"/>
    <col min="14338" max="14338" width="16.625" style="299" customWidth="1"/>
    <col min="14339" max="14339" width="30.875" style="299" customWidth="1"/>
    <col min="14340" max="14343" width="14.75" style="299" customWidth="1"/>
    <col min="14344" max="14592" width="8.75" style="299"/>
    <col min="14593" max="14593" width="37.125" style="299" customWidth="1"/>
    <col min="14594" max="14594" width="16.625" style="299" customWidth="1"/>
    <col min="14595" max="14595" width="30.875" style="299" customWidth="1"/>
    <col min="14596" max="14599" width="14.75" style="299" customWidth="1"/>
    <col min="14600" max="14848" width="8.75" style="299"/>
    <col min="14849" max="14849" width="37.125" style="299" customWidth="1"/>
    <col min="14850" max="14850" width="16.625" style="299" customWidth="1"/>
    <col min="14851" max="14851" width="30.875" style="299" customWidth="1"/>
    <col min="14852" max="14855" width="14.75" style="299" customWidth="1"/>
    <col min="14856" max="15104" width="8.75" style="299"/>
    <col min="15105" max="15105" width="37.125" style="299" customWidth="1"/>
    <col min="15106" max="15106" width="16.625" style="299" customWidth="1"/>
    <col min="15107" max="15107" width="30.875" style="299" customWidth="1"/>
    <col min="15108" max="15111" width="14.75" style="299" customWidth="1"/>
    <col min="15112" max="15360" width="8.75" style="299"/>
    <col min="15361" max="15361" width="37.125" style="299" customWidth="1"/>
    <col min="15362" max="15362" width="16.625" style="299" customWidth="1"/>
    <col min="15363" max="15363" width="30.875" style="299" customWidth="1"/>
    <col min="15364" max="15367" width="14.75" style="299" customWidth="1"/>
    <col min="15368" max="15616" width="8.75" style="299"/>
    <col min="15617" max="15617" width="37.125" style="299" customWidth="1"/>
    <col min="15618" max="15618" width="16.625" style="299" customWidth="1"/>
    <col min="15619" max="15619" width="30.875" style="299" customWidth="1"/>
    <col min="15620" max="15623" width="14.75" style="299" customWidth="1"/>
    <col min="15624" max="15872" width="8.75" style="299"/>
    <col min="15873" max="15873" width="37.125" style="299" customWidth="1"/>
    <col min="15874" max="15874" width="16.625" style="299" customWidth="1"/>
    <col min="15875" max="15875" width="30.875" style="299" customWidth="1"/>
    <col min="15876" max="15879" width="14.75" style="299" customWidth="1"/>
    <col min="15880" max="16128" width="8.75" style="299"/>
    <col min="16129" max="16129" width="37.125" style="299" customWidth="1"/>
    <col min="16130" max="16130" width="16.625" style="299" customWidth="1"/>
    <col min="16131" max="16131" width="30.875" style="299" customWidth="1"/>
    <col min="16132" max="16135" width="14.75" style="299" customWidth="1"/>
    <col min="16136" max="16384" width="8.75" style="299"/>
  </cols>
  <sheetData>
    <row r="1" spans="1:7" ht="18.75">
      <c r="A1" s="298" t="s">
        <v>1246</v>
      </c>
    </row>
    <row r="2" spans="1:7" ht="60" customHeight="1">
      <c r="A2" s="427" t="s">
        <v>654</v>
      </c>
      <c r="B2" s="427"/>
      <c r="C2" s="427"/>
      <c r="D2" s="427"/>
      <c r="E2" s="427"/>
      <c r="F2" s="427"/>
      <c r="G2" s="427"/>
    </row>
    <row r="3" spans="1:7" ht="26.25" customHeight="1" thickBot="1">
      <c r="G3" s="300" t="s">
        <v>2</v>
      </c>
    </row>
    <row r="4" spans="1:7" s="301" customFormat="1" ht="27.95" customHeight="1">
      <c r="A4" s="444" t="s">
        <v>570</v>
      </c>
      <c r="B4" s="446" t="s">
        <v>497</v>
      </c>
      <c r="C4" s="446" t="s">
        <v>570</v>
      </c>
      <c r="D4" s="446" t="s">
        <v>498</v>
      </c>
      <c r="E4" s="446"/>
      <c r="F4" s="446"/>
      <c r="G4" s="448"/>
    </row>
    <row r="5" spans="1:7" s="304" customFormat="1" ht="27.95" customHeight="1">
      <c r="A5" s="445"/>
      <c r="B5" s="447"/>
      <c r="C5" s="447"/>
      <c r="D5" s="302" t="s">
        <v>146</v>
      </c>
      <c r="E5" s="302" t="s">
        <v>645</v>
      </c>
      <c r="F5" s="302" t="s">
        <v>646</v>
      </c>
      <c r="G5" s="303" t="s">
        <v>647</v>
      </c>
    </row>
    <row r="6" spans="1:7" ht="27.95" customHeight="1">
      <c r="A6" s="305" t="s">
        <v>77</v>
      </c>
      <c r="B6" s="306"/>
      <c r="C6" s="306" t="s">
        <v>216</v>
      </c>
      <c r="D6" s="307"/>
      <c r="E6" s="307"/>
      <c r="F6" s="307"/>
      <c r="G6" s="308"/>
    </row>
    <row r="7" spans="1:7" ht="27.95" customHeight="1">
      <c r="A7" s="305" t="s">
        <v>648</v>
      </c>
      <c r="B7" s="306"/>
      <c r="C7" s="306" t="s">
        <v>649</v>
      </c>
      <c r="D7" s="307"/>
      <c r="E7" s="307"/>
      <c r="F7" s="307"/>
      <c r="G7" s="308"/>
    </row>
    <row r="8" spans="1:7" ht="27.95" customHeight="1" thickBot="1">
      <c r="A8" s="309" t="s">
        <v>648</v>
      </c>
      <c r="B8" s="310"/>
      <c r="C8" s="310" t="s">
        <v>650</v>
      </c>
      <c r="D8" s="310"/>
      <c r="E8" s="310"/>
      <c r="F8" s="310"/>
      <c r="G8" s="311"/>
    </row>
  </sheetData>
  <mergeCells count="5">
    <mergeCell ref="A2:G2"/>
    <mergeCell ref="A4:A5"/>
    <mergeCell ref="B4:B5"/>
    <mergeCell ref="C4:C5"/>
    <mergeCell ref="D4:G4"/>
  </mergeCells>
  <phoneticPr fontId="1" type="noConversion"/>
  <pageMargins left="0.7" right="0.7" top="0.75" bottom="0.75" header="0.3" footer="0.3"/>
  <pageSetup paperSize="9" scale="85" fitToHeight="0" orientation="landscape"/>
</worksheet>
</file>

<file path=xl/worksheets/sheet24.xml><?xml version="1.0" encoding="utf-8"?>
<worksheet xmlns="http://schemas.openxmlformats.org/spreadsheetml/2006/main" xmlns:r="http://schemas.openxmlformats.org/officeDocument/2006/relationships">
  <dimension ref="A1:F12"/>
  <sheetViews>
    <sheetView zoomScaleSheetLayoutView="100" workbookViewId="0">
      <selection activeCell="A2" sqref="A2:F2"/>
    </sheetView>
  </sheetViews>
  <sheetFormatPr defaultColWidth="9" defaultRowHeight="14.25"/>
  <cols>
    <col min="1" max="1" width="15" style="70" customWidth="1"/>
    <col min="2" max="2" width="37.375" style="70" customWidth="1"/>
    <col min="3" max="3" width="16.375" style="70" customWidth="1"/>
    <col min="4" max="4" width="16.125" style="70" customWidth="1"/>
    <col min="5" max="5" width="42.25" style="70" customWidth="1"/>
    <col min="6" max="6" width="27" style="70" customWidth="1"/>
    <col min="7" max="256" width="9" style="70"/>
    <col min="257" max="257" width="15" style="70" customWidth="1"/>
    <col min="258" max="258" width="37.375" style="70" customWidth="1"/>
    <col min="259" max="259" width="16.375" style="70" customWidth="1"/>
    <col min="260" max="260" width="16.125" style="70" customWidth="1"/>
    <col min="261" max="261" width="42.25" style="70" customWidth="1"/>
    <col min="262" max="262" width="27" style="70" customWidth="1"/>
    <col min="263" max="512" width="9" style="70"/>
    <col min="513" max="513" width="15" style="70" customWidth="1"/>
    <col min="514" max="514" width="37.375" style="70" customWidth="1"/>
    <col min="515" max="515" width="16.375" style="70" customWidth="1"/>
    <col min="516" max="516" width="16.125" style="70" customWidth="1"/>
    <col min="517" max="517" width="42.25" style="70" customWidth="1"/>
    <col min="518" max="518" width="27" style="70" customWidth="1"/>
    <col min="519" max="768" width="9" style="70"/>
    <col min="769" max="769" width="15" style="70" customWidth="1"/>
    <col min="770" max="770" width="37.375" style="70" customWidth="1"/>
    <col min="771" max="771" width="16.375" style="70" customWidth="1"/>
    <col min="772" max="772" width="16.125" style="70" customWidth="1"/>
    <col min="773" max="773" width="42.25" style="70" customWidth="1"/>
    <col min="774" max="774" width="27" style="70" customWidth="1"/>
    <col min="775" max="1024" width="9" style="70"/>
    <col min="1025" max="1025" width="15" style="70" customWidth="1"/>
    <col min="1026" max="1026" width="37.375" style="70" customWidth="1"/>
    <col min="1027" max="1027" width="16.375" style="70" customWidth="1"/>
    <col min="1028" max="1028" width="16.125" style="70" customWidth="1"/>
    <col min="1029" max="1029" width="42.25" style="70" customWidth="1"/>
    <col min="1030" max="1030" width="27" style="70" customWidth="1"/>
    <col min="1031" max="1280" width="9" style="70"/>
    <col min="1281" max="1281" width="15" style="70" customWidth="1"/>
    <col min="1282" max="1282" width="37.375" style="70" customWidth="1"/>
    <col min="1283" max="1283" width="16.375" style="70" customWidth="1"/>
    <col min="1284" max="1284" width="16.125" style="70" customWidth="1"/>
    <col min="1285" max="1285" width="42.25" style="70" customWidth="1"/>
    <col min="1286" max="1286" width="27" style="70" customWidth="1"/>
    <col min="1287" max="1536" width="9" style="70"/>
    <col min="1537" max="1537" width="15" style="70" customWidth="1"/>
    <col min="1538" max="1538" width="37.375" style="70" customWidth="1"/>
    <col min="1539" max="1539" width="16.375" style="70" customWidth="1"/>
    <col min="1540" max="1540" width="16.125" style="70" customWidth="1"/>
    <col min="1541" max="1541" width="42.25" style="70" customWidth="1"/>
    <col min="1542" max="1542" width="27" style="70" customWidth="1"/>
    <col min="1543" max="1792" width="9" style="70"/>
    <col min="1793" max="1793" width="15" style="70" customWidth="1"/>
    <col min="1794" max="1794" width="37.375" style="70" customWidth="1"/>
    <col min="1795" max="1795" width="16.375" style="70" customWidth="1"/>
    <col min="1796" max="1796" width="16.125" style="70" customWidth="1"/>
    <col min="1797" max="1797" width="42.25" style="70" customWidth="1"/>
    <col min="1798" max="1798" width="27" style="70" customWidth="1"/>
    <col min="1799" max="2048" width="9" style="70"/>
    <col min="2049" max="2049" width="15" style="70" customWidth="1"/>
    <col min="2050" max="2050" width="37.375" style="70" customWidth="1"/>
    <col min="2051" max="2051" width="16.375" style="70" customWidth="1"/>
    <col min="2052" max="2052" width="16.125" style="70" customWidth="1"/>
    <col min="2053" max="2053" width="42.25" style="70" customWidth="1"/>
    <col min="2054" max="2054" width="27" style="70" customWidth="1"/>
    <col min="2055" max="2304" width="9" style="70"/>
    <col min="2305" max="2305" width="15" style="70" customWidth="1"/>
    <col min="2306" max="2306" width="37.375" style="70" customWidth="1"/>
    <col min="2307" max="2307" width="16.375" style="70" customWidth="1"/>
    <col min="2308" max="2308" width="16.125" style="70" customWidth="1"/>
    <col min="2309" max="2309" width="42.25" style="70" customWidth="1"/>
    <col min="2310" max="2310" width="27" style="70" customWidth="1"/>
    <col min="2311" max="2560" width="9" style="70"/>
    <col min="2561" max="2561" width="15" style="70" customWidth="1"/>
    <col min="2562" max="2562" width="37.375" style="70" customWidth="1"/>
    <col min="2563" max="2563" width="16.375" style="70" customWidth="1"/>
    <col min="2564" max="2564" width="16.125" style="70" customWidth="1"/>
    <col min="2565" max="2565" width="42.25" style="70" customWidth="1"/>
    <col min="2566" max="2566" width="27" style="70" customWidth="1"/>
    <col min="2567" max="2816" width="9" style="70"/>
    <col min="2817" max="2817" width="15" style="70" customWidth="1"/>
    <col min="2818" max="2818" width="37.375" style="70" customWidth="1"/>
    <col min="2819" max="2819" width="16.375" style="70" customWidth="1"/>
    <col min="2820" max="2820" width="16.125" style="70" customWidth="1"/>
    <col min="2821" max="2821" width="42.25" style="70" customWidth="1"/>
    <col min="2822" max="2822" width="27" style="70" customWidth="1"/>
    <col min="2823" max="3072" width="9" style="70"/>
    <col min="3073" max="3073" width="15" style="70" customWidth="1"/>
    <col min="3074" max="3074" width="37.375" style="70" customWidth="1"/>
    <col min="3075" max="3075" width="16.375" style="70" customWidth="1"/>
    <col min="3076" max="3076" width="16.125" style="70" customWidth="1"/>
    <col min="3077" max="3077" width="42.25" style="70" customWidth="1"/>
    <col min="3078" max="3078" width="27" style="70" customWidth="1"/>
    <col min="3079" max="3328" width="9" style="70"/>
    <col min="3329" max="3329" width="15" style="70" customWidth="1"/>
    <col min="3330" max="3330" width="37.375" style="70" customWidth="1"/>
    <col min="3331" max="3331" width="16.375" style="70" customWidth="1"/>
    <col min="3332" max="3332" width="16.125" style="70" customWidth="1"/>
    <col min="3333" max="3333" width="42.25" style="70" customWidth="1"/>
    <col min="3334" max="3334" width="27" style="70" customWidth="1"/>
    <col min="3335" max="3584" width="9" style="70"/>
    <col min="3585" max="3585" width="15" style="70" customWidth="1"/>
    <col min="3586" max="3586" width="37.375" style="70" customWidth="1"/>
    <col min="3587" max="3587" width="16.375" style="70" customWidth="1"/>
    <col min="3588" max="3588" width="16.125" style="70" customWidth="1"/>
    <col min="3589" max="3589" width="42.25" style="70" customWidth="1"/>
    <col min="3590" max="3590" width="27" style="70" customWidth="1"/>
    <col min="3591" max="3840" width="9" style="70"/>
    <col min="3841" max="3841" width="15" style="70" customWidth="1"/>
    <col min="3842" max="3842" width="37.375" style="70" customWidth="1"/>
    <col min="3843" max="3843" width="16.375" style="70" customWidth="1"/>
    <col min="3844" max="3844" width="16.125" style="70" customWidth="1"/>
    <col min="3845" max="3845" width="42.25" style="70" customWidth="1"/>
    <col min="3846" max="3846" width="27" style="70" customWidth="1"/>
    <col min="3847" max="4096" width="9" style="70"/>
    <col min="4097" max="4097" width="15" style="70" customWidth="1"/>
    <col min="4098" max="4098" width="37.375" style="70" customWidth="1"/>
    <col min="4099" max="4099" width="16.375" style="70" customWidth="1"/>
    <col min="4100" max="4100" width="16.125" style="70" customWidth="1"/>
    <col min="4101" max="4101" width="42.25" style="70" customWidth="1"/>
    <col min="4102" max="4102" width="27" style="70" customWidth="1"/>
    <col min="4103" max="4352" width="9" style="70"/>
    <col min="4353" max="4353" width="15" style="70" customWidth="1"/>
    <col min="4354" max="4354" width="37.375" style="70" customWidth="1"/>
    <col min="4355" max="4355" width="16.375" style="70" customWidth="1"/>
    <col min="4356" max="4356" width="16.125" style="70" customWidth="1"/>
    <col min="4357" max="4357" width="42.25" style="70" customWidth="1"/>
    <col min="4358" max="4358" width="27" style="70" customWidth="1"/>
    <col min="4359" max="4608" width="9" style="70"/>
    <col min="4609" max="4609" width="15" style="70" customWidth="1"/>
    <col min="4610" max="4610" width="37.375" style="70" customWidth="1"/>
    <col min="4611" max="4611" width="16.375" style="70" customWidth="1"/>
    <col min="4612" max="4612" width="16.125" style="70" customWidth="1"/>
    <col min="4613" max="4613" width="42.25" style="70" customWidth="1"/>
    <col min="4614" max="4614" width="27" style="70" customWidth="1"/>
    <col min="4615" max="4864" width="9" style="70"/>
    <col min="4865" max="4865" width="15" style="70" customWidth="1"/>
    <col min="4866" max="4866" width="37.375" style="70" customWidth="1"/>
    <col min="4867" max="4867" width="16.375" style="70" customWidth="1"/>
    <col min="4868" max="4868" width="16.125" style="70" customWidth="1"/>
    <col min="4869" max="4869" width="42.25" style="70" customWidth="1"/>
    <col min="4870" max="4870" width="27" style="70" customWidth="1"/>
    <col min="4871" max="5120" width="9" style="70"/>
    <col min="5121" max="5121" width="15" style="70" customWidth="1"/>
    <col min="5122" max="5122" width="37.375" style="70" customWidth="1"/>
    <col min="5123" max="5123" width="16.375" style="70" customWidth="1"/>
    <col min="5124" max="5124" width="16.125" style="70" customWidth="1"/>
    <col min="5125" max="5125" width="42.25" style="70" customWidth="1"/>
    <col min="5126" max="5126" width="27" style="70" customWidth="1"/>
    <col min="5127" max="5376" width="9" style="70"/>
    <col min="5377" max="5377" width="15" style="70" customWidth="1"/>
    <col min="5378" max="5378" width="37.375" style="70" customWidth="1"/>
    <col min="5379" max="5379" width="16.375" style="70" customWidth="1"/>
    <col min="5380" max="5380" width="16.125" style="70" customWidth="1"/>
    <col min="5381" max="5381" width="42.25" style="70" customWidth="1"/>
    <col min="5382" max="5382" width="27" style="70" customWidth="1"/>
    <col min="5383" max="5632" width="9" style="70"/>
    <col min="5633" max="5633" width="15" style="70" customWidth="1"/>
    <col min="5634" max="5634" width="37.375" style="70" customWidth="1"/>
    <col min="5635" max="5635" width="16.375" style="70" customWidth="1"/>
    <col min="5636" max="5636" width="16.125" style="70" customWidth="1"/>
    <col min="5637" max="5637" width="42.25" style="70" customWidth="1"/>
    <col min="5638" max="5638" width="27" style="70" customWidth="1"/>
    <col min="5639" max="5888" width="9" style="70"/>
    <col min="5889" max="5889" width="15" style="70" customWidth="1"/>
    <col min="5890" max="5890" width="37.375" style="70" customWidth="1"/>
    <col min="5891" max="5891" width="16.375" style="70" customWidth="1"/>
    <col min="5892" max="5892" width="16.125" style="70" customWidth="1"/>
    <col min="5893" max="5893" width="42.25" style="70" customWidth="1"/>
    <col min="5894" max="5894" width="27" style="70" customWidth="1"/>
    <col min="5895" max="6144" width="9" style="70"/>
    <col min="6145" max="6145" width="15" style="70" customWidth="1"/>
    <col min="6146" max="6146" width="37.375" style="70" customWidth="1"/>
    <col min="6147" max="6147" width="16.375" style="70" customWidth="1"/>
    <col min="6148" max="6148" width="16.125" style="70" customWidth="1"/>
    <col min="6149" max="6149" width="42.25" style="70" customWidth="1"/>
    <col min="6150" max="6150" width="27" style="70" customWidth="1"/>
    <col min="6151" max="6400" width="9" style="70"/>
    <col min="6401" max="6401" width="15" style="70" customWidth="1"/>
    <col min="6402" max="6402" width="37.375" style="70" customWidth="1"/>
    <col min="6403" max="6403" width="16.375" style="70" customWidth="1"/>
    <col min="6404" max="6404" width="16.125" style="70" customWidth="1"/>
    <col min="6405" max="6405" width="42.25" style="70" customWidth="1"/>
    <col min="6406" max="6406" width="27" style="70" customWidth="1"/>
    <col min="6407" max="6656" width="9" style="70"/>
    <col min="6657" max="6657" width="15" style="70" customWidth="1"/>
    <col min="6658" max="6658" width="37.375" style="70" customWidth="1"/>
    <col min="6659" max="6659" width="16.375" style="70" customWidth="1"/>
    <col min="6660" max="6660" width="16.125" style="70" customWidth="1"/>
    <col min="6661" max="6661" width="42.25" style="70" customWidth="1"/>
    <col min="6662" max="6662" width="27" style="70" customWidth="1"/>
    <col min="6663" max="6912" width="9" style="70"/>
    <col min="6913" max="6913" width="15" style="70" customWidth="1"/>
    <col min="6914" max="6914" width="37.375" style="70" customWidth="1"/>
    <col min="6915" max="6915" width="16.375" style="70" customWidth="1"/>
    <col min="6916" max="6916" width="16.125" style="70" customWidth="1"/>
    <col min="6917" max="6917" width="42.25" style="70" customWidth="1"/>
    <col min="6918" max="6918" width="27" style="70" customWidth="1"/>
    <col min="6919" max="7168" width="9" style="70"/>
    <col min="7169" max="7169" width="15" style="70" customWidth="1"/>
    <col min="7170" max="7170" width="37.375" style="70" customWidth="1"/>
    <col min="7171" max="7171" width="16.375" style="70" customWidth="1"/>
    <col min="7172" max="7172" width="16.125" style="70" customWidth="1"/>
    <col min="7173" max="7173" width="42.25" style="70" customWidth="1"/>
    <col min="7174" max="7174" width="27" style="70" customWidth="1"/>
    <col min="7175" max="7424" width="9" style="70"/>
    <col min="7425" max="7425" width="15" style="70" customWidth="1"/>
    <col min="7426" max="7426" width="37.375" style="70" customWidth="1"/>
    <col min="7427" max="7427" width="16.375" style="70" customWidth="1"/>
    <col min="7428" max="7428" width="16.125" style="70" customWidth="1"/>
    <col min="7429" max="7429" width="42.25" style="70" customWidth="1"/>
    <col min="7430" max="7430" width="27" style="70" customWidth="1"/>
    <col min="7431" max="7680" width="9" style="70"/>
    <col min="7681" max="7681" width="15" style="70" customWidth="1"/>
    <col min="7682" max="7682" width="37.375" style="70" customWidth="1"/>
    <col min="7683" max="7683" width="16.375" style="70" customWidth="1"/>
    <col min="7684" max="7684" width="16.125" style="70" customWidth="1"/>
    <col min="7685" max="7685" width="42.25" style="70" customWidth="1"/>
    <col min="7686" max="7686" width="27" style="70" customWidth="1"/>
    <col min="7687" max="7936" width="9" style="70"/>
    <col min="7937" max="7937" width="15" style="70" customWidth="1"/>
    <col min="7938" max="7938" width="37.375" style="70" customWidth="1"/>
    <col min="7939" max="7939" width="16.375" style="70" customWidth="1"/>
    <col min="7940" max="7940" width="16.125" style="70" customWidth="1"/>
    <col min="7941" max="7941" width="42.25" style="70" customWidth="1"/>
    <col min="7942" max="7942" width="27" style="70" customWidth="1"/>
    <col min="7943" max="8192" width="9" style="70"/>
    <col min="8193" max="8193" width="15" style="70" customWidth="1"/>
    <col min="8194" max="8194" width="37.375" style="70" customWidth="1"/>
    <col min="8195" max="8195" width="16.375" style="70" customWidth="1"/>
    <col min="8196" max="8196" width="16.125" style="70" customWidth="1"/>
    <col min="8197" max="8197" width="42.25" style="70" customWidth="1"/>
    <col min="8198" max="8198" width="27" style="70" customWidth="1"/>
    <col min="8199" max="8448" width="9" style="70"/>
    <col min="8449" max="8449" width="15" style="70" customWidth="1"/>
    <col min="8450" max="8450" width="37.375" style="70" customWidth="1"/>
    <col min="8451" max="8451" width="16.375" style="70" customWidth="1"/>
    <col min="8452" max="8452" width="16.125" style="70" customWidth="1"/>
    <col min="8453" max="8453" width="42.25" style="70" customWidth="1"/>
    <col min="8454" max="8454" width="27" style="70" customWidth="1"/>
    <col min="8455" max="8704" width="9" style="70"/>
    <col min="8705" max="8705" width="15" style="70" customWidth="1"/>
    <col min="8706" max="8706" width="37.375" style="70" customWidth="1"/>
    <col min="8707" max="8707" width="16.375" style="70" customWidth="1"/>
    <col min="8708" max="8708" width="16.125" style="70" customWidth="1"/>
    <col min="8709" max="8709" width="42.25" style="70" customWidth="1"/>
    <col min="8710" max="8710" width="27" style="70" customWidth="1"/>
    <col min="8711" max="8960" width="9" style="70"/>
    <col min="8961" max="8961" width="15" style="70" customWidth="1"/>
    <col min="8962" max="8962" width="37.375" style="70" customWidth="1"/>
    <col min="8963" max="8963" width="16.375" style="70" customWidth="1"/>
    <col min="8964" max="8964" width="16.125" style="70" customWidth="1"/>
    <col min="8965" max="8965" width="42.25" style="70" customWidth="1"/>
    <col min="8966" max="8966" width="27" style="70" customWidth="1"/>
    <col min="8967" max="9216" width="9" style="70"/>
    <col min="9217" max="9217" width="15" style="70" customWidth="1"/>
    <col min="9218" max="9218" width="37.375" style="70" customWidth="1"/>
    <col min="9219" max="9219" width="16.375" style="70" customWidth="1"/>
    <col min="9220" max="9220" width="16.125" style="70" customWidth="1"/>
    <col min="9221" max="9221" width="42.25" style="70" customWidth="1"/>
    <col min="9222" max="9222" width="27" style="70" customWidth="1"/>
    <col min="9223" max="9472" width="9" style="70"/>
    <col min="9473" max="9473" width="15" style="70" customWidth="1"/>
    <col min="9474" max="9474" width="37.375" style="70" customWidth="1"/>
    <col min="9475" max="9475" width="16.375" style="70" customWidth="1"/>
    <col min="9476" max="9476" width="16.125" style="70" customWidth="1"/>
    <col min="9477" max="9477" width="42.25" style="70" customWidth="1"/>
    <col min="9478" max="9478" width="27" style="70" customWidth="1"/>
    <col min="9479" max="9728" width="9" style="70"/>
    <col min="9729" max="9729" width="15" style="70" customWidth="1"/>
    <col min="9730" max="9730" width="37.375" style="70" customWidth="1"/>
    <col min="9731" max="9731" width="16.375" style="70" customWidth="1"/>
    <col min="9732" max="9732" width="16.125" style="70" customWidth="1"/>
    <col min="9733" max="9733" width="42.25" style="70" customWidth="1"/>
    <col min="9734" max="9734" width="27" style="70" customWidth="1"/>
    <col min="9735" max="9984" width="9" style="70"/>
    <col min="9985" max="9985" width="15" style="70" customWidth="1"/>
    <col min="9986" max="9986" width="37.375" style="70" customWidth="1"/>
    <col min="9987" max="9987" width="16.375" style="70" customWidth="1"/>
    <col min="9988" max="9988" width="16.125" style="70" customWidth="1"/>
    <col min="9989" max="9989" width="42.25" style="70" customWidth="1"/>
    <col min="9990" max="9990" width="27" style="70" customWidth="1"/>
    <col min="9991" max="10240" width="9" style="70"/>
    <col min="10241" max="10241" width="15" style="70" customWidth="1"/>
    <col min="10242" max="10242" width="37.375" style="70" customWidth="1"/>
    <col min="10243" max="10243" width="16.375" style="70" customWidth="1"/>
    <col min="10244" max="10244" width="16.125" style="70" customWidth="1"/>
    <col min="10245" max="10245" width="42.25" style="70" customWidth="1"/>
    <col min="10246" max="10246" width="27" style="70" customWidth="1"/>
    <col min="10247" max="10496" width="9" style="70"/>
    <col min="10497" max="10497" width="15" style="70" customWidth="1"/>
    <col min="10498" max="10498" width="37.375" style="70" customWidth="1"/>
    <col min="10499" max="10499" width="16.375" style="70" customWidth="1"/>
    <col min="10500" max="10500" width="16.125" style="70" customWidth="1"/>
    <col min="10501" max="10501" width="42.25" style="70" customWidth="1"/>
    <col min="10502" max="10502" width="27" style="70" customWidth="1"/>
    <col min="10503" max="10752" width="9" style="70"/>
    <col min="10753" max="10753" width="15" style="70" customWidth="1"/>
    <col min="10754" max="10754" width="37.375" style="70" customWidth="1"/>
    <col min="10755" max="10755" width="16.375" style="70" customWidth="1"/>
    <col min="10756" max="10756" width="16.125" style="70" customWidth="1"/>
    <col min="10757" max="10757" width="42.25" style="70" customWidth="1"/>
    <col min="10758" max="10758" width="27" style="70" customWidth="1"/>
    <col min="10759" max="11008" width="9" style="70"/>
    <col min="11009" max="11009" width="15" style="70" customWidth="1"/>
    <col min="11010" max="11010" width="37.375" style="70" customWidth="1"/>
    <col min="11011" max="11011" width="16.375" style="70" customWidth="1"/>
    <col min="11012" max="11012" width="16.125" style="70" customWidth="1"/>
    <col min="11013" max="11013" width="42.25" style="70" customWidth="1"/>
    <col min="11014" max="11014" width="27" style="70" customWidth="1"/>
    <col min="11015" max="11264" width="9" style="70"/>
    <col min="11265" max="11265" width="15" style="70" customWidth="1"/>
    <col min="11266" max="11266" width="37.375" style="70" customWidth="1"/>
    <col min="11267" max="11267" width="16.375" style="70" customWidth="1"/>
    <col min="11268" max="11268" width="16.125" style="70" customWidth="1"/>
    <col min="11269" max="11269" width="42.25" style="70" customWidth="1"/>
    <col min="11270" max="11270" width="27" style="70" customWidth="1"/>
    <col min="11271" max="11520" width="9" style="70"/>
    <col min="11521" max="11521" width="15" style="70" customWidth="1"/>
    <col min="11522" max="11522" width="37.375" style="70" customWidth="1"/>
    <col min="11523" max="11523" width="16.375" style="70" customWidth="1"/>
    <col min="11524" max="11524" width="16.125" style="70" customWidth="1"/>
    <col min="11525" max="11525" width="42.25" style="70" customWidth="1"/>
    <col min="11526" max="11526" width="27" style="70" customWidth="1"/>
    <col min="11527" max="11776" width="9" style="70"/>
    <col min="11777" max="11777" width="15" style="70" customWidth="1"/>
    <col min="11778" max="11778" width="37.375" style="70" customWidth="1"/>
    <col min="11779" max="11779" width="16.375" style="70" customWidth="1"/>
    <col min="11780" max="11780" width="16.125" style="70" customWidth="1"/>
    <col min="11781" max="11781" width="42.25" style="70" customWidth="1"/>
    <col min="11782" max="11782" width="27" style="70" customWidth="1"/>
    <col min="11783" max="12032" width="9" style="70"/>
    <col min="12033" max="12033" width="15" style="70" customWidth="1"/>
    <col min="12034" max="12034" width="37.375" style="70" customWidth="1"/>
    <col min="12035" max="12035" width="16.375" style="70" customWidth="1"/>
    <col min="12036" max="12036" width="16.125" style="70" customWidth="1"/>
    <col min="12037" max="12037" width="42.25" style="70" customWidth="1"/>
    <col min="12038" max="12038" width="27" style="70" customWidth="1"/>
    <col min="12039" max="12288" width="9" style="70"/>
    <col min="12289" max="12289" width="15" style="70" customWidth="1"/>
    <col min="12290" max="12290" width="37.375" style="70" customWidth="1"/>
    <col min="12291" max="12291" width="16.375" style="70" customWidth="1"/>
    <col min="12292" max="12292" width="16.125" style="70" customWidth="1"/>
    <col min="12293" max="12293" width="42.25" style="70" customWidth="1"/>
    <col min="12294" max="12294" width="27" style="70" customWidth="1"/>
    <col min="12295" max="12544" width="9" style="70"/>
    <col min="12545" max="12545" width="15" style="70" customWidth="1"/>
    <col min="12546" max="12546" width="37.375" style="70" customWidth="1"/>
    <col min="12547" max="12547" width="16.375" style="70" customWidth="1"/>
    <col min="12548" max="12548" width="16.125" style="70" customWidth="1"/>
    <col min="12549" max="12549" width="42.25" style="70" customWidth="1"/>
    <col min="12550" max="12550" width="27" style="70" customWidth="1"/>
    <col min="12551" max="12800" width="9" style="70"/>
    <col min="12801" max="12801" width="15" style="70" customWidth="1"/>
    <col min="12802" max="12802" width="37.375" style="70" customWidth="1"/>
    <col min="12803" max="12803" width="16.375" style="70" customWidth="1"/>
    <col min="12804" max="12804" width="16.125" style="70" customWidth="1"/>
    <col min="12805" max="12805" width="42.25" style="70" customWidth="1"/>
    <col min="12806" max="12806" width="27" style="70" customWidth="1"/>
    <col min="12807" max="13056" width="9" style="70"/>
    <col min="13057" max="13057" width="15" style="70" customWidth="1"/>
    <col min="13058" max="13058" width="37.375" style="70" customWidth="1"/>
    <col min="13059" max="13059" width="16.375" style="70" customWidth="1"/>
    <col min="13060" max="13060" width="16.125" style="70" customWidth="1"/>
    <col min="13061" max="13061" width="42.25" style="70" customWidth="1"/>
    <col min="13062" max="13062" width="27" style="70" customWidth="1"/>
    <col min="13063" max="13312" width="9" style="70"/>
    <col min="13313" max="13313" width="15" style="70" customWidth="1"/>
    <col min="13314" max="13314" width="37.375" style="70" customWidth="1"/>
    <col min="13315" max="13315" width="16.375" style="70" customWidth="1"/>
    <col min="13316" max="13316" width="16.125" style="70" customWidth="1"/>
    <col min="13317" max="13317" width="42.25" style="70" customWidth="1"/>
    <col min="13318" max="13318" width="27" style="70" customWidth="1"/>
    <col min="13319" max="13568" width="9" style="70"/>
    <col min="13569" max="13569" width="15" style="70" customWidth="1"/>
    <col min="13570" max="13570" width="37.375" style="70" customWidth="1"/>
    <col min="13571" max="13571" width="16.375" style="70" customWidth="1"/>
    <col min="13572" max="13572" width="16.125" style="70" customWidth="1"/>
    <col min="13573" max="13573" width="42.25" style="70" customWidth="1"/>
    <col min="13574" max="13574" width="27" style="70" customWidth="1"/>
    <col min="13575" max="13824" width="9" style="70"/>
    <col min="13825" max="13825" width="15" style="70" customWidth="1"/>
    <col min="13826" max="13826" width="37.375" style="70" customWidth="1"/>
    <col min="13827" max="13827" width="16.375" style="70" customWidth="1"/>
    <col min="13828" max="13828" width="16.125" style="70" customWidth="1"/>
    <col min="13829" max="13829" width="42.25" style="70" customWidth="1"/>
    <col min="13830" max="13830" width="27" style="70" customWidth="1"/>
    <col min="13831" max="14080" width="9" style="70"/>
    <col min="14081" max="14081" width="15" style="70" customWidth="1"/>
    <col min="14082" max="14082" width="37.375" style="70" customWidth="1"/>
    <col min="14083" max="14083" width="16.375" style="70" customWidth="1"/>
    <col min="14084" max="14084" width="16.125" style="70" customWidth="1"/>
    <col min="14085" max="14085" width="42.25" style="70" customWidth="1"/>
    <col min="14086" max="14086" width="27" style="70" customWidth="1"/>
    <col min="14087" max="14336" width="9" style="70"/>
    <col min="14337" max="14337" width="15" style="70" customWidth="1"/>
    <col min="14338" max="14338" width="37.375" style="70" customWidth="1"/>
    <col min="14339" max="14339" width="16.375" style="70" customWidth="1"/>
    <col min="14340" max="14340" width="16.125" style="70" customWidth="1"/>
    <col min="14341" max="14341" width="42.25" style="70" customWidth="1"/>
    <col min="14342" max="14342" width="27" style="70" customWidth="1"/>
    <col min="14343" max="14592" width="9" style="70"/>
    <col min="14593" max="14593" width="15" style="70" customWidth="1"/>
    <col min="14594" max="14594" width="37.375" style="70" customWidth="1"/>
    <col min="14595" max="14595" width="16.375" style="70" customWidth="1"/>
    <col min="14596" max="14596" width="16.125" style="70" customWidth="1"/>
    <col min="14597" max="14597" width="42.25" style="70" customWidth="1"/>
    <col min="14598" max="14598" width="27" style="70" customWidth="1"/>
    <col min="14599" max="14848" width="9" style="70"/>
    <col min="14849" max="14849" width="15" style="70" customWidth="1"/>
    <col min="14850" max="14850" width="37.375" style="70" customWidth="1"/>
    <col min="14851" max="14851" width="16.375" style="70" customWidth="1"/>
    <col min="14852" max="14852" width="16.125" style="70" customWidth="1"/>
    <col min="14853" max="14853" width="42.25" style="70" customWidth="1"/>
    <col min="14854" max="14854" width="27" style="70" customWidth="1"/>
    <col min="14855" max="15104" width="9" style="70"/>
    <col min="15105" max="15105" width="15" style="70" customWidth="1"/>
    <col min="15106" max="15106" width="37.375" style="70" customWidth="1"/>
    <col min="15107" max="15107" width="16.375" style="70" customWidth="1"/>
    <col min="15108" max="15108" width="16.125" style="70" customWidth="1"/>
    <col min="15109" max="15109" width="42.25" style="70" customWidth="1"/>
    <col min="15110" max="15110" width="27" style="70" customWidth="1"/>
    <col min="15111" max="15360" width="9" style="70"/>
    <col min="15361" max="15361" width="15" style="70" customWidth="1"/>
    <col min="15362" max="15362" width="37.375" style="70" customWidth="1"/>
    <col min="15363" max="15363" width="16.375" style="70" customWidth="1"/>
    <col min="15364" max="15364" width="16.125" style="70" customWidth="1"/>
    <col min="15365" max="15365" width="42.25" style="70" customWidth="1"/>
    <col min="15366" max="15366" width="27" style="70" customWidth="1"/>
    <col min="15367" max="15616" width="9" style="70"/>
    <col min="15617" max="15617" width="15" style="70" customWidth="1"/>
    <col min="15618" max="15618" width="37.375" style="70" customWidth="1"/>
    <col min="15619" max="15619" width="16.375" style="70" customWidth="1"/>
    <col min="15620" max="15620" width="16.125" style="70" customWidth="1"/>
    <col min="15621" max="15621" width="42.25" style="70" customWidth="1"/>
    <col min="15622" max="15622" width="27" style="70" customWidth="1"/>
    <col min="15623" max="15872" width="9" style="70"/>
    <col min="15873" max="15873" width="15" style="70" customWidth="1"/>
    <col min="15874" max="15874" width="37.375" style="70" customWidth="1"/>
    <col min="15875" max="15875" width="16.375" style="70" customWidth="1"/>
    <col min="15876" max="15876" width="16.125" style="70" customWidth="1"/>
    <col min="15877" max="15877" width="42.25" style="70" customWidth="1"/>
    <col min="15878" max="15878" width="27" style="70" customWidth="1"/>
    <col min="15879" max="16128" width="9" style="70"/>
    <col min="16129" max="16129" width="15" style="70" customWidth="1"/>
    <col min="16130" max="16130" width="37.375" style="70" customWidth="1"/>
    <col min="16131" max="16131" width="16.375" style="70" customWidth="1"/>
    <col min="16132" max="16132" width="16.125" style="70" customWidth="1"/>
    <col min="16133" max="16133" width="42.25" style="70" customWidth="1"/>
    <col min="16134" max="16134" width="27" style="70" customWidth="1"/>
    <col min="16135" max="16384" width="9" style="70"/>
  </cols>
  <sheetData>
    <row r="1" spans="1:6" ht="18.75">
      <c r="A1" s="449" t="s">
        <v>1247</v>
      </c>
      <c r="B1" s="449"/>
      <c r="C1" s="167"/>
      <c r="D1" s="15"/>
      <c r="E1" s="15"/>
      <c r="F1" s="15"/>
    </row>
    <row r="2" spans="1:6" ht="31.5">
      <c r="A2" s="450" t="s">
        <v>494</v>
      </c>
      <c r="B2" s="450"/>
      <c r="C2" s="450"/>
      <c r="D2" s="450"/>
      <c r="E2" s="450"/>
      <c r="F2" s="450"/>
    </row>
    <row r="3" spans="1:6" ht="19.5" thickBot="1">
      <c r="A3" s="168"/>
      <c r="B3" s="168"/>
      <c r="C3" s="15"/>
      <c r="D3" s="169"/>
      <c r="E3" s="451" t="s">
        <v>2</v>
      </c>
      <c r="F3" s="451"/>
    </row>
    <row r="4" spans="1:6" s="104" customFormat="1" ht="33.75" customHeight="1">
      <c r="A4" s="452" t="s">
        <v>148</v>
      </c>
      <c r="B4" s="453"/>
      <c r="C4" s="453"/>
      <c r="D4" s="454" t="s">
        <v>149</v>
      </c>
      <c r="E4" s="454"/>
      <c r="F4" s="455"/>
    </row>
    <row r="5" spans="1:6" s="173" customFormat="1" ht="40.5" customHeight="1">
      <c r="A5" s="170" t="s">
        <v>495</v>
      </c>
      <c r="B5" s="171" t="s">
        <v>496</v>
      </c>
      <c r="C5" s="171" t="s">
        <v>497</v>
      </c>
      <c r="D5" s="171" t="s">
        <v>495</v>
      </c>
      <c r="E5" s="171" t="s">
        <v>496</v>
      </c>
      <c r="F5" s="172" t="s">
        <v>498</v>
      </c>
    </row>
    <row r="6" spans="1:6" ht="48.75" customHeight="1">
      <c r="A6" s="170">
        <v>102</v>
      </c>
      <c r="B6" s="174" t="s">
        <v>499</v>
      </c>
      <c r="C6" s="171">
        <f>C7+C8</f>
        <v>40550</v>
      </c>
      <c r="D6" s="171">
        <v>209</v>
      </c>
      <c r="E6" s="175" t="s">
        <v>500</v>
      </c>
      <c r="F6" s="172">
        <f>F7+F8</f>
        <v>34510</v>
      </c>
    </row>
    <row r="7" spans="1:6" ht="48.75" customHeight="1">
      <c r="A7" s="170">
        <v>10210</v>
      </c>
      <c r="B7" s="174" t="s">
        <v>501</v>
      </c>
      <c r="C7" s="171">
        <v>17880</v>
      </c>
      <c r="D7" s="171">
        <v>20910</v>
      </c>
      <c r="E7" s="175" t="s">
        <v>502</v>
      </c>
      <c r="F7" s="172">
        <v>12430</v>
      </c>
    </row>
    <row r="8" spans="1:6" ht="48.75" customHeight="1" thickBot="1">
      <c r="A8" s="176">
        <v>10211</v>
      </c>
      <c r="B8" s="177" t="s">
        <v>503</v>
      </c>
      <c r="C8" s="178">
        <v>22670</v>
      </c>
      <c r="D8" s="179">
        <v>20911</v>
      </c>
      <c r="E8" s="180" t="s">
        <v>504</v>
      </c>
      <c r="F8" s="181">
        <v>22080</v>
      </c>
    </row>
    <row r="9" spans="1:6" ht="24.95" hidden="1" customHeight="1">
      <c r="A9" s="182">
        <v>1021101</v>
      </c>
      <c r="B9" s="183" t="s">
        <v>505</v>
      </c>
      <c r="C9" s="182"/>
      <c r="D9" s="184">
        <v>2091101</v>
      </c>
      <c r="E9" s="184" t="s">
        <v>506</v>
      </c>
      <c r="F9" s="184"/>
    </row>
    <row r="10" spans="1:6" ht="24.95" hidden="1" customHeight="1">
      <c r="A10" s="185">
        <v>1021102</v>
      </c>
      <c r="B10" s="186" t="s">
        <v>507</v>
      </c>
      <c r="C10" s="185"/>
      <c r="D10" s="187">
        <v>2091102</v>
      </c>
      <c r="E10" s="187" t="s">
        <v>508</v>
      </c>
      <c r="F10" s="187"/>
    </row>
    <row r="11" spans="1:6" ht="24.95" hidden="1" customHeight="1">
      <c r="A11" s="185">
        <v>1021103</v>
      </c>
      <c r="B11" s="186" t="s">
        <v>509</v>
      </c>
      <c r="C11" s="185"/>
      <c r="D11" s="187">
        <v>2091103</v>
      </c>
      <c r="E11" s="187" t="s">
        <v>510</v>
      </c>
      <c r="F11" s="187"/>
    </row>
    <row r="12" spans="1:6" ht="24.95" hidden="1" customHeight="1">
      <c r="A12" s="185">
        <v>1029999</v>
      </c>
      <c r="B12" s="185" t="s">
        <v>511</v>
      </c>
      <c r="C12" s="185"/>
      <c r="D12" s="185">
        <v>2091299</v>
      </c>
      <c r="E12" s="185" t="s">
        <v>512</v>
      </c>
      <c r="F12" s="185"/>
    </row>
  </sheetData>
  <mergeCells count="5">
    <mergeCell ref="A1:B1"/>
    <mergeCell ref="A2:F2"/>
    <mergeCell ref="E3:F3"/>
    <mergeCell ref="A4:C4"/>
    <mergeCell ref="D4:F4"/>
  </mergeCells>
  <phoneticPr fontId="1" type="noConversion"/>
  <pageMargins left="0.75" right="0.75" top="1" bottom="1" header="0.5" footer="0.5"/>
  <pageSetup paperSize="9" orientation="portrait"/>
</worksheet>
</file>

<file path=xl/worksheets/sheet25.xml><?xml version="1.0" encoding="utf-8"?>
<worksheet xmlns="http://schemas.openxmlformats.org/spreadsheetml/2006/main" xmlns:r="http://schemas.openxmlformats.org/officeDocument/2006/relationships">
  <sheetPr>
    <pageSetUpPr fitToPage="1"/>
  </sheetPr>
  <dimension ref="A1:E7"/>
  <sheetViews>
    <sheetView showZeros="0" workbookViewId="0">
      <selection activeCell="A2" sqref="A2:E2"/>
    </sheetView>
  </sheetViews>
  <sheetFormatPr defaultRowHeight="14.25"/>
  <cols>
    <col min="1" max="1" width="31" style="189" customWidth="1"/>
    <col min="2" max="2" width="21.875" style="189" customWidth="1"/>
    <col min="3" max="3" width="24.625" style="189" customWidth="1"/>
    <col min="4" max="4" width="25.125" style="189" customWidth="1"/>
    <col min="5" max="5" width="21.125" style="189" customWidth="1"/>
    <col min="6" max="256" width="9" style="189"/>
    <col min="257" max="257" width="31" style="189" customWidth="1"/>
    <col min="258" max="258" width="21.875" style="189" customWidth="1"/>
    <col min="259" max="259" width="24.625" style="189" customWidth="1"/>
    <col min="260" max="260" width="25.125" style="189" customWidth="1"/>
    <col min="261" max="261" width="21.125" style="189" customWidth="1"/>
    <col min="262" max="512" width="9" style="189"/>
    <col min="513" max="513" width="31" style="189" customWidth="1"/>
    <col min="514" max="514" width="21.875" style="189" customWidth="1"/>
    <col min="515" max="515" width="24.625" style="189" customWidth="1"/>
    <col min="516" max="516" width="25.125" style="189" customWidth="1"/>
    <col min="517" max="517" width="21.125" style="189" customWidth="1"/>
    <col min="518" max="768" width="9" style="189"/>
    <col min="769" max="769" width="31" style="189" customWidth="1"/>
    <col min="770" max="770" width="21.875" style="189" customWidth="1"/>
    <col min="771" max="771" width="24.625" style="189" customWidth="1"/>
    <col min="772" max="772" width="25.125" style="189" customWidth="1"/>
    <col min="773" max="773" width="21.125" style="189" customWidth="1"/>
    <col min="774" max="1024" width="9" style="189"/>
    <col min="1025" max="1025" width="31" style="189" customWidth="1"/>
    <col min="1026" max="1026" width="21.875" style="189" customWidth="1"/>
    <col min="1027" max="1027" width="24.625" style="189" customWidth="1"/>
    <col min="1028" max="1028" width="25.125" style="189" customWidth="1"/>
    <col min="1029" max="1029" width="21.125" style="189" customWidth="1"/>
    <col min="1030" max="1280" width="9" style="189"/>
    <col min="1281" max="1281" width="31" style="189" customWidth="1"/>
    <col min="1282" max="1282" width="21.875" style="189" customWidth="1"/>
    <col min="1283" max="1283" width="24.625" style="189" customWidth="1"/>
    <col min="1284" max="1284" width="25.125" style="189" customWidth="1"/>
    <col min="1285" max="1285" width="21.125" style="189" customWidth="1"/>
    <col min="1286" max="1536" width="9" style="189"/>
    <col min="1537" max="1537" width="31" style="189" customWidth="1"/>
    <col min="1538" max="1538" width="21.875" style="189" customWidth="1"/>
    <col min="1539" max="1539" width="24.625" style="189" customWidth="1"/>
    <col min="1540" max="1540" width="25.125" style="189" customWidth="1"/>
    <col min="1541" max="1541" width="21.125" style="189" customWidth="1"/>
    <col min="1542" max="1792" width="9" style="189"/>
    <col min="1793" max="1793" width="31" style="189" customWidth="1"/>
    <col min="1794" max="1794" width="21.875" style="189" customWidth="1"/>
    <col min="1795" max="1795" width="24.625" style="189" customWidth="1"/>
    <col min="1796" max="1796" width="25.125" style="189" customWidth="1"/>
    <col min="1797" max="1797" width="21.125" style="189" customWidth="1"/>
    <col min="1798" max="2048" width="9" style="189"/>
    <col min="2049" max="2049" width="31" style="189" customWidth="1"/>
    <col min="2050" max="2050" width="21.875" style="189" customWidth="1"/>
    <col min="2051" max="2051" width="24.625" style="189" customWidth="1"/>
    <col min="2052" max="2052" width="25.125" style="189" customWidth="1"/>
    <col min="2053" max="2053" width="21.125" style="189" customWidth="1"/>
    <col min="2054" max="2304" width="9" style="189"/>
    <col min="2305" max="2305" width="31" style="189" customWidth="1"/>
    <col min="2306" max="2306" width="21.875" style="189" customWidth="1"/>
    <col min="2307" max="2307" width="24.625" style="189" customWidth="1"/>
    <col min="2308" max="2308" width="25.125" style="189" customWidth="1"/>
    <col min="2309" max="2309" width="21.125" style="189" customWidth="1"/>
    <col min="2310" max="2560" width="9" style="189"/>
    <col min="2561" max="2561" width="31" style="189" customWidth="1"/>
    <col min="2562" max="2562" width="21.875" style="189" customWidth="1"/>
    <col min="2563" max="2563" width="24.625" style="189" customWidth="1"/>
    <col min="2564" max="2564" width="25.125" style="189" customWidth="1"/>
    <col min="2565" max="2565" width="21.125" style="189" customWidth="1"/>
    <col min="2566" max="2816" width="9" style="189"/>
    <col min="2817" max="2817" width="31" style="189" customWidth="1"/>
    <col min="2818" max="2818" width="21.875" style="189" customWidth="1"/>
    <col min="2819" max="2819" width="24.625" style="189" customWidth="1"/>
    <col min="2820" max="2820" width="25.125" style="189" customWidth="1"/>
    <col min="2821" max="2821" width="21.125" style="189" customWidth="1"/>
    <col min="2822" max="3072" width="9" style="189"/>
    <col min="3073" max="3073" width="31" style="189" customWidth="1"/>
    <col min="3074" max="3074" width="21.875" style="189" customWidth="1"/>
    <col min="3075" max="3075" width="24.625" style="189" customWidth="1"/>
    <col min="3076" max="3076" width="25.125" style="189" customWidth="1"/>
    <col min="3077" max="3077" width="21.125" style="189" customWidth="1"/>
    <col min="3078" max="3328" width="9" style="189"/>
    <col min="3329" max="3329" width="31" style="189" customWidth="1"/>
    <col min="3330" max="3330" width="21.875" style="189" customWidth="1"/>
    <col min="3331" max="3331" width="24.625" style="189" customWidth="1"/>
    <col min="3332" max="3332" width="25.125" style="189" customWidth="1"/>
    <col min="3333" max="3333" width="21.125" style="189" customWidth="1"/>
    <col min="3334" max="3584" width="9" style="189"/>
    <col min="3585" max="3585" width="31" style="189" customWidth="1"/>
    <col min="3586" max="3586" width="21.875" style="189" customWidth="1"/>
    <col min="3587" max="3587" width="24.625" style="189" customWidth="1"/>
    <col min="3588" max="3588" width="25.125" style="189" customWidth="1"/>
    <col min="3589" max="3589" width="21.125" style="189" customWidth="1"/>
    <col min="3590" max="3840" width="9" style="189"/>
    <col min="3841" max="3841" width="31" style="189" customWidth="1"/>
    <col min="3842" max="3842" width="21.875" style="189" customWidth="1"/>
    <col min="3843" max="3843" width="24.625" style="189" customWidth="1"/>
    <col min="3844" max="3844" width="25.125" style="189" customWidth="1"/>
    <col min="3845" max="3845" width="21.125" style="189" customWidth="1"/>
    <col min="3846" max="4096" width="9" style="189"/>
    <col min="4097" max="4097" width="31" style="189" customWidth="1"/>
    <col min="4098" max="4098" width="21.875" style="189" customWidth="1"/>
    <col min="4099" max="4099" width="24.625" style="189" customWidth="1"/>
    <col min="4100" max="4100" width="25.125" style="189" customWidth="1"/>
    <col min="4101" max="4101" width="21.125" style="189" customWidth="1"/>
    <col min="4102" max="4352" width="9" style="189"/>
    <col min="4353" max="4353" width="31" style="189" customWidth="1"/>
    <col min="4354" max="4354" width="21.875" style="189" customWidth="1"/>
    <col min="4355" max="4355" width="24.625" style="189" customWidth="1"/>
    <col min="4356" max="4356" width="25.125" style="189" customWidth="1"/>
    <col min="4357" max="4357" width="21.125" style="189" customWidth="1"/>
    <col min="4358" max="4608" width="9" style="189"/>
    <col min="4609" max="4609" width="31" style="189" customWidth="1"/>
    <col min="4610" max="4610" width="21.875" style="189" customWidth="1"/>
    <col min="4611" max="4611" width="24.625" style="189" customWidth="1"/>
    <col min="4612" max="4612" width="25.125" style="189" customWidth="1"/>
    <col min="4613" max="4613" width="21.125" style="189" customWidth="1"/>
    <col min="4614" max="4864" width="9" style="189"/>
    <col min="4865" max="4865" width="31" style="189" customWidth="1"/>
    <col min="4866" max="4866" width="21.875" style="189" customWidth="1"/>
    <col min="4867" max="4867" width="24.625" style="189" customWidth="1"/>
    <col min="4868" max="4868" width="25.125" style="189" customWidth="1"/>
    <col min="4869" max="4869" width="21.125" style="189" customWidth="1"/>
    <col min="4870" max="5120" width="9" style="189"/>
    <col min="5121" max="5121" width="31" style="189" customWidth="1"/>
    <col min="5122" max="5122" width="21.875" style="189" customWidth="1"/>
    <col min="5123" max="5123" width="24.625" style="189" customWidth="1"/>
    <col min="5124" max="5124" width="25.125" style="189" customWidth="1"/>
    <col min="5125" max="5125" width="21.125" style="189" customWidth="1"/>
    <col min="5126" max="5376" width="9" style="189"/>
    <col min="5377" max="5377" width="31" style="189" customWidth="1"/>
    <col min="5378" max="5378" width="21.875" style="189" customWidth="1"/>
    <col min="5379" max="5379" width="24.625" style="189" customWidth="1"/>
    <col min="5380" max="5380" width="25.125" style="189" customWidth="1"/>
    <col min="5381" max="5381" width="21.125" style="189" customWidth="1"/>
    <col min="5382" max="5632" width="9" style="189"/>
    <col min="5633" max="5633" width="31" style="189" customWidth="1"/>
    <col min="5634" max="5634" width="21.875" style="189" customWidth="1"/>
    <col min="5635" max="5635" width="24.625" style="189" customWidth="1"/>
    <col min="5636" max="5636" width="25.125" style="189" customWidth="1"/>
    <col min="5637" max="5637" width="21.125" style="189" customWidth="1"/>
    <col min="5638" max="5888" width="9" style="189"/>
    <col min="5889" max="5889" width="31" style="189" customWidth="1"/>
    <col min="5890" max="5890" width="21.875" style="189" customWidth="1"/>
    <col min="5891" max="5891" width="24.625" style="189" customWidth="1"/>
    <col min="5892" max="5892" width="25.125" style="189" customWidth="1"/>
    <col min="5893" max="5893" width="21.125" style="189" customWidth="1"/>
    <col min="5894" max="6144" width="9" style="189"/>
    <col min="6145" max="6145" width="31" style="189" customWidth="1"/>
    <col min="6146" max="6146" width="21.875" style="189" customWidth="1"/>
    <col min="6147" max="6147" width="24.625" style="189" customWidth="1"/>
    <col min="6148" max="6148" width="25.125" style="189" customWidth="1"/>
    <col min="6149" max="6149" width="21.125" style="189" customWidth="1"/>
    <col min="6150" max="6400" width="9" style="189"/>
    <col min="6401" max="6401" width="31" style="189" customWidth="1"/>
    <col min="6402" max="6402" width="21.875" style="189" customWidth="1"/>
    <col min="6403" max="6403" width="24.625" style="189" customWidth="1"/>
    <col min="6404" max="6404" width="25.125" style="189" customWidth="1"/>
    <col min="6405" max="6405" width="21.125" style="189" customWidth="1"/>
    <col min="6406" max="6656" width="9" style="189"/>
    <col min="6657" max="6657" width="31" style="189" customWidth="1"/>
    <col min="6658" max="6658" width="21.875" style="189" customWidth="1"/>
    <col min="6659" max="6659" width="24.625" style="189" customWidth="1"/>
    <col min="6660" max="6660" width="25.125" style="189" customWidth="1"/>
    <col min="6661" max="6661" width="21.125" style="189" customWidth="1"/>
    <col min="6662" max="6912" width="9" style="189"/>
    <col min="6913" max="6913" width="31" style="189" customWidth="1"/>
    <col min="6914" max="6914" width="21.875" style="189" customWidth="1"/>
    <col min="6915" max="6915" width="24.625" style="189" customWidth="1"/>
    <col min="6916" max="6916" width="25.125" style="189" customWidth="1"/>
    <col min="6917" max="6917" width="21.125" style="189" customWidth="1"/>
    <col min="6918" max="7168" width="9" style="189"/>
    <col min="7169" max="7169" width="31" style="189" customWidth="1"/>
    <col min="7170" max="7170" width="21.875" style="189" customWidth="1"/>
    <col min="7171" max="7171" width="24.625" style="189" customWidth="1"/>
    <col min="7172" max="7172" width="25.125" style="189" customWidth="1"/>
    <col min="7173" max="7173" width="21.125" style="189" customWidth="1"/>
    <col min="7174" max="7424" width="9" style="189"/>
    <col min="7425" max="7425" width="31" style="189" customWidth="1"/>
    <col min="7426" max="7426" width="21.875" style="189" customWidth="1"/>
    <col min="7427" max="7427" width="24.625" style="189" customWidth="1"/>
    <col min="7428" max="7428" width="25.125" style="189" customWidth="1"/>
    <col min="7429" max="7429" width="21.125" style="189" customWidth="1"/>
    <col min="7430" max="7680" width="9" style="189"/>
    <col min="7681" max="7681" width="31" style="189" customWidth="1"/>
    <col min="7682" max="7682" width="21.875" style="189" customWidth="1"/>
    <col min="7683" max="7683" width="24.625" style="189" customWidth="1"/>
    <col min="7684" max="7684" width="25.125" style="189" customWidth="1"/>
    <col min="7685" max="7685" width="21.125" style="189" customWidth="1"/>
    <col min="7686" max="7936" width="9" style="189"/>
    <col min="7937" max="7937" width="31" style="189" customWidth="1"/>
    <col min="7938" max="7938" width="21.875" style="189" customWidth="1"/>
    <col min="7939" max="7939" width="24.625" style="189" customWidth="1"/>
    <col min="7940" max="7940" width="25.125" style="189" customWidth="1"/>
    <col min="7941" max="7941" width="21.125" style="189" customWidth="1"/>
    <col min="7942" max="8192" width="9" style="189"/>
    <col min="8193" max="8193" width="31" style="189" customWidth="1"/>
    <col min="8194" max="8194" width="21.875" style="189" customWidth="1"/>
    <col min="8195" max="8195" width="24.625" style="189" customWidth="1"/>
    <col min="8196" max="8196" width="25.125" style="189" customWidth="1"/>
    <col min="8197" max="8197" width="21.125" style="189" customWidth="1"/>
    <col min="8198" max="8448" width="9" style="189"/>
    <col min="8449" max="8449" width="31" style="189" customWidth="1"/>
    <col min="8450" max="8450" width="21.875" style="189" customWidth="1"/>
    <col min="8451" max="8451" width="24.625" style="189" customWidth="1"/>
    <col min="8452" max="8452" width="25.125" style="189" customWidth="1"/>
    <col min="8453" max="8453" width="21.125" style="189" customWidth="1"/>
    <col min="8454" max="8704" width="9" style="189"/>
    <col min="8705" max="8705" width="31" style="189" customWidth="1"/>
    <col min="8706" max="8706" width="21.875" style="189" customWidth="1"/>
    <col min="8707" max="8707" width="24.625" style="189" customWidth="1"/>
    <col min="8708" max="8708" width="25.125" style="189" customWidth="1"/>
    <col min="8709" max="8709" width="21.125" style="189" customWidth="1"/>
    <col min="8710" max="8960" width="9" style="189"/>
    <col min="8961" max="8961" width="31" style="189" customWidth="1"/>
    <col min="8962" max="8962" width="21.875" style="189" customWidth="1"/>
    <col min="8963" max="8963" width="24.625" style="189" customWidth="1"/>
    <col min="8964" max="8964" width="25.125" style="189" customWidth="1"/>
    <col min="8965" max="8965" width="21.125" style="189" customWidth="1"/>
    <col min="8966" max="9216" width="9" style="189"/>
    <col min="9217" max="9217" width="31" style="189" customWidth="1"/>
    <col min="9218" max="9218" width="21.875" style="189" customWidth="1"/>
    <col min="9219" max="9219" width="24.625" style="189" customWidth="1"/>
    <col min="9220" max="9220" width="25.125" style="189" customWidth="1"/>
    <col min="9221" max="9221" width="21.125" style="189" customWidth="1"/>
    <col min="9222" max="9472" width="9" style="189"/>
    <col min="9473" max="9473" width="31" style="189" customWidth="1"/>
    <col min="9474" max="9474" width="21.875" style="189" customWidth="1"/>
    <col min="9475" max="9475" width="24.625" style="189" customWidth="1"/>
    <col min="9476" max="9476" width="25.125" style="189" customWidth="1"/>
    <col min="9477" max="9477" width="21.125" style="189" customWidth="1"/>
    <col min="9478" max="9728" width="9" style="189"/>
    <col min="9729" max="9729" width="31" style="189" customWidth="1"/>
    <col min="9730" max="9730" width="21.875" style="189" customWidth="1"/>
    <col min="9731" max="9731" width="24.625" style="189" customWidth="1"/>
    <col min="9732" max="9732" width="25.125" style="189" customWidth="1"/>
    <col min="9733" max="9733" width="21.125" style="189" customWidth="1"/>
    <col min="9734" max="9984" width="9" style="189"/>
    <col min="9985" max="9985" width="31" style="189" customWidth="1"/>
    <col min="9986" max="9986" width="21.875" style="189" customWidth="1"/>
    <col min="9987" max="9987" width="24.625" style="189" customWidth="1"/>
    <col min="9988" max="9988" width="25.125" style="189" customWidth="1"/>
    <col min="9989" max="9989" width="21.125" style="189" customWidth="1"/>
    <col min="9990" max="10240" width="9" style="189"/>
    <col min="10241" max="10241" width="31" style="189" customWidth="1"/>
    <col min="10242" max="10242" width="21.875" style="189" customWidth="1"/>
    <col min="10243" max="10243" width="24.625" style="189" customWidth="1"/>
    <col min="10244" max="10244" width="25.125" style="189" customWidth="1"/>
    <col min="10245" max="10245" width="21.125" style="189" customWidth="1"/>
    <col min="10246" max="10496" width="9" style="189"/>
    <col min="10497" max="10497" width="31" style="189" customWidth="1"/>
    <col min="10498" max="10498" width="21.875" style="189" customWidth="1"/>
    <col min="10499" max="10499" width="24.625" style="189" customWidth="1"/>
    <col min="10500" max="10500" width="25.125" style="189" customWidth="1"/>
    <col min="10501" max="10501" width="21.125" style="189" customWidth="1"/>
    <col min="10502" max="10752" width="9" style="189"/>
    <col min="10753" max="10753" width="31" style="189" customWidth="1"/>
    <col min="10754" max="10754" width="21.875" style="189" customWidth="1"/>
    <col min="10755" max="10755" width="24.625" style="189" customWidth="1"/>
    <col min="10756" max="10756" width="25.125" style="189" customWidth="1"/>
    <col min="10757" max="10757" width="21.125" style="189" customWidth="1"/>
    <col min="10758" max="11008" width="9" style="189"/>
    <col min="11009" max="11009" width="31" style="189" customWidth="1"/>
    <col min="11010" max="11010" width="21.875" style="189" customWidth="1"/>
    <col min="11011" max="11011" width="24.625" style="189" customWidth="1"/>
    <col min="11012" max="11012" width="25.125" style="189" customWidth="1"/>
    <col min="11013" max="11013" width="21.125" style="189" customWidth="1"/>
    <col min="11014" max="11264" width="9" style="189"/>
    <col min="11265" max="11265" width="31" style="189" customWidth="1"/>
    <col min="11266" max="11266" width="21.875" style="189" customWidth="1"/>
    <col min="11267" max="11267" width="24.625" style="189" customWidth="1"/>
    <col min="11268" max="11268" width="25.125" style="189" customWidth="1"/>
    <col min="11269" max="11269" width="21.125" style="189" customWidth="1"/>
    <col min="11270" max="11520" width="9" style="189"/>
    <col min="11521" max="11521" width="31" style="189" customWidth="1"/>
    <col min="11522" max="11522" width="21.875" style="189" customWidth="1"/>
    <col min="11523" max="11523" width="24.625" style="189" customWidth="1"/>
    <col min="11524" max="11524" width="25.125" style="189" customWidth="1"/>
    <col min="11525" max="11525" width="21.125" style="189" customWidth="1"/>
    <col min="11526" max="11776" width="9" style="189"/>
    <col min="11777" max="11777" width="31" style="189" customWidth="1"/>
    <col min="11778" max="11778" width="21.875" style="189" customWidth="1"/>
    <col min="11779" max="11779" width="24.625" style="189" customWidth="1"/>
    <col min="11780" max="11780" width="25.125" style="189" customWidth="1"/>
    <col min="11781" max="11781" width="21.125" style="189" customWidth="1"/>
    <col min="11782" max="12032" width="9" style="189"/>
    <col min="12033" max="12033" width="31" style="189" customWidth="1"/>
    <col min="12034" max="12034" width="21.875" style="189" customWidth="1"/>
    <col min="12035" max="12035" width="24.625" style="189" customWidth="1"/>
    <col min="12036" max="12036" width="25.125" style="189" customWidth="1"/>
    <col min="12037" max="12037" width="21.125" style="189" customWidth="1"/>
    <col min="12038" max="12288" width="9" style="189"/>
    <col min="12289" max="12289" width="31" style="189" customWidth="1"/>
    <col min="12290" max="12290" width="21.875" style="189" customWidth="1"/>
    <col min="12291" max="12291" width="24.625" style="189" customWidth="1"/>
    <col min="12292" max="12292" width="25.125" style="189" customWidth="1"/>
    <col min="12293" max="12293" width="21.125" style="189" customWidth="1"/>
    <col min="12294" max="12544" width="9" style="189"/>
    <col min="12545" max="12545" width="31" style="189" customWidth="1"/>
    <col min="12546" max="12546" width="21.875" style="189" customWidth="1"/>
    <col min="12547" max="12547" width="24.625" style="189" customWidth="1"/>
    <col min="12548" max="12548" width="25.125" style="189" customWidth="1"/>
    <col min="12549" max="12549" width="21.125" style="189" customWidth="1"/>
    <col min="12550" max="12800" width="9" style="189"/>
    <col min="12801" max="12801" width="31" style="189" customWidth="1"/>
    <col min="12802" max="12802" width="21.875" style="189" customWidth="1"/>
    <col min="12803" max="12803" width="24.625" style="189" customWidth="1"/>
    <col min="12804" max="12804" width="25.125" style="189" customWidth="1"/>
    <col min="12805" max="12805" width="21.125" style="189" customWidth="1"/>
    <col min="12806" max="13056" width="9" style="189"/>
    <col min="13057" max="13057" width="31" style="189" customWidth="1"/>
    <col min="13058" max="13058" width="21.875" style="189" customWidth="1"/>
    <col min="13059" max="13059" width="24.625" style="189" customWidth="1"/>
    <col min="13060" max="13060" width="25.125" style="189" customWidth="1"/>
    <col min="13061" max="13061" width="21.125" style="189" customWidth="1"/>
    <col min="13062" max="13312" width="9" style="189"/>
    <col min="13313" max="13313" width="31" style="189" customWidth="1"/>
    <col min="13314" max="13314" width="21.875" style="189" customWidth="1"/>
    <col min="13315" max="13315" width="24.625" style="189" customWidth="1"/>
    <col min="13316" max="13316" width="25.125" style="189" customWidth="1"/>
    <col min="13317" max="13317" width="21.125" style="189" customWidth="1"/>
    <col min="13318" max="13568" width="9" style="189"/>
    <col min="13569" max="13569" width="31" style="189" customWidth="1"/>
    <col min="13570" max="13570" width="21.875" style="189" customWidth="1"/>
    <col min="13571" max="13571" width="24.625" style="189" customWidth="1"/>
    <col min="13572" max="13572" width="25.125" style="189" customWidth="1"/>
    <col min="13573" max="13573" width="21.125" style="189" customWidth="1"/>
    <col min="13574" max="13824" width="9" style="189"/>
    <col min="13825" max="13825" width="31" style="189" customWidth="1"/>
    <col min="13826" max="13826" width="21.875" style="189" customWidth="1"/>
    <col min="13827" max="13827" width="24.625" style="189" customWidth="1"/>
    <col min="13828" max="13828" width="25.125" style="189" customWidth="1"/>
    <col min="13829" max="13829" width="21.125" style="189" customWidth="1"/>
    <col min="13830" max="14080" width="9" style="189"/>
    <col min="14081" max="14081" width="31" style="189" customWidth="1"/>
    <col min="14082" max="14082" width="21.875" style="189" customWidth="1"/>
    <col min="14083" max="14083" width="24.625" style="189" customWidth="1"/>
    <col min="14084" max="14084" width="25.125" style="189" customWidth="1"/>
    <col min="14085" max="14085" width="21.125" style="189" customWidth="1"/>
    <col min="14086" max="14336" width="9" style="189"/>
    <col min="14337" max="14337" width="31" style="189" customWidth="1"/>
    <col min="14338" max="14338" width="21.875" style="189" customWidth="1"/>
    <col min="14339" max="14339" width="24.625" style="189" customWidth="1"/>
    <col min="14340" max="14340" width="25.125" style="189" customWidth="1"/>
    <col min="14341" max="14341" width="21.125" style="189" customWidth="1"/>
    <col min="14342" max="14592" width="9" style="189"/>
    <col min="14593" max="14593" width="31" style="189" customWidth="1"/>
    <col min="14594" max="14594" width="21.875" style="189" customWidth="1"/>
    <col min="14595" max="14595" width="24.625" style="189" customWidth="1"/>
    <col min="14596" max="14596" width="25.125" style="189" customWidth="1"/>
    <col min="14597" max="14597" width="21.125" style="189" customWidth="1"/>
    <col min="14598" max="14848" width="9" style="189"/>
    <col min="14849" max="14849" width="31" style="189" customWidth="1"/>
    <col min="14850" max="14850" width="21.875" style="189" customWidth="1"/>
    <col min="14851" max="14851" width="24.625" style="189" customWidth="1"/>
    <col min="14852" max="14852" width="25.125" style="189" customWidth="1"/>
    <col min="14853" max="14853" width="21.125" style="189" customWidth="1"/>
    <col min="14854" max="15104" width="9" style="189"/>
    <col min="15105" max="15105" width="31" style="189" customWidth="1"/>
    <col min="15106" max="15106" width="21.875" style="189" customWidth="1"/>
    <col min="15107" max="15107" width="24.625" style="189" customWidth="1"/>
    <col min="15108" max="15108" width="25.125" style="189" customWidth="1"/>
    <col min="15109" max="15109" width="21.125" style="189" customWidth="1"/>
    <col min="15110" max="15360" width="9" style="189"/>
    <col min="15361" max="15361" width="31" style="189" customWidth="1"/>
    <col min="15362" max="15362" width="21.875" style="189" customWidth="1"/>
    <col min="15363" max="15363" width="24.625" style="189" customWidth="1"/>
    <col min="15364" max="15364" width="25.125" style="189" customWidth="1"/>
    <col min="15365" max="15365" width="21.125" style="189" customWidth="1"/>
    <col min="15366" max="15616" width="9" style="189"/>
    <col min="15617" max="15617" width="31" style="189" customWidth="1"/>
    <col min="15618" max="15618" width="21.875" style="189" customWidth="1"/>
    <col min="15619" max="15619" width="24.625" style="189" customWidth="1"/>
    <col min="15620" max="15620" width="25.125" style="189" customWidth="1"/>
    <col min="15621" max="15621" width="21.125" style="189" customWidth="1"/>
    <col min="15622" max="15872" width="9" style="189"/>
    <col min="15873" max="15873" width="31" style="189" customWidth="1"/>
    <col min="15874" max="15874" width="21.875" style="189" customWidth="1"/>
    <col min="15875" max="15875" width="24.625" style="189" customWidth="1"/>
    <col min="15876" max="15876" width="25.125" style="189" customWidth="1"/>
    <col min="15877" max="15877" width="21.125" style="189" customWidth="1"/>
    <col min="15878" max="16128" width="9" style="189"/>
    <col min="16129" max="16129" width="31" style="189" customWidth="1"/>
    <col min="16130" max="16130" width="21.875" style="189" customWidth="1"/>
    <col min="16131" max="16131" width="24.625" style="189" customWidth="1"/>
    <col min="16132" max="16132" width="25.125" style="189" customWidth="1"/>
    <col min="16133" max="16133" width="21.125" style="189" customWidth="1"/>
    <col min="16134" max="16384" width="9" style="189"/>
  </cols>
  <sheetData>
    <row r="1" spans="1:5" ht="20.25">
      <c r="A1" s="188" t="s">
        <v>1248</v>
      </c>
    </row>
    <row r="2" spans="1:5" ht="41.25" customHeight="1">
      <c r="A2" s="456" t="s">
        <v>513</v>
      </c>
      <c r="B2" s="456"/>
      <c r="C2" s="456"/>
      <c r="D2" s="456"/>
      <c r="E2" s="456"/>
    </row>
    <row r="3" spans="1:5" ht="30" customHeight="1" thickBot="1">
      <c r="B3" s="70"/>
      <c r="C3" s="70"/>
      <c r="E3" s="190" t="s">
        <v>2</v>
      </c>
    </row>
    <row r="4" spans="1:5" s="194" customFormat="1" ht="49.5" customHeight="1">
      <c r="A4" s="191" t="s">
        <v>514</v>
      </c>
      <c r="B4" s="192" t="s">
        <v>515</v>
      </c>
      <c r="C4" s="192" t="s">
        <v>516</v>
      </c>
      <c r="D4" s="192" t="s">
        <v>517</v>
      </c>
      <c r="E4" s="193" t="s">
        <v>518</v>
      </c>
    </row>
    <row r="5" spans="1:5" ht="49.5" customHeight="1">
      <c r="A5" s="195" t="s">
        <v>519</v>
      </c>
      <c r="B5" s="196">
        <v>38545</v>
      </c>
      <c r="C5" s="196">
        <v>38267</v>
      </c>
      <c r="D5" s="196">
        <v>40550</v>
      </c>
      <c r="E5" s="197">
        <v>5.9699999999999996E-2</v>
      </c>
    </row>
    <row r="6" spans="1:5" ht="49.5" customHeight="1">
      <c r="A6" s="195" t="s">
        <v>520</v>
      </c>
      <c r="B6" s="196">
        <v>175</v>
      </c>
      <c r="C6" s="196">
        <v>20964</v>
      </c>
      <c r="D6" s="196">
        <v>22670</v>
      </c>
      <c r="E6" s="197">
        <v>8.14E-2</v>
      </c>
    </row>
    <row r="7" spans="1:5" ht="49.5" customHeight="1" thickBot="1">
      <c r="A7" s="198" t="s">
        <v>521</v>
      </c>
      <c r="B7" s="199">
        <v>38370</v>
      </c>
      <c r="C7" s="199">
        <v>17303</v>
      </c>
      <c r="D7" s="199">
        <v>17880</v>
      </c>
      <c r="E7" s="200">
        <v>3.3300000000000003E-2</v>
      </c>
    </row>
  </sheetData>
  <mergeCells count="1">
    <mergeCell ref="A2:E2"/>
  </mergeCells>
  <phoneticPr fontId="1" type="noConversion"/>
  <printOptions horizontalCentered="1"/>
  <pageMargins left="0.75" right="0.75" top="0.79000000000000015" bottom="0.94" header="0.51" footer="0.79000000000000015"/>
  <pageSetup paperSize="9" scale="98" firstPageNumber="12" fitToHeight="0" orientation="landscape" blackAndWhite="1" useFirstPageNumber="1"/>
  <headerFooter alignWithMargins="0">
    <oddFooter>&amp;R－&amp;P－</oddFooter>
  </headerFooter>
</worksheet>
</file>

<file path=xl/worksheets/sheet26.xml><?xml version="1.0" encoding="utf-8"?>
<worksheet xmlns="http://schemas.openxmlformats.org/spreadsheetml/2006/main" xmlns:r="http://schemas.openxmlformats.org/officeDocument/2006/relationships">
  <dimension ref="A1:E7"/>
  <sheetViews>
    <sheetView workbookViewId="0">
      <selection activeCell="A2" sqref="A2:E2"/>
    </sheetView>
  </sheetViews>
  <sheetFormatPr defaultRowHeight="14.25"/>
  <cols>
    <col min="1" max="4" width="30" style="189" customWidth="1"/>
    <col min="5" max="5" width="19.125" style="189" hidden="1" customWidth="1"/>
    <col min="6" max="256" width="9" style="189"/>
    <col min="257" max="260" width="30" style="189" customWidth="1"/>
    <col min="261" max="261" width="0" style="189" hidden="1" customWidth="1"/>
    <col min="262" max="512" width="9" style="189"/>
    <col min="513" max="516" width="30" style="189" customWidth="1"/>
    <col min="517" max="517" width="0" style="189" hidden="1" customWidth="1"/>
    <col min="518" max="768" width="9" style="189"/>
    <col min="769" max="772" width="30" style="189" customWidth="1"/>
    <col min="773" max="773" width="0" style="189" hidden="1" customWidth="1"/>
    <col min="774" max="1024" width="9" style="189"/>
    <col min="1025" max="1028" width="30" style="189" customWidth="1"/>
    <col min="1029" max="1029" width="0" style="189" hidden="1" customWidth="1"/>
    <col min="1030" max="1280" width="9" style="189"/>
    <col min="1281" max="1284" width="30" style="189" customWidth="1"/>
    <col min="1285" max="1285" width="0" style="189" hidden="1" customWidth="1"/>
    <col min="1286" max="1536" width="9" style="189"/>
    <col min="1537" max="1540" width="30" style="189" customWidth="1"/>
    <col min="1541" max="1541" width="0" style="189" hidden="1" customWidth="1"/>
    <col min="1542" max="1792" width="9" style="189"/>
    <col min="1793" max="1796" width="30" style="189" customWidth="1"/>
    <col min="1797" max="1797" width="0" style="189" hidden="1" customWidth="1"/>
    <col min="1798" max="2048" width="9" style="189"/>
    <col min="2049" max="2052" width="30" style="189" customWidth="1"/>
    <col min="2053" max="2053" width="0" style="189" hidden="1" customWidth="1"/>
    <col min="2054" max="2304" width="9" style="189"/>
    <col min="2305" max="2308" width="30" style="189" customWidth="1"/>
    <col min="2309" max="2309" width="0" style="189" hidden="1" customWidth="1"/>
    <col min="2310" max="2560" width="9" style="189"/>
    <col min="2561" max="2564" width="30" style="189" customWidth="1"/>
    <col min="2565" max="2565" width="0" style="189" hidden="1" customWidth="1"/>
    <col min="2566" max="2816" width="9" style="189"/>
    <col min="2817" max="2820" width="30" style="189" customWidth="1"/>
    <col min="2821" max="2821" width="0" style="189" hidden="1" customWidth="1"/>
    <col min="2822" max="3072" width="9" style="189"/>
    <col min="3073" max="3076" width="30" style="189" customWidth="1"/>
    <col min="3077" max="3077" width="0" style="189" hidden="1" customWidth="1"/>
    <col min="3078" max="3328" width="9" style="189"/>
    <col min="3329" max="3332" width="30" style="189" customWidth="1"/>
    <col min="3333" max="3333" width="0" style="189" hidden="1" customWidth="1"/>
    <col min="3334" max="3584" width="9" style="189"/>
    <col min="3585" max="3588" width="30" style="189" customWidth="1"/>
    <col min="3589" max="3589" width="0" style="189" hidden="1" customWidth="1"/>
    <col min="3590" max="3840" width="9" style="189"/>
    <col min="3841" max="3844" width="30" style="189" customWidth="1"/>
    <col min="3845" max="3845" width="0" style="189" hidden="1" customWidth="1"/>
    <col min="3846" max="4096" width="9" style="189"/>
    <col min="4097" max="4100" width="30" style="189" customWidth="1"/>
    <col min="4101" max="4101" width="0" style="189" hidden="1" customWidth="1"/>
    <col min="4102" max="4352" width="9" style="189"/>
    <col min="4353" max="4356" width="30" style="189" customWidth="1"/>
    <col min="4357" max="4357" width="0" style="189" hidden="1" customWidth="1"/>
    <col min="4358" max="4608" width="9" style="189"/>
    <col min="4609" max="4612" width="30" style="189" customWidth="1"/>
    <col min="4613" max="4613" width="0" style="189" hidden="1" customWidth="1"/>
    <col min="4614" max="4864" width="9" style="189"/>
    <col min="4865" max="4868" width="30" style="189" customWidth="1"/>
    <col min="4869" max="4869" width="0" style="189" hidden="1" customWidth="1"/>
    <col min="4870" max="5120" width="9" style="189"/>
    <col min="5121" max="5124" width="30" style="189" customWidth="1"/>
    <col min="5125" max="5125" width="0" style="189" hidden="1" customWidth="1"/>
    <col min="5126" max="5376" width="9" style="189"/>
    <col min="5377" max="5380" width="30" style="189" customWidth="1"/>
    <col min="5381" max="5381" width="0" style="189" hidden="1" customWidth="1"/>
    <col min="5382" max="5632" width="9" style="189"/>
    <col min="5633" max="5636" width="30" style="189" customWidth="1"/>
    <col min="5637" max="5637" width="0" style="189" hidden="1" customWidth="1"/>
    <col min="5638" max="5888" width="9" style="189"/>
    <col min="5889" max="5892" width="30" style="189" customWidth="1"/>
    <col min="5893" max="5893" width="0" style="189" hidden="1" customWidth="1"/>
    <col min="5894" max="6144" width="9" style="189"/>
    <col min="6145" max="6148" width="30" style="189" customWidth="1"/>
    <col min="6149" max="6149" width="0" style="189" hidden="1" customWidth="1"/>
    <col min="6150" max="6400" width="9" style="189"/>
    <col min="6401" max="6404" width="30" style="189" customWidth="1"/>
    <col min="6405" max="6405" width="0" style="189" hidden="1" customWidth="1"/>
    <col min="6406" max="6656" width="9" style="189"/>
    <col min="6657" max="6660" width="30" style="189" customWidth="1"/>
    <col min="6661" max="6661" width="0" style="189" hidden="1" customWidth="1"/>
    <col min="6662" max="6912" width="9" style="189"/>
    <col min="6913" max="6916" width="30" style="189" customWidth="1"/>
    <col min="6917" max="6917" width="0" style="189" hidden="1" customWidth="1"/>
    <col min="6918" max="7168" width="9" style="189"/>
    <col min="7169" max="7172" width="30" style="189" customWidth="1"/>
    <col min="7173" max="7173" width="0" style="189" hidden="1" customWidth="1"/>
    <col min="7174" max="7424" width="9" style="189"/>
    <col min="7425" max="7428" width="30" style="189" customWidth="1"/>
    <col min="7429" max="7429" width="0" style="189" hidden="1" customWidth="1"/>
    <col min="7430" max="7680" width="9" style="189"/>
    <col min="7681" max="7684" width="30" style="189" customWidth="1"/>
    <col min="7685" max="7685" width="0" style="189" hidden="1" customWidth="1"/>
    <col min="7686" max="7936" width="9" style="189"/>
    <col min="7937" max="7940" width="30" style="189" customWidth="1"/>
    <col min="7941" max="7941" width="0" style="189" hidden="1" customWidth="1"/>
    <col min="7942" max="8192" width="9" style="189"/>
    <col min="8193" max="8196" width="30" style="189" customWidth="1"/>
    <col min="8197" max="8197" width="0" style="189" hidden="1" customWidth="1"/>
    <col min="8198" max="8448" width="9" style="189"/>
    <col min="8449" max="8452" width="30" style="189" customWidth="1"/>
    <col min="8453" max="8453" width="0" style="189" hidden="1" customWidth="1"/>
    <col min="8454" max="8704" width="9" style="189"/>
    <col min="8705" max="8708" width="30" style="189" customWidth="1"/>
    <col min="8709" max="8709" width="0" style="189" hidden="1" customWidth="1"/>
    <col min="8710" max="8960" width="9" style="189"/>
    <col min="8961" max="8964" width="30" style="189" customWidth="1"/>
    <col min="8965" max="8965" width="0" style="189" hidden="1" customWidth="1"/>
    <col min="8966" max="9216" width="9" style="189"/>
    <col min="9217" max="9220" width="30" style="189" customWidth="1"/>
    <col min="9221" max="9221" width="0" style="189" hidden="1" customWidth="1"/>
    <col min="9222" max="9472" width="9" style="189"/>
    <col min="9473" max="9476" width="30" style="189" customWidth="1"/>
    <col min="9477" max="9477" width="0" style="189" hidden="1" customWidth="1"/>
    <col min="9478" max="9728" width="9" style="189"/>
    <col min="9729" max="9732" width="30" style="189" customWidth="1"/>
    <col min="9733" max="9733" width="0" style="189" hidden="1" customWidth="1"/>
    <col min="9734" max="9984" width="9" style="189"/>
    <col min="9985" max="9988" width="30" style="189" customWidth="1"/>
    <col min="9989" max="9989" width="0" style="189" hidden="1" customWidth="1"/>
    <col min="9990" max="10240" width="9" style="189"/>
    <col min="10241" max="10244" width="30" style="189" customWidth="1"/>
    <col min="10245" max="10245" width="0" style="189" hidden="1" customWidth="1"/>
    <col min="10246" max="10496" width="9" style="189"/>
    <col min="10497" max="10500" width="30" style="189" customWidth="1"/>
    <col min="10501" max="10501" width="0" style="189" hidden="1" customWidth="1"/>
    <col min="10502" max="10752" width="9" style="189"/>
    <col min="10753" max="10756" width="30" style="189" customWidth="1"/>
    <col min="10757" max="10757" width="0" style="189" hidden="1" customWidth="1"/>
    <col min="10758" max="11008" width="9" style="189"/>
    <col min="11009" max="11012" width="30" style="189" customWidth="1"/>
    <col min="11013" max="11013" width="0" style="189" hidden="1" customWidth="1"/>
    <col min="11014" max="11264" width="9" style="189"/>
    <col min="11265" max="11268" width="30" style="189" customWidth="1"/>
    <col min="11269" max="11269" width="0" style="189" hidden="1" customWidth="1"/>
    <col min="11270" max="11520" width="9" style="189"/>
    <col min="11521" max="11524" width="30" style="189" customWidth="1"/>
    <col min="11525" max="11525" width="0" style="189" hidden="1" customWidth="1"/>
    <col min="11526" max="11776" width="9" style="189"/>
    <col min="11777" max="11780" width="30" style="189" customWidth="1"/>
    <col min="11781" max="11781" width="0" style="189" hidden="1" customWidth="1"/>
    <col min="11782" max="12032" width="9" style="189"/>
    <col min="12033" max="12036" width="30" style="189" customWidth="1"/>
    <col min="12037" max="12037" width="0" style="189" hidden="1" customWidth="1"/>
    <col min="12038" max="12288" width="9" style="189"/>
    <col min="12289" max="12292" width="30" style="189" customWidth="1"/>
    <col min="12293" max="12293" width="0" style="189" hidden="1" customWidth="1"/>
    <col min="12294" max="12544" width="9" style="189"/>
    <col min="12545" max="12548" width="30" style="189" customWidth="1"/>
    <col min="12549" max="12549" width="0" style="189" hidden="1" customWidth="1"/>
    <col min="12550" max="12800" width="9" style="189"/>
    <col min="12801" max="12804" width="30" style="189" customWidth="1"/>
    <col min="12805" max="12805" width="0" style="189" hidden="1" customWidth="1"/>
    <col min="12806" max="13056" width="9" style="189"/>
    <col min="13057" max="13060" width="30" style="189" customWidth="1"/>
    <col min="13061" max="13061" width="0" style="189" hidden="1" customWidth="1"/>
    <col min="13062" max="13312" width="9" style="189"/>
    <col min="13313" max="13316" width="30" style="189" customWidth="1"/>
    <col min="13317" max="13317" width="0" style="189" hidden="1" customWidth="1"/>
    <col min="13318" max="13568" width="9" style="189"/>
    <col min="13569" max="13572" width="30" style="189" customWidth="1"/>
    <col min="13573" max="13573" width="0" style="189" hidden="1" customWidth="1"/>
    <col min="13574" max="13824" width="9" style="189"/>
    <col min="13825" max="13828" width="30" style="189" customWidth="1"/>
    <col min="13829" max="13829" width="0" style="189" hidden="1" customWidth="1"/>
    <col min="13830" max="14080" width="9" style="189"/>
    <col min="14081" max="14084" width="30" style="189" customWidth="1"/>
    <col min="14085" max="14085" width="0" style="189" hidden="1" customWidth="1"/>
    <col min="14086" max="14336" width="9" style="189"/>
    <col min="14337" max="14340" width="30" style="189" customWidth="1"/>
    <col min="14341" max="14341" width="0" style="189" hidden="1" customWidth="1"/>
    <col min="14342" max="14592" width="9" style="189"/>
    <col min="14593" max="14596" width="30" style="189" customWidth="1"/>
    <col min="14597" max="14597" width="0" style="189" hidden="1" customWidth="1"/>
    <col min="14598" max="14848" width="9" style="189"/>
    <col min="14849" max="14852" width="30" style="189" customWidth="1"/>
    <col min="14853" max="14853" width="0" style="189" hidden="1" customWidth="1"/>
    <col min="14854" max="15104" width="9" style="189"/>
    <col min="15105" max="15108" width="30" style="189" customWidth="1"/>
    <col min="15109" max="15109" width="0" style="189" hidden="1" customWidth="1"/>
    <col min="15110" max="15360" width="9" style="189"/>
    <col min="15361" max="15364" width="30" style="189" customWidth="1"/>
    <col min="15365" max="15365" width="0" style="189" hidden="1" customWidth="1"/>
    <col min="15366" max="15616" width="9" style="189"/>
    <col min="15617" max="15620" width="30" style="189" customWidth="1"/>
    <col min="15621" max="15621" width="0" style="189" hidden="1" customWidth="1"/>
    <col min="15622" max="15872" width="9" style="189"/>
    <col min="15873" max="15876" width="30" style="189" customWidth="1"/>
    <col min="15877" max="15877" width="0" style="189" hidden="1" customWidth="1"/>
    <col min="15878" max="16128" width="9" style="189"/>
    <col min="16129" max="16132" width="30" style="189" customWidth="1"/>
    <col min="16133" max="16133" width="0" style="189" hidden="1" customWidth="1"/>
    <col min="16134" max="16384" width="9" style="189"/>
  </cols>
  <sheetData>
    <row r="1" spans="1:5" ht="20.25">
      <c r="A1" s="188" t="s">
        <v>1249</v>
      </c>
      <c r="B1" s="201"/>
      <c r="C1" s="201"/>
      <c r="D1" s="201"/>
      <c r="E1" s="201"/>
    </row>
    <row r="2" spans="1:5" ht="41.25" customHeight="1">
      <c r="A2" s="456" t="s">
        <v>522</v>
      </c>
      <c r="B2" s="456"/>
      <c r="C2" s="456"/>
      <c r="D2" s="456"/>
      <c r="E2" s="456"/>
    </row>
    <row r="3" spans="1:5" ht="30" customHeight="1" thickBot="1">
      <c r="A3" s="201"/>
      <c r="B3" s="202"/>
      <c r="C3" s="202"/>
      <c r="D3" s="151" t="s">
        <v>2</v>
      </c>
      <c r="E3" s="203" t="s">
        <v>2</v>
      </c>
    </row>
    <row r="4" spans="1:5" s="194" customFormat="1" ht="38.450000000000003" customHeight="1" thickBot="1">
      <c r="A4" s="191" t="s">
        <v>514</v>
      </c>
      <c r="B4" s="192" t="s">
        <v>523</v>
      </c>
      <c r="C4" s="192" t="s">
        <v>524</v>
      </c>
      <c r="D4" s="193" t="s">
        <v>518</v>
      </c>
      <c r="E4" s="204" t="s">
        <v>525</v>
      </c>
    </row>
    <row r="5" spans="1:5" ht="38.450000000000003" customHeight="1" thickBot="1">
      <c r="A5" s="195" t="s">
        <v>519</v>
      </c>
      <c r="B5" s="196">
        <v>32190</v>
      </c>
      <c r="C5" s="196">
        <f>SUM(C6:C7)</f>
        <v>34510</v>
      </c>
      <c r="D5" s="197">
        <v>7.2099999999999997E-2</v>
      </c>
      <c r="E5" s="205">
        <v>38224</v>
      </c>
    </row>
    <row r="6" spans="1:5" ht="38.450000000000003" customHeight="1" thickBot="1">
      <c r="A6" s="195" t="s">
        <v>520</v>
      </c>
      <c r="B6" s="196">
        <v>20866</v>
      </c>
      <c r="C6" s="196">
        <v>22080</v>
      </c>
      <c r="D6" s="197">
        <v>5.8200000000000002E-2</v>
      </c>
      <c r="E6" s="205">
        <v>2881</v>
      </c>
    </row>
    <row r="7" spans="1:5" ht="38.450000000000003" customHeight="1" thickBot="1">
      <c r="A7" s="198" t="s">
        <v>521</v>
      </c>
      <c r="B7" s="199">
        <v>11324</v>
      </c>
      <c r="C7" s="199">
        <v>12430</v>
      </c>
      <c r="D7" s="200">
        <v>9.7699999999999995E-2</v>
      </c>
      <c r="E7" s="205">
        <v>35343</v>
      </c>
    </row>
  </sheetData>
  <mergeCells count="1">
    <mergeCell ref="A2:E2"/>
  </mergeCells>
  <phoneticPr fontId="1" type="noConversion"/>
  <printOptions horizontalCentered="1"/>
  <pageMargins left="0.71" right="0.71" top="0.75" bottom="0.75" header="0.31" footer="0.31"/>
  <pageSetup paperSize="9" orientation="landscape"/>
</worksheet>
</file>

<file path=xl/worksheets/sheet27.xml><?xml version="1.0" encoding="utf-8"?>
<worksheet xmlns="http://schemas.openxmlformats.org/spreadsheetml/2006/main" xmlns:r="http://schemas.openxmlformats.org/officeDocument/2006/relationships">
  <dimension ref="A1:B42"/>
  <sheetViews>
    <sheetView workbookViewId="0">
      <selection activeCell="A2" sqref="A2:B2"/>
    </sheetView>
  </sheetViews>
  <sheetFormatPr defaultColWidth="9" defaultRowHeight="14.25"/>
  <cols>
    <col min="1" max="1" width="45" style="70" customWidth="1"/>
    <col min="2" max="2" width="51.125" style="70" customWidth="1"/>
    <col min="3" max="256" width="9" style="70"/>
    <col min="257" max="257" width="45" style="70" customWidth="1"/>
    <col min="258" max="258" width="51.125" style="70" customWidth="1"/>
    <col min="259" max="512" width="9" style="70"/>
    <col min="513" max="513" width="45" style="70" customWidth="1"/>
    <col min="514" max="514" width="51.125" style="70" customWidth="1"/>
    <col min="515" max="768" width="9" style="70"/>
    <col min="769" max="769" width="45" style="70" customWidth="1"/>
    <col min="770" max="770" width="51.125" style="70" customWidth="1"/>
    <col min="771" max="1024" width="9" style="70"/>
    <col min="1025" max="1025" width="45" style="70" customWidth="1"/>
    <col min="1026" max="1026" width="51.125" style="70" customWidth="1"/>
    <col min="1027" max="1280" width="9" style="70"/>
    <col min="1281" max="1281" width="45" style="70" customWidth="1"/>
    <col min="1282" max="1282" width="51.125" style="70" customWidth="1"/>
    <col min="1283" max="1536" width="9" style="70"/>
    <col min="1537" max="1537" width="45" style="70" customWidth="1"/>
    <col min="1538" max="1538" width="51.125" style="70" customWidth="1"/>
    <col min="1539" max="1792" width="9" style="70"/>
    <col min="1793" max="1793" width="45" style="70" customWidth="1"/>
    <col min="1794" max="1794" width="51.125" style="70" customWidth="1"/>
    <col min="1795" max="2048" width="9" style="70"/>
    <col min="2049" max="2049" width="45" style="70" customWidth="1"/>
    <col min="2050" max="2050" width="51.125" style="70" customWidth="1"/>
    <col min="2051" max="2304" width="9" style="70"/>
    <col min="2305" max="2305" width="45" style="70" customWidth="1"/>
    <col min="2306" max="2306" width="51.125" style="70" customWidth="1"/>
    <col min="2307" max="2560" width="9" style="70"/>
    <col min="2561" max="2561" width="45" style="70" customWidth="1"/>
    <col min="2562" max="2562" width="51.125" style="70" customWidth="1"/>
    <col min="2563" max="2816" width="9" style="70"/>
    <col min="2817" max="2817" width="45" style="70" customWidth="1"/>
    <col min="2818" max="2818" width="51.125" style="70" customWidth="1"/>
    <col min="2819" max="3072" width="9" style="70"/>
    <col min="3073" max="3073" width="45" style="70" customWidth="1"/>
    <col min="3074" max="3074" width="51.125" style="70" customWidth="1"/>
    <col min="3075" max="3328" width="9" style="70"/>
    <col min="3329" max="3329" width="45" style="70" customWidth="1"/>
    <col min="3330" max="3330" width="51.125" style="70" customWidth="1"/>
    <col min="3331" max="3584" width="9" style="70"/>
    <col min="3585" max="3585" width="45" style="70" customWidth="1"/>
    <col min="3586" max="3586" width="51.125" style="70" customWidth="1"/>
    <col min="3587" max="3840" width="9" style="70"/>
    <col min="3841" max="3841" width="45" style="70" customWidth="1"/>
    <col min="3842" max="3842" width="51.125" style="70" customWidth="1"/>
    <col min="3843" max="4096" width="9" style="70"/>
    <col min="4097" max="4097" width="45" style="70" customWidth="1"/>
    <col min="4098" max="4098" width="51.125" style="70" customWidth="1"/>
    <col min="4099" max="4352" width="9" style="70"/>
    <col min="4353" max="4353" width="45" style="70" customWidth="1"/>
    <col min="4354" max="4354" width="51.125" style="70" customWidth="1"/>
    <col min="4355" max="4608" width="9" style="70"/>
    <col min="4609" max="4609" width="45" style="70" customWidth="1"/>
    <col min="4610" max="4610" width="51.125" style="70" customWidth="1"/>
    <col min="4611" max="4864" width="9" style="70"/>
    <col min="4865" max="4865" width="45" style="70" customWidth="1"/>
    <col min="4866" max="4866" width="51.125" style="70" customWidth="1"/>
    <col min="4867" max="5120" width="9" style="70"/>
    <col min="5121" max="5121" width="45" style="70" customWidth="1"/>
    <col min="5122" max="5122" width="51.125" style="70" customWidth="1"/>
    <col min="5123" max="5376" width="9" style="70"/>
    <col min="5377" max="5377" width="45" style="70" customWidth="1"/>
    <col min="5378" max="5378" width="51.125" style="70" customWidth="1"/>
    <col min="5379" max="5632" width="9" style="70"/>
    <col min="5633" max="5633" width="45" style="70" customWidth="1"/>
    <col min="5634" max="5634" width="51.125" style="70" customWidth="1"/>
    <col min="5635" max="5888" width="9" style="70"/>
    <col min="5889" max="5889" width="45" style="70" customWidth="1"/>
    <col min="5890" max="5890" width="51.125" style="70" customWidth="1"/>
    <col min="5891" max="6144" width="9" style="70"/>
    <col min="6145" max="6145" width="45" style="70" customWidth="1"/>
    <col min="6146" max="6146" width="51.125" style="70" customWidth="1"/>
    <col min="6147" max="6400" width="9" style="70"/>
    <col min="6401" max="6401" width="45" style="70" customWidth="1"/>
    <col min="6402" max="6402" width="51.125" style="70" customWidth="1"/>
    <col min="6403" max="6656" width="9" style="70"/>
    <col min="6657" max="6657" width="45" style="70" customWidth="1"/>
    <col min="6658" max="6658" width="51.125" style="70" customWidth="1"/>
    <col min="6659" max="6912" width="9" style="70"/>
    <col min="6913" max="6913" width="45" style="70" customWidth="1"/>
    <col min="6914" max="6914" width="51.125" style="70" customWidth="1"/>
    <col min="6915" max="7168" width="9" style="70"/>
    <col min="7169" max="7169" width="45" style="70" customWidth="1"/>
    <col min="7170" max="7170" width="51.125" style="70" customWidth="1"/>
    <col min="7171" max="7424" width="9" style="70"/>
    <col min="7425" max="7425" width="45" style="70" customWidth="1"/>
    <col min="7426" max="7426" width="51.125" style="70" customWidth="1"/>
    <col min="7427" max="7680" width="9" style="70"/>
    <col min="7681" max="7681" width="45" style="70" customWidth="1"/>
    <col min="7682" max="7682" width="51.125" style="70" customWidth="1"/>
    <col min="7683" max="7936" width="9" style="70"/>
    <col min="7937" max="7937" width="45" style="70" customWidth="1"/>
    <col min="7938" max="7938" width="51.125" style="70" customWidth="1"/>
    <col min="7939" max="8192" width="9" style="70"/>
    <col min="8193" max="8193" width="45" style="70" customWidth="1"/>
    <col min="8194" max="8194" width="51.125" style="70" customWidth="1"/>
    <col min="8195" max="8448" width="9" style="70"/>
    <col min="8449" max="8449" width="45" style="70" customWidth="1"/>
    <col min="8450" max="8450" width="51.125" style="70" customWidth="1"/>
    <col min="8451" max="8704" width="9" style="70"/>
    <col min="8705" max="8705" width="45" style="70" customWidth="1"/>
    <col min="8706" max="8706" width="51.125" style="70" customWidth="1"/>
    <col min="8707" max="8960" width="9" style="70"/>
    <col min="8961" max="8961" width="45" style="70" customWidth="1"/>
    <col min="8962" max="8962" width="51.125" style="70" customWidth="1"/>
    <col min="8963" max="9216" width="9" style="70"/>
    <col min="9217" max="9217" width="45" style="70" customWidth="1"/>
    <col min="9218" max="9218" width="51.125" style="70" customWidth="1"/>
    <col min="9219" max="9472" width="9" style="70"/>
    <col min="9473" max="9473" width="45" style="70" customWidth="1"/>
    <col min="9474" max="9474" width="51.125" style="70" customWidth="1"/>
    <col min="9475" max="9728" width="9" style="70"/>
    <col min="9729" max="9729" width="45" style="70" customWidth="1"/>
    <col min="9730" max="9730" width="51.125" style="70" customWidth="1"/>
    <col min="9731" max="9984" width="9" style="70"/>
    <col min="9985" max="9985" width="45" style="70" customWidth="1"/>
    <col min="9986" max="9986" width="51.125" style="70" customWidth="1"/>
    <col min="9987" max="10240" width="9" style="70"/>
    <col min="10241" max="10241" width="45" style="70" customWidth="1"/>
    <col min="10242" max="10242" width="51.125" style="70" customWidth="1"/>
    <col min="10243" max="10496" width="9" style="70"/>
    <col min="10497" max="10497" width="45" style="70" customWidth="1"/>
    <col min="10498" max="10498" width="51.125" style="70" customWidth="1"/>
    <col min="10499" max="10752" width="9" style="70"/>
    <col min="10753" max="10753" width="45" style="70" customWidth="1"/>
    <col min="10754" max="10754" width="51.125" style="70" customWidth="1"/>
    <col min="10755" max="11008" width="9" style="70"/>
    <col min="11009" max="11009" width="45" style="70" customWidth="1"/>
    <col min="11010" max="11010" width="51.125" style="70" customWidth="1"/>
    <col min="11011" max="11264" width="9" style="70"/>
    <col min="11265" max="11265" width="45" style="70" customWidth="1"/>
    <col min="11266" max="11266" width="51.125" style="70" customWidth="1"/>
    <col min="11267" max="11520" width="9" style="70"/>
    <col min="11521" max="11521" width="45" style="70" customWidth="1"/>
    <col min="11522" max="11522" width="51.125" style="70" customWidth="1"/>
    <col min="11523" max="11776" width="9" style="70"/>
    <col min="11777" max="11777" width="45" style="70" customWidth="1"/>
    <col min="11778" max="11778" width="51.125" style="70" customWidth="1"/>
    <col min="11779" max="12032" width="9" style="70"/>
    <col min="12033" max="12033" width="45" style="70" customWidth="1"/>
    <col min="12034" max="12034" width="51.125" style="70" customWidth="1"/>
    <col min="12035" max="12288" width="9" style="70"/>
    <col min="12289" max="12289" width="45" style="70" customWidth="1"/>
    <col min="12290" max="12290" width="51.125" style="70" customWidth="1"/>
    <col min="12291" max="12544" width="9" style="70"/>
    <col min="12545" max="12545" width="45" style="70" customWidth="1"/>
    <col min="12546" max="12546" width="51.125" style="70" customWidth="1"/>
    <col min="12547" max="12800" width="9" style="70"/>
    <col min="12801" max="12801" width="45" style="70" customWidth="1"/>
    <col min="12802" max="12802" width="51.125" style="70" customWidth="1"/>
    <col min="12803" max="13056" width="9" style="70"/>
    <col min="13057" max="13057" width="45" style="70" customWidth="1"/>
    <col min="13058" max="13058" width="51.125" style="70" customWidth="1"/>
    <col min="13059" max="13312" width="9" style="70"/>
    <col min="13313" max="13313" width="45" style="70" customWidth="1"/>
    <col min="13314" max="13314" width="51.125" style="70" customWidth="1"/>
    <col min="13315" max="13568" width="9" style="70"/>
    <col min="13569" max="13569" width="45" style="70" customWidth="1"/>
    <col min="13570" max="13570" width="51.125" style="70" customWidth="1"/>
    <col min="13571" max="13824" width="9" style="70"/>
    <col min="13825" max="13825" width="45" style="70" customWidth="1"/>
    <col min="13826" max="13826" width="51.125" style="70" customWidth="1"/>
    <col min="13827" max="14080" width="9" style="70"/>
    <col min="14081" max="14081" width="45" style="70" customWidth="1"/>
    <col min="14082" max="14082" width="51.125" style="70" customWidth="1"/>
    <col min="14083" max="14336" width="9" style="70"/>
    <col min="14337" max="14337" width="45" style="70" customWidth="1"/>
    <col min="14338" max="14338" width="51.125" style="70" customWidth="1"/>
    <col min="14339" max="14592" width="9" style="70"/>
    <col min="14593" max="14593" width="45" style="70" customWidth="1"/>
    <col min="14594" max="14594" width="51.125" style="70" customWidth="1"/>
    <col min="14595" max="14848" width="9" style="70"/>
    <col min="14849" max="14849" width="45" style="70" customWidth="1"/>
    <col min="14850" max="14850" width="51.125" style="70" customWidth="1"/>
    <col min="14851" max="15104" width="9" style="70"/>
    <col min="15105" max="15105" width="45" style="70" customWidth="1"/>
    <col min="15106" max="15106" width="51.125" style="70" customWidth="1"/>
    <col min="15107" max="15360" width="9" style="70"/>
    <col min="15361" max="15361" width="45" style="70" customWidth="1"/>
    <col min="15362" max="15362" width="51.125" style="70" customWidth="1"/>
    <col min="15363" max="15616" width="9" style="70"/>
    <col min="15617" max="15617" width="45" style="70" customWidth="1"/>
    <col min="15618" max="15618" width="51.125" style="70" customWidth="1"/>
    <col min="15619" max="15872" width="9" style="70"/>
    <col min="15873" max="15873" width="45" style="70" customWidth="1"/>
    <col min="15874" max="15874" width="51.125" style="70" customWidth="1"/>
    <col min="15875" max="16128" width="9" style="70"/>
    <col min="16129" max="16129" width="45" style="70" customWidth="1"/>
    <col min="16130" max="16130" width="51.125" style="70" customWidth="1"/>
    <col min="16131" max="16384" width="9" style="70"/>
  </cols>
  <sheetData>
    <row r="1" spans="1:2" ht="20.25">
      <c r="A1" s="188" t="s">
        <v>1250</v>
      </c>
    </row>
    <row r="2" spans="1:2" ht="52.5" customHeight="1">
      <c r="A2" s="457" t="s">
        <v>526</v>
      </c>
      <c r="B2" s="458"/>
    </row>
    <row r="3" spans="1:2" ht="21" thickBot="1">
      <c r="A3" s="206"/>
      <c r="B3" s="207" t="s">
        <v>2</v>
      </c>
    </row>
    <row r="4" spans="1:2" ht="33" customHeight="1">
      <c r="A4" s="208" t="s">
        <v>422</v>
      </c>
      <c r="B4" s="209" t="s">
        <v>527</v>
      </c>
    </row>
    <row r="5" spans="1:2" ht="30" customHeight="1">
      <c r="A5" s="210" t="s">
        <v>500</v>
      </c>
      <c r="B5" s="211">
        <f>B12+B17</f>
        <v>34510</v>
      </c>
    </row>
    <row r="6" spans="1:2" ht="30" customHeight="1">
      <c r="A6" s="210" t="s">
        <v>528</v>
      </c>
      <c r="B6" s="212"/>
    </row>
    <row r="7" spans="1:2" ht="30" customHeight="1">
      <c r="A7" s="213" t="s">
        <v>529</v>
      </c>
      <c r="B7" s="214"/>
    </row>
    <row r="8" spans="1:2" ht="30" customHeight="1">
      <c r="A8" s="213" t="s">
        <v>530</v>
      </c>
      <c r="B8" s="214"/>
    </row>
    <row r="9" spans="1:2" ht="30" customHeight="1">
      <c r="A9" s="213" t="s">
        <v>531</v>
      </c>
      <c r="B9" s="214"/>
    </row>
    <row r="10" spans="1:2" ht="30" customHeight="1">
      <c r="A10" s="215" t="s">
        <v>532</v>
      </c>
      <c r="B10" s="214"/>
    </row>
    <row r="11" spans="1:2" ht="30" customHeight="1">
      <c r="A11" s="213" t="s">
        <v>533</v>
      </c>
      <c r="B11" s="214"/>
    </row>
    <row r="12" spans="1:2" ht="30" customHeight="1">
      <c r="A12" s="216" t="s">
        <v>534</v>
      </c>
      <c r="B12" s="212">
        <v>22080</v>
      </c>
    </row>
    <row r="13" spans="1:2" ht="30" customHeight="1">
      <c r="A13" s="217" t="s">
        <v>529</v>
      </c>
      <c r="B13" s="214">
        <v>22080</v>
      </c>
    </row>
    <row r="14" spans="1:2" ht="30" customHeight="1">
      <c r="A14" s="218" t="s">
        <v>535</v>
      </c>
      <c r="B14" s="219"/>
    </row>
    <row r="15" spans="1:2" ht="30" customHeight="1">
      <c r="A15" s="218" t="s">
        <v>536</v>
      </c>
      <c r="B15" s="219"/>
    </row>
    <row r="16" spans="1:2" ht="30" customHeight="1">
      <c r="A16" s="218" t="s">
        <v>537</v>
      </c>
      <c r="B16" s="219"/>
    </row>
    <row r="17" spans="1:2" ht="30" customHeight="1">
      <c r="A17" s="220" t="s">
        <v>538</v>
      </c>
      <c r="B17" s="212">
        <v>12430</v>
      </c>
    </row>
    <row r="18" spans="1:2" ht="30" customHeight="1">
      <c r="A18" s="213" t="s">
        <v>539</v>
      </c>
      <c r="B18" s="214">
        <v>12430</v>
      </c>
    </row>
    <row r="19" spans="1:2" ht="30" customHeight="1">
      <c r="A19" s="213" t="s">
        <v>540</v>
      </c>
      <c r="B19" s="219"/>
    </row>
    <row r="20" spans="1:2" ht="30" customHeight="1">
      <c r="A20" s="213" t="s">
        <v>541</v>
      </c>
      <c r="B20" s="219"/>
    </row>
    <row r="21" spans="1:2" ht="30" customHeight="1">
      <c r="A21" s="215" t="s">
        <v>542</v>
      </c>
      <c r="B21" s="219"/>
    </row>
    <row r="22" spans="1:2" ht="30" customHeight="1">
      <c r="A22" s="220" t="s">
        <v>543</v>
      </c>
      <c r="B22" s="221"/>
    </row>
    <row r="23" spans="1:2" ht="30" customHeight="1">
      <c r="A23" s="213" t="s">
        <v>544</v>
      </c>
      <c r="B23" s="219"/>
    </row>
    <row r="24" spans="1:2" ht="30" customHeight="1">
      <c r="A24" s="213" t="s">
        <v>545</v>
      </c>
      <c r="B24" s="219"/>
    </row>
    <row r="25" spans="1:2" ht="30" customHeight="1">
      <c r="A25" s="213" t="s">
        <v>541</v>
      </c>
      <c r="B25" s="219"/>
    </row>
    <row r="26" spans="1:2" ht="30" customHeight="1">
      <c r="A26" s="215" t="s">
        <v>546</v>
      </c>
      <c r="B26" s="219"/>
    </row>
    <row r="27" spans="1:2" ht="30" customHeight="1">
      <c r="A27" s="220" t="s">
        <v>547</v>
      </c>
      <c r="B27" s="221"/>
    </row>
    <row r="28" spans="1:2" ht="30" customHeight="1">
      <c r="A28" s="222" t="s">
        <v>548</v>
      </c>
      <c r="B28" s="219"/>
    </row>
    <row r="29" spans="1:2" ht="30" customHeight="1">
      <c r="A29" s="222" t="s">
        <v>549</v>
      </c>
      <c r="B29" s="219"/>
    </row>
    <row r="30" spans="1:2" ht="30" customHeight="1">
      <c r="A30" s="222" t="s">
        <v>550</v>
      </c>
      <c r="B30" s="219"/>
    </row>
    <row r="31" spans="1:2" ht="30" customHeight="1">
      <c r="A31" s="223" t="s">
        <v>551</v>
      </c>
      <c r="B31" s="219"/>
    </row>
    <row r="32" spans="1:2" ht="30" customHeight="1">
      <c r="A32" s="224" t="s">
        <v>552</v>
      </c>
      <c r="B32" s="219"/>
    </row>
    <row r="33" spans="1:2" ht="30" customHeight="1">
      <c r="A33" s="220" t="s">
        <v>553</v>
      </c>
      <c r="B33" s="221"/>
    </row>
    <row r="34" spans="1:2" ht="30" customHeight="1">
      <c r="A34" s="213" t="s">
        <v>554</v>
      </c>
      <c r="B34" s="219"/>
    </row>
    <row r="35" spans="1:2" ht="30" customHeight="1">
      <c r="A35" s="217" t="s">
        <v>555</v>
      </c>
      <c r="B35" s="219"/>
    </row>
    <row r="36" spans="1:2" ht="30" customHeight="1">
      <c r="A36" s="213" t="s">
        <v>556</v>
      </c>
      <c r="B36" s="219"/>
    </row>
    <row r="37" spans="1:2" ht="30" customHeight="1">
      <c r="A37" s="215" t="s">
        <v>557</v>
      </c>
      <c r="B37" s="219"/>
    </row>
    <row r="38" spans="1:2" ht="30" customHeight="1">
      <c r="A38" s="217" t="s">
        <v>558</v>
      </c>
      <c r="B38" s="219"/>
    </row>
    <row r="39" spans="1:2" ht="30" customHeight="1">
      <c r="A39" s="220" t="s">
        <v>559</v>
      </c>
      <c r="B39" s="221"/>
    </row>
    <row r="40" spans="1:2" ht="30" customHeight="1">
      <c r="A40" s="225" t="s">
        <v>560</v>
      </c>
      <c r="B40" s="219"/>
    </row>
    <row r="41" spans="1:2" ht="30" customHeight="1">
      <c r="A41" s="225" t="s">
        <v>561</v>
      </c>
      <c r="B41" s="219"/>
    </row>
    <row r="42" spans="1:2" ht="30" customHeight="1" thickBot="1">
      <c r="A42" s="226" t="s">
        <v>562</v>
      </c>
      <c r="B42" s="227"/>
    </row>
  </sheetData>
  <mergeCells count="1">
    <mergeCell ref="A2:B2"/>
  </mergeCells>
  <phoneticPr fontId="1"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C9"/>
  <sheetViews>
    <sheetView zoomScaleSheetLayoutView="100" workbookViewId="0">
      <selection activeCell="C28" sqref="C28"/>
    </sheetView>
  </sheetViews>
  <sheetFormatPr defaultColWidth="9" defaultRowHeight="14.25"/>
  <cols>
    <col min="1" max="1" width="16.625" style="70" customWidth="1"/>
    <col min="2" max="2" width="37.375" style="70" customWidth="1"/>
    <col min="3" max="3" width="58" style="70" customWidth="1"/>
    <col min="4" max="256" width="9" style="70"/>
    <col min="257" max="257" width="16.625" style="70" customWidth="1"/>
    <col min="258" max="258" width="37.375" style="70" customWidth="1"/>
    <col min="259" max="259" width="58" style="70" customWidth="1"/>
    <col min="260" max="512" width="9" style="70"/>
    <col min="513" max="513" width="16.625" style="70" customWidth="1"/>
    <col min="514" max="514" width="37.375" style="70" customWidth="1"/>
    <col min="515" max="515" width="58" style="70" customWidth="1"/>
    <col min="516" max="768" width="9" style="70"/>
    <col min="769" max="769" width="16.625" style="70" customWidth="1"/>
    <col min="770" max="770" width="37.375" style="70" customWidth="1"/>
    <col min="771" max="771" width="58" style="70" customWidth="1"/>
    <col min="772" max="1024" width="9" style="70"/>
    <col min="1025" max="1025" width="16.625" style="70" customWidth="1"/>
    <col min="1026" max="1026" width="37.375" style="70" customWidth="1"/>
    <col min="1027" max="1027" width="58" style="70" customWidth="1"/>
    <col min="1028" max="1280" width="9" style="70"/>
    <col min="1281" max="1281" width="16.625" style="70" customWidth="1"/>
    <col min="1282" max="1282" width="37.375" style="70" customWidth="1"/>
    <col min="1283" max="1283" width="58" style="70" customWidth="1"/>
    <col min="1284" max="1536" width="9" style="70"/>
    <col min="1537" max="1537" width="16.625" style="70" customWidth="1"/>
    <col min="1538" max="1538" width="37.375" style="70" customWidth="1"/>
    <col min="1539" max="1539" width="58" style="70" customWidth="1"/>
    <col min="1540" max="1792" width="9" style="70"/>
    <col min="1793" max="1793" width="16.625" style="70" customWidth="1"/>
    <col min="1794" max="1794" width="37.375" style="70" customWidth="1"/>
    <col min="1795" max="1795" width="58" style="70" customWidth="1"/>
    <col min="1796" max="2048" width="9" style="70"/>
    <col min="2049" max="2049" width="16.625" style="70" customWidth="1"/>
    <col min="2050" max="2050" width="37.375" style="70" customWidth="1"/>
    <col min="2051" max="2051" width="58" style="70" customWidth="1"/>
    <col min="2052" max="2304" width="9" style="70"/>
    <col min="2305" max="2305" width="16.625" style="70" customWidth="1"/>
    <col min="2306" max="2306" width="37.375" style="70" customWidth="1"/>
    <col min="2307" max="2307" width="58" style="70" customWidth="1"/>
    <col min="2308" max="2560" width="9" style="70"/>
    <col min="2561" max="2561" width="16.625" style="70" customWidth="1"/>
    <col min="2562" max="2562" width="37.375" style="70" customWidth="1"/>
    <col min="2563" max="2563" width="58" style="70" customWidth="1"/>
    <col min="2564" max="2816" width="9" style="70"/>
    <col min="2817" max="2817" width="16.625" style="70" customWidth="1"/>
    <col min="2818" max="2818" width="37.375" style="70" customWidth="1"/>
    <col min="2819" max="2819" width="58" style="70" customWidth="1"/>
    <col min="2820" max="3072" width="9" style="70"/>
    <col min="3073" max="3073" width="16.625" style="70" customWidth="1"/>
    <col min="3074" max="3074" width="37.375" style="70" customWidth="1"/>
    <col min="3075" max="3075" width="58" style="70" customWidth="1"/>
    <col min="3076" max="3328" width="9" style="70"/>
    <col min="3329" max="3329" width="16.625" style="70" customWidth="1"/>
    <col min="3330" max="3330" width="37.375" style="70" customWidth="1"/>
    <col min="3331" max="3331" width="58" style="70" customWidth="1"/>
    <col min="3332" max="3584" width="9" style="70"/>
    <col min="3585" max="3585" width="16.625" style="70" customWidth="1"/>
    <col min="3586" max="3586" width="37.375" style="70" customWidth="1"/>
    <col min="3587" max="3587" width="58" style="70" customWidth="1"/>
    <col min="3588" max="3840" width="9" style="70"/>
    <col min="3841" max="3841" width="16.625" style="70" customWidth="1"/>
    <col min="3842" max="3842" width="37.375" style="70" customWidth="1"/>
    <col min="3843" max="3843" width="58" style="70" customWidth="1"/>
    <col min="3844" max="4096" width="9" style="70"/>
    <col min="4097" max="4097" width="16.625" style="70" customWidth="1"/>
    <col min="4098" max="4098" width="37.375" style="70" customWidth="1"/>
    <col min="4099" max="4099" width="58" style="70" customWidth="1"/>
    <col min="4100" max="4352" width="9" style="70"/>
    <col min="4353" max="4353" width="16.625" style="70" customWidth="1"/>
    <col min="4354" max="4354" width="37.375" style="70" customWidth="1"/>
    <col min="4355" max="4355" width="58" style="70" customWidth="1"/>
    <col min="4356" max="4608" width="9" style="70"/>
    <col min="4609" max="4609" width="16.625" style="70" customWidth="1"/>
    <col min="4610" max="4610" width="37.375" style="70" customWidth="1"/>
    <col min="4611" max="4611" width="58" style="70" customWidth="1"/>
    <col min="4612" max="4864" width="9" style="70"/>
    <col min="4865" max="4865" width="16.625" style="70" customWidth="1"/>
    <col min="4866" max="4866" width="37.375" style="70" customWidth="1"/>
    <col min="4867" max="4867" width="58" style="70" customWidth="1"/>
    <col min="4868" max="5120" width="9" style="70"/>
    <col min="5121" max="5121" width="16.625" style="70" customWidth="1"/>
    <col min="5122" max="5122" width="37.375" style="70" customWidth="1"/>
    <col min="5123" max="5123" width="58" style="70" customWidth="1"/>
    <col min="5124" max="5376" width="9" style="70"/>
    <col min="5377" max="5377" width="16.625" style="70" customWidth="1"/>
    <col min="5378" max="5378" width="37.375" style="70" customWidth="1"/>
    <col min="5379" max="5379" width="58" style="70" customWidth="1"/>
    <col min="5380" max="5632" width="9" style="70"/>
    <col min="5633" max="5633" width="16.625" style="70" customWidth="1"/>
    <col min="5634" max="5634" width="37.375" style="70" customWidth="1"/>
    <col min="5635" max="5635" width="58" style="70" customWidth="1"/>
    <col min="5636" max="5888" width="9" style="70"/>
    <col min="5889" max="5889" width="16.625" style="70" customWidth="1"/>
    <col min="5890" max="5890" width="37.375" style="70" customWidth="1"/>
    <col min="5891" max="5891" width="58" style="70" customWidth="1"/>
    <col min="5892" max="6144" width="9" style="70"/>
    <col min="6145" max="6145" width="16.625" style="70" customWidth="1"/>
    <col min="6146" max="6146" width="37.375" style="70" customWidth="1"/>
    <col min="6147" max="6147" width="58" style="70" customWidth="1"/>
    <col min="6148" max="6400" width="9" style="70"/>
    <col min="6401" max="6401" width="16.625" style="70" customWidth="1"/>
    <col min="6402" max="6402" width="37.375" style="70" customWidth="1"/>
    <col min="6403" max="6403" width="58" style="70" customWidth="1"/>
    <col min="6404" max="6656" width="9" style="70"/>
    <col min="6657" max="6657" width="16.625" style="70" customWidth="1"/>
    <col min="6658" max="6658" width="37.375" style="70" customWidth="1"/>
    <col min="6659" max="6659" width="58" style="70" customWidth="1"/>
    <col min="6660" max="6912" width="9" style="70"/>
    <col min="6913" max="6913" width="16.625" style="70" customWidth="1"/>
    <col min="6914" max="6914" width="37.375" style="70" customWidth="1"/>
    <col min="6915" max="6915" width="58" style="70" customWidth="1"/>
    <col min="6916" max="7168" width="9" style="70"/>
    <col min="7169" max="7169" width="16.625" style="70" customWidth="1"/>
    <col min="7170" max="7170" width="37.375" style="70" customWidth="1"/>
    <col min="7171" max="7171" width="58" style="70" customWidth="1"/>
    <col min="7172" max="7424" width="9" style="70"/>
    <col min="7425" max="7425" width="16.625" style="70" customWidth="1"/>
    <col min="7426" max="7426" width="37.375" style="70" customWidth="1"/>
    <col min="7427" max="7427" width="58" style="70" customWidth="1"/>
    <col min="7428" max="7680" width="9" style="70"/>
    <col min="7681" max="7681" width="16.625" style="70" customWidth="1"/>
    <col min="7682" max="7682" width="37.375" style="70" customWidth="1"/>
    <col min="7683" max="7683" width="58" style="70" customWidth="1"/>
    <col min="7684" max="7936" width="9" style="70"/>
    <col min="7937" max="7937" width="16.625" style="70" customWidth="1"/>
    <col min="7938" max="7938" width="37.375" style="70" customWidth="1"/>
    <col min="7939" max="7939" width="58" style="70" customWidth="1"/>
    <col min="7940" max="8192" width="9" style="70"/>
    <col min="8193" max="8193" width="16.625" style="70" customWidth="1"/>
    <col min="8194" max="8194" width="37.375" style="70" customWidth="1"/>
    <col min="8195" max="8195" width="58" style="70" customWidth="1"/>
    <col min="8196" max="8448" width="9" style="70"/>
    <col min="8449" max="8449" width="16.625" style="70" customWidth="1"/>
    <col min="8450" max="8450" width="37.375" style="70" customWidth="1"/>
    <col min="8451" max="8451" width="58" style="70" customWidth="1"/>
    <col min="8452" max="8704" width="9" style="70"/>
    <col min="8705" max="8705" width="16.625" style="70" customWidth="1"/>
    <col min="8706" max="8706" width="37.375" style="70" customWidth="1"/>
    <col min="8707" max="8707" width="58" style="70" customWidth="1"/>
    <col min="8708" max="8960" width="9" style="70"/>
    <col min="8961" max="8961" width="16.625" style="70" customWidth="1"/>
    <col min="8962" max="8962" width="37.375" style="70" customWidth="1"/>
    <col min="8963" max="8963" width="58" style="70" customWidth="1"/>
    <col min="8964" max="9216" width="9" style="70"/>
    <col min="9217" max="9217" width="16.625" style="70" customWidth="1"/>
    <col min="9218" max="9218" width="37.375" style="70" customWidth="1"/>
    <col min="9219" max="9219" width="58" style="70" customWidth="1"/>
    <col min="9220" max="9472" width="9" style="70"/>
    <col min="9473" max="9473" width="16.625" style="70" customWidth="1"/>
    <col min="9474" max="9474" width="37.375" style="70" customWidth="1"/>
    <col min="9475" max="9475" width="58" style="70" customWidth="1"/>
    <col min="9476" max="9728" width="9" style="70"/>
    <col min="9729" max="9729" width="16.625" style="70" customWidth="1"/>
    <col min="9730" max="9730" width="37.375" style="70" customWidth="1"/>
    <col min="9731" max="9731" width="58" style="70" customWidth="1"/>
    <col min="9732" max="9984" width="9" style="70"/>
    <col min="9985" max="9985" width="16.625" style="70" customWidth="1"/>
    <col min="9986" max="9986" width="37.375" style="70" customWidth="1"/>
    <col min="9987" max="9987" width="58" style="70" customWidth="1"/>
    <col min="9988" max="10240" width="9" style="70"/>
    <col min="10241" max="10241" width="16.625" style="70" customWidth="1"/>
    <col min="10242" max="10242" width="37.375" style="70" customWidth="1"/>
    <col min="10243" max="10243" width="58" style="70" customWidth="1"/>
    <col min="10244" max="10496" width="9" style="70"/>
    <col min="10497" max="10497" width="16.625" style="70" customWidth="1"/>
    <col min="10498" max="10498" width="37.375" style="70" customWidth="1"/>
    <col min="10499" max="10499" width="58" style="70" customWidth="1"/>
    <col min="10500" max="10752" width="9" style="70"/>
    <col min="10753" max="10753" width="16.625" style="70" customWidth="1"/>
    <col min="10754" max="10754" width="37.375" style="70" customWidth="1"/>
    <col min="10755" max="10755" width="58" style="70" customWidth="1"/>
    <col min="10756" max="11008" width="9" style="70"/>
    <col min="11009" max="11009" width="16.625" style="70" customWidth="1"/>
    <col min="11010" max="11010" width="37.375" style="70" customWidth="1"/>
    <col min="11011" max="11011" width="58" style="70" customWidth="1"/>
    <col min="11012" max="11264" width="9" style="70"/>
    <col min="11265" max="11265" width="16.625" style="70" customWidth="1"/>
    <col min="11266" max="11266" width="37.375" style="70" customWidth="1"/>
    <col min="11267" max="11267" width="58" style="70" customWidth="1"/>
    <col min="11268" max="11520" width="9" style="70"/>
    <col min="11521" max="11521" width="16.625" style="70" customWidth="1"/>
    <col min="11522" max="11522" width="37.375" style="70" customWidth="1"/>
    <col min="11523" max="11523" width="58" style="70" customWidth="1"/>
    <col min="11524" max="11776" width="9" style="70"/>
    <col min="11777" max="11777" width="16.625" style="70" customWidth="1"/>
    <col min="11778" max="11778" width="37.375" style="70" customWidth="1"/>
    <col min="11779" max="11779" width="58" style="70" customWidth="1"/>
    <col min="11780" max="12032" width="9" style="70"/>
    <col min="12033" max="12033" width="16.625" style="70" customWidth="1"/>
    <col min="12034" max="12034" width="37.375" style="70" customWidth="1"/>
    <col min="12035" max="12035" width="58" style="70" customWidth="1"/>
    <col min="12036" max="12288" width="9" style="70"/>
    <col min="12289" max="12289" width="16.625" style="70" customWidth="1"/>
    <col min="12290" max="12290" width="37.375" style="70" customWidth="1"/>
    <col min="12291" max="12291" width="58" style="70" customWidth="1"/>
    <col min="12292" max="12544" width="9" style="70"/>
    <col min="12545" max="12545" width="16.625" style="70" customWidth="1"/>
    <col min="12546" max="12546" width="37.375" style="70" customWidth="1"/>
    <col min="12547" max="12547" width="58" style="70" customWidth="1"/>
    <col min="12548" max="12800" width="9" style="70"/>
    <col min="12801" max="12801" width="16.625" style="70" customWidth="1"/>
    <col min="12802" max="12802" width="37.375" style="70" customWidth="1"/>
    <col min="12803" max="12803" width="58" style="70" customWidth="1"/>
    <col min="12804" max="13056" width="9" style="70"/>
    <col min="13057" max="13057" width="16.625" style="70" customWidth="1"/>
    <col min="13058" max="13058" width="37.375" style="70" customWidth="1"/>
    <col min="13059" max="13059" width="58" style="70" customWidth="1"/>
    <col min="13060" max="13312" width="9" style="70"/>
    <col min="13313" max="13313" width="16.625" style="70" customWidth="1"/>
    <col min="13314" max="13314" width="37.375" style="70" customWidth="1"/>
    <col min="13315" max="13315" width="58" style="70" customWidth="1"/>
    <col min="13316" max="13568" width="9" style="70"/>
    <col min="13569" max="13569" width="16.625" style="70" customWidth="1"/>
    <col min="13570" max="13570" width="37.375" style="70" customWidth="1"/>
    <col min="13571" max="13571" width="58" style="70" customWidth="1"/>
    <col min="13572" max="13824" width="9" style="70"/>
    <col min="13825" max="13825" width="16.625" style="70" customWidth="1"/>
    <col min="13826" max="13826" width="37.375" style="70" customWidth="1"/>
    <col min="13827" max="13827" width="58" style="70" customWidth="1"/>
    <col min="13828" max="14080" width="9" style="70"/>
    <col min="14081" max="14081" width="16.625" style="70" customWidth="1"/>
    <col min="14082" max="14082" width="37.375" style="70" customWidth="1"/>
    <col min="14083" max="14083" width="58" style="70" customWidth="1"/>
    <col min="14084" max="14336" width="9" style="70"/>
    <col min="14337" max="14337" width="16.625" style="70" customWidth="1"/>
    <col min="14338" max="14338" width="37.375" style="70" customWidth="1"/>
    <col min="14339" max="14339" width="58" style="70" customWidth="1"/>
    <col min="14340" max="14592" width="9" style="70"/>
    <col min="14593" max="14593" width="16.625" style="70" customWidth="1"/>
    <col min="14594" max="14594" width="37.375" style="70" customWidth="1"/>
    <col min="14595" max="14595" width="58" style="70" customWidth="1"/>
    <col min="14596" max="14848" width="9" style="70"/>
    <col min="14849" max="14849" width="16.625" style="70" customWidth="1"/>
    <col min="14850" max="14850" width="37.375" style="70" customWidth="1"/>
    <col min="14851" max="14851" width="58" style="70" customWidth="1"/>
    <col min="14852" max="15104" width="9" style="70"/>
    <col min="15105" max="15105" width="16.625" style="70" customWidth="1"/>
    <col min="15106" max="15106" width="37.375" style="70" customWidth="1"/>
    <col min="15107" max="15107" width="58" style="70" customWidth="1"/>
    <col min="15108" max="15360" width="9" style="70"/>
    <col min="15361" max="15361" width="16.625" style="70" customWidth="1"/>
    <col min="15362" max="15362" width="37.375" style="70" customWidth="1"/>
    <col min="15363" max="15363" width="58" style="70" customWidth="1"/>
    <col min="15364" max="15616" width="9" style="70"/>
    <col min="15617" max="15617" width="16.625" style="70" customWidth="1"/>
    <col min="15618" max="15618" width="37.375" style="70" customWidth="1"/>
    <col min="15619" max="15619" width="58" style="70" customWidth="1"/>
    <col min="15620" max="15872" width="9" style="70"/>
    <col min="15873" max="15873" width="16.625" style="70" customWidth="1"/>
    <col min="15874" max="15874" width="37.375" style="70" customWidth="1"/>
    <col min="15875" max="15875" width="58" style="70" customWidth="1"/>
    <col min="15876" max="16128" width="9" style="70"/>
    <col min="16129" max="16129" width="16.625" style="70" customWidth="1"/>
    <col min="16130" max="16130" width="37.375" style="70" customWidth="1"/>
    <col min="16131" max="16131" width="58" style="70" customWidth="1"/>
    <col min="16132" max="16384" width="9" style="70"/>
  </cols>
  <sheetData>
    <row r="1" spans="1:3" ht="20.25">
      <c r="A1" s="228" t="s">
        <v>1251</v>
      </c>
      <c r="B1" s="229"/>
      <c r="C1" s="230"/>
    </row>
    <row r="2" spans="1:3" ht="34.5">
      <c r="A2" s="459" t="s">
        <v>563</v>
      </c>
      <c r="B2" s="459"/>
      <c r="C2" s="459"/>
    </row>
    <row r="3" spans="1:3" ht="21" thickBot="1">
      <c r="A3" s="229"/>
      <c r="B3" s="229"/>
      <c r="C3" s="231" t="s">
        <v>2</v>
      </c>
    </row>
    <row r="4" spans="1:3" s="21" customFormat="1" ht="29.25" customHeight="1">
      <c r="A4" s="232" t="s">
        <v>495</v>
      </c>
      <c r="B4" s="233" t="s">
        <v>496</v>
      </c>
      <c r="C4" s="234" t="s">
        <v>564</v>
      </c>
    </row>
    <row r="5" spans="1:3" ht="29.25" customHeight="1">
      <c r="A5" s="235">
        <v>11008</v>
      </c>
      <c r="B5" s="236" t="s">
        <v>565</v>
      </c>
      <c r="C5" s="237">
        <v>38545</v>
      </c>
    </row>
    <row r="6" spans="1:3" ht="29.25" customHeight="1">
      <c r="A6" s="235">
        <v>102</v>
      </c>
      <c r="B6" s="236" t="s">
        <v>566</v>
      </c>
      <c r="C6" s="237">
        <v>40550</v>
      </c>
    </row>
    <row r="7" spans="1:3" ht="29.25" customHeight="1">
      <c r="A7" s="235">
        <v>209</v>
      </c>
      <c r="B7" s="236" t="s">
        <v>567</v>
      </c>
      <c r="C7" s="237">
        <v>34510</v>
      </c>
    </row>
    <row r="8" spans="1:3" ht="29.25" customHeight="1">
      <c r="A8" s="235">
        <v>23001</v>
      </c>
      <c r="B8" s="236" t="s">
        <v>568</v>
      </c>
      <c r="C8" s="237">
        <f>C6-C7</f>
        <v>6040</v>
      </c>
    </row>
    <row r="9" spans="1:3" ht="29.25" customHeight="1" thickBot="1">
      <c r="A9" s="238">
        <v>230009</v>
      </c>
      <c r="B9" s="239" t="s">
        <v>569</v>
      </c>
      <c r="C9" s="240">
        <f>C5+C8</f>
        <v>44585</v>
      </c>
    </row>
  </sheetData>
  <mergeCells count="1">
    <mergeCell ref="A2:C2"/>
  </mergeCells>
  <phoneticPr fontId="1" type="noConversion"/>
  <printOptions horizontalCentered="1"/>
  <pageMargins left="0.75" right="0.75" top="0.98" bottom="0.98" header="0.51" footer="0.51"/>
  <pageSetup paperSize="9" orientation="landscape"/>
</worksheet>
</file>

<file path=xl/worksheets/sheet3.xml><?xml version="1.0" encoding="utf-8"?>
<worksheet xmlns="http://schemas.openxmlformats.org/spreadsheetml/2006/main" xmlns:r="http://schemas.openxmlformats.org/officeDocument/2006/relationships">
  <sheetPr>
    <pageSetUpPr fitToPage="1"/>
  </sheetPr>
  <dimension ref="A1:D30"/>
  <sheetViews>
    <sheetView workbookViewId="0">
      <selection activeCell="A3" sqref="A3"/>
    </sheetView>
  </sheetViews>
  <sheetFormatPr defaultRowHeight="13.5"/>
  <cols>
    <col min="1" max="1" width="44.625" style="315" customWidth="1"/>
    <col min="2" max="4" width="24.75" style="315" customWidth="1"/>
    <col min="5" max="5" width="16.375" style="315" customWidth="1"/>
    <col min="6" max="6" width="15.625" style="315" customWidth="1"/>
    <col min="7" max="245" width="9" style="315"/>
    <col min="246" max="246" width="44.625" style="315" customWidth="1"/>
    <col min="247" max="249" width="24.75" style="315" customWidth="1"/>
    <col min="250" max="254" width="16.375" style="315" customWidth="1"/>
    <col min="255" max="255" width="9" style="315"/>
    <col min="256" max="256" width="13.375" style="315" customWidth="1"/>
    <col min="257" max="257" width="32.25" style="315" customWidth="1"/>
    <col min="258" max="261" width="9" style="315"/>
    <col min="262" max="262" width="15.625" style="315" customWidth="1"/>
    <col min="263" max="501" width="9" style="315"/>
    <col min="502" max="502" width="44.625" style="315" customWidth="1"/>
    <col min="503" max="505" width="24.75" style="315" customWidth="1"/>
    <col min="506" max="510" width="16.375" style="315" customWidth="1"/>
    <col min="511" max="511" width="9" style="315"/>
    <col min="512" max="512" width="13.375" style="315" customWidth="1"/>
    <col min="513" max="513" width="32.25" style="315" customWidth="1"/>
    <col min="514" max="517" width="9" style="315"/>
    <col min="518" max="518" width="15.625" style="315" customWidth="1"/>
    <col min="519" max="757" width="9" style="315"/>
    <col min="758" max="758" width="44.625" style="315" customWidth="1"/>
    <col min="759" max="761" width="24.75" style="315" customWidth="1"/>
    <col min="762" max="766" width="16.375" style="315" customWidth="1"/>
    <col min="767" max="767" width="9" style="315"/>
    <col min="768" max="768" width="13.375" style="315" customWidth="1"/>
    <col min="769" max="769" width="32.25" style="315" customWidth="1"/>
    <col min="770" max="773" width="9" style="315"/>
    <col min="774" max="774" width="15.625" style="315" customWidth="1"/>
    <col min="775" max="1013" width="9" style="315"/>
    <col min="1014" max="1014" width="44.625" style="315" customWidth="1"/>
    <col min="1015" max="1017" width="24.75" style="315" customWidth="1"/>
    <col min="1018" max="1022" width="16.375" style="315" customWidth="1"/>
    <col min="1023" max="1023" width="9" style="315"/>
    <col min="1024" max="1024" width="13.375" style="315" customWidth="1"/>
    <col min="1025" max="1025" width="32.25" style="315" customWidth="1"/>
    <col min="1026" max="1029" width="9" style="315"/>
    <col min="1030" max="1030" width="15.625" style="315" customWidth="1"/>
    <col min="1031" max="1269" width="9" style="315"/>
    <col min="1270" max="1270" width="44.625" style="315" customWidth="1"/>
    <col min="1271" max="1273" width="24.75" style="315" customWidth="1"/>
    <col min="1274" max="1278" width="16.375" style="315" customWidth="1"/>
    <col min="1279" max="1279" width="9" style="315"/>
    <col min="1280" max="1280" width="13.375" style="315" customWidth="1"/>
    <col min="1281" max="1281" width="32.25" style="315" customWidth="1"/>
    <col min="1282" max="1285" width="9" style="315"/>
    <col min="1286" max="1286" width="15.625" style="315" customWidth="1"/>
    <col min="1287" max="1525" width="9" style="315"/>
    <col min="1526" max="1526" width="44.625" style="315" customWidth="1"/>
    <col min="1527" max="1529" width="24.75" style="315" customWidth="1"/>
    <col min="1530" max="1534" width="16.375" style="315" customWidth="1"/>
    <col min="1535" max="1535" width="9" style="315"/>
    <col min="1536" max="1536" width="13.375" style="315" customWidth="1"/>
    <col min="1537" max="1537" width="32.25" style="315" customWidth="1"/>
    <col min="1538" max="1541" width="9" style="315"/>
    <col min="1542" max="1542" width="15.625" style="315" customWidth="1"/>
    <col min="1543" max="1781" width="9" style="315"/>
    <col min="1782" max="1782" width="44.625" style="315" customWidth="1"/>
    <col min="1783" max="1785" width="24.75" style="315" customWidth="1"/>
    <col min="1786" max="1790" width="16.375" style="315" customWidth="1"/>
    <col min="1791" max="1791" width="9" style="315"/>
    <col min="1792" max="1792" width="13.375" style="315" customWidth="1"/>
    <col min="1793" max="1793" width="32.25" style="315" customWidth="1"/>
    <col min="1794" max="1797" width="9" style="315"/>
    <col min="1798" max="1798" width="15.625" style="315" customWidth="1"/>
    <col min="1799" max="2037" width="9" style="315"/>
    <col min="2038" max="2038" width="44.625" style="315" customWidth="1"/>
    <col min="2039" max="2041" width="24.75" style="315" customWidth="1"/>
    <col min="2042" max="2046" width="16.375" style="315" customWidth="1"/>
    <col min="2047" max="2047" width="9" style="315"/>
    <col min="2048" max="2048" width="13.375" style="315" customWidth="1"/>
    <col min="2049" max="2049" width="32.25" style="315" customWidth="1"/>
    <col min="2050" max="2053" width="9" style="315"/>
    <col min="2054" max="2054" width="15.625" style="315" customWidth="1"/>
    <col min="2055" max="2293" width="9" style="315"/>
    <col min="2294" max="2294" width="44.625" style="315" customWidth="1"/>
    <col min="2295" max="2297" width="24.75" style="315" customWidth="1"/>
    <col min="2298" max="2302" width="16.375" style="315" customWidth="1"/>
    <col min="2303" max="2303" width="9" style="315"/>
    <col min="2304" max="2304" width="13.375" style="315" customWidth="1"/>
    <col min="2305" max="2305" width="32.25" style="315" customWidth="1"/>
    <col min="2306" max="2309" width="9" style="315"/>
    <col min="2310" max="2310" width="15.625" style="315" customWidth="1"/>
    <col min="2311" max="2549" width="9" style="315"/>
    <col min="2550" max="2550" width="44.625" style="315" customWidth="1"/>
    <col min="2551" max="2553" width="24.75" style="315" customWidth="1"/>
    <col min="2554" max="2558" width="16.375" style="315" customWidth="1"/>
    <col min="2559" max="2559" width="9" style="315"/>
    <col min="2560" max="2560" width="13.375" style="315" customWidth="1"/>
    <col min="2561" max="2561" width="32.25" style="315" customWidth="1"/>
    <col min="2562" max="2565" width="9" style="315"/>
    <col min="2566" max="2566" width="15.625" style="315" customWidth="1"/>
    <col min="2567" max="2805" width="9" style="315"/>
    <col min="2806" max="2806" width="44.625" style="315" customWidth="1"/>
    <col min="2807" max="2809" width="24.75" style="315" customWidth="1"/>
    <col min="2810" max="2814" width="16.375" style="315" customWidth="1"/>
    <col min="2815" max="2815" width="9" style="315"/>
    <col min="2816" max="2816" width="13.375" style="315" customWidth="1"/>
    <col min="2817" max="2817" width="32.25" style="315" customWidth="1"/>
    <col min="2818" max="2821" width="9" style="315"/>
    <col min="2822" max="2822" width="15.625" style="315" customWidth="1"/>
    <col min="2823" max="3061" width="9" style="315"/>
    <col min="3062" max="3062" width="44.625" style="315" customWidth="1"/>
    <col min="3063" max="3065" width="24.75" style="315" customWidth="1"/>
    <col min="3066" max="3070" width="16.375" style="315" customWidth="1"/>
    <col min="3071" max="3071" width="9" style="315"/>
    <col min="3072" max="3072" width="13.375" style="315" customWidth="1"/>
    <col min="3073" max="3073" width="32.25" style="315" customWidth="1"/>
    <col min="3074" max="3077" width="9" style="315"/>
    <col min="3078" max="3078" width="15.625" style="315" customWidth="1"/>
    <col min="3079" max="3317" width="9" style="315"/>
    <col min="3318" max="3318" width="44.625" style="315" customWidth="1"/>
    <col min="3319" max="3321" width="24.75" style="315" customWidth="1"/>
    <col min="3322" max="3326" width="16.375" style="315" customWidth="1"/>
    <col min="3327" max="3327" width="9" style="315"/>
    <col min="3328" max="3328" width="13.375" style="315" customWidth="1"/>
    <col min="3329" max="3329" width="32.25" style="315" customWidth="1"/>
    <col min="3330" max="3333" width="9" style="315"/>
    <col min="3334" max="3334" width="15.625" style="315" customWidth="1"/>
    <col min="3335" max="3573" width="9" style="315"/>
    <col min="3574" max="3574" width="44.625" style="315" customWidth="1"/>
    <col min="3575" max="3577" width="24.75" style="315" customWidth="1"/>
    <col min="3578" max="3582" width="16.375" style="315" customWidth="1"/>
    <col min="3583" max="3583" width="9" style="315"/>
    <col min="3584" max="3584" width="13.375" style="315" customWidth="1"/>
    <col min="3585" max="3585" width="32.25" style="315" customWidth="1"/>
    <col min="3586" max="3589" width="9" style="315"/>
    <col min="3590" max="3590" width="15.625" style="315" customWidth="1"/>
    <col min="3591" max="3829" width="9" style="315"/>
    <col min="3830" max="3830" width="44.625" style="315" customWidth="1"/>
    <col min="3831" max="3833" width="24.75" style="315" customWidth="1"/>
    <col min="3834" max="3838" width="16.375" style="315" customWidth="1"/>
    <col min="3839" max="3839" width="9" style="315"/>
    <col min="3840" max="3840" width="13.375" style="315" customWidth="1"/>
    <col min="3841" max="3841" width="32.25" style="315" customWidth="1"/>
    <col min="3842" max="3845" width="9" style="315"/>
    <col min="3846" max="3846" width="15.625" style="315" customWidth="1"/>
    <col min="3847" max="4085" width="9" style="315"/>
    <col min="4086" max="4086" width="44.625" style="315" customWidth="1"/>
    <col min="4087" max="4089" width="24.75" style="315" customWidth="1"/>
    <col min="4090" max="4094" width="16.375" style="315" customWidth="1"/>
    <col min="4095" max="4095" width="9" style="315"/>
    <col min="4096" max="4096" width="13.375" style="315" customWidth="1"/>
    <col min="4097" max="4097" width="32.25" style="315" customWidth="1"/>
    <col min="4098" max="4101" width="9" style="315"/>
    <col min="4102" max="4102" width="15.625" style="315" customWidth="1"/>
    <col min="4103" max="4341" width="9" style="315"/>
    <col min="4342" max="4342" width="44.625" style="315" customWidth="1"/>
    <col min="4343" max="4345" width="24.75" style="315" customWidth="1"/>
    <col min="4346" max="4350" width="16.375" style="315" customWidth="1"/>
    <col min="4351" max="4351" width="9" style="315"/>
    <col min="4352" max="4352" width="13.375" style="315" customWidth="1"/>
    <col min="4353" max="4353" width="32.25" style="315" customWidth="1"/>
    <col min="4354" max="4357" width="9" style="315"/>
    <col min="4358" max="4358" width="15.625" style="315" customWidth="1"/>
    <col min="4359" max="4597" width="9" style="315"/>
    <col min="4598" max="4598" width="44.625" style="315" customWidth="1"/>
    <col min="4599" max="4601" width="24.75" style="315" customWidth="1"/>
    <col min="4602" max="4606" width="16.375" style="315" customWidth="1"/>
    <col min="4607" max="4607" width="9" style="315"/>
    <col min="4608" max="4608" width="13.375" style="315" customWidth="1"/>
    <col min="4609" max="4609" width="32.25" style="315" customWidth="1"/>
    <col min="4610" max="4613" width="9" style="315"/>
    <col min="4614" max="4614" width="15.625" style="315" customWidth="1"/>
    <col min="4615" max="4853" width="9" style="315"/>
    <col min="4854" max="4854" width="44.625" style="315" customWidth="1"/>
    <col min="4855" max="4857" width="24.75" style="315" customWidth="1"/>
    <col min="4858" max="4862" width="16.375" style="315" customWidth="1"/>
    <col min="4863" max="4863" width="9" style="315"/>
    <col min="4864" max="4864" width="13.375" style="315" customWidth="1"/>
    <col min="4865" max="4865" width="32.25" style="315" customWidth="1"/>
    <col min="4866" max="4869" width="9" style="315"/>
    <col min="4870" max="4870" width="15.625" style="315" customWidth="1"/>
    <col min="4871" max="5109" width="9" style="315"/>
    <col min="5110" max="5110" width="44.625" style="315" customWidth="1"/>
    <col min="5111" max="5113" width="24.75" style="315" customWidth="1"/>
    <col min="5114" max="5118" width="16.375" style="315" customWidth="1"/>
    <col min="5119" max="5119" width="9" style="315"/>
    <col min="5120" max="5120" width="13.375" style="315" customWidth="1"/>
    <col min="5121" max="5121" width="32.25" style="315" customWidth="1"/>
    <col min="5122" max="5125" width="9" style="315"/>
    <col min="5126" max="5126" width="15.625" style="315" customWidth="1"/>
    <col min="5127" max="5365" width="9" style="315"/>
    <col min="5366" max="5366" width="44.625" style="315" customWidth="1"/>
    <col min="5367" max="5369" width="24.75" style="315" customWidth="1"/>
    <col min="5370" max="5374" width="16.375" style="315" customWidth="1"/>
    <col min="5375" max="5375" width="9" style="315"/>
    <col min="5376" max="5376" width="13.375" style="315" customWidth="1"/>
    <col min="5377" max="5377" width="32.25" style="315" customWidth="1"/>
    <col min="5378" max="5381" width="9" style="315"/>
    <col min="5382" max="5382" width="15.625" style="315" customWidth="1"/>
    <col min="5383" max="5621" width="9" style="315"/>
    <col min="5622" max="5622" width="44.625" style="315" customWidth="1"/>
    <col min="5623" max="5625" width="24.75" style="315" customWidth="1"/>
    <col min="5626" max="5630" width="16.375" style="315" customWidth="1"/>
    <col min="5631" max="5631" width="9" style="315"/>
    <col min="5632" max="5632" width="13.375" style="315" customWidth="1"/>
    <col min="5633" max="5633" width="32.25" style="315" customWidth="1"/>
    <col min="5634" max="5637" width="9" style="315"/>
    <col min="5638" max="5638" width="15.625" style="315" customWidth="1"/>
    <col min="5639" max="5877" width="9" style="315"/>
    <col min="5878" max="5878" width="44.625" style="315" customWidth="1"/>
    <col min="5879" max="5881" width="24.75" style="315" customWidth="1"/>
    <col min="5882" max="5886" width="16.375" style="315" customWidth="1"/>
    <col min="5887" max="5887" width="9" style="315"/>
    <col min="5888" max="5888" width="13.375" style="315" customWidth="1"/>
    <col min="5889" max="5889" width="32.25" style="315" customWidth="1"/>
    <col min="5890" max="5893" width="9" style="315"/>
    <col min="5894" max="5894" width="15.625" style="315" customWidth="1"/>
    <col min="5895" max="6133" width="9" style="315"/>
    <col min="6134" max="6134" width="44.625" style="315" customWidth="1"/>
    <col min="6135" max="6137" width="24.75" style="315" customWidth="1"/>
    <col min="6138" max="6142" width="16.375" style="315" customWidth="1"/>
    <col min="6143" max="6143" width="9" style="315"/>
    <col min="6144" max="6144" width="13.375" style="315" customWidth="1"/>
    <col min="6145" max="6145" width="32.25" style="315" customWidth="1"/>
    <col min="6146" max="6149" width="9" style="315"/>
    <col min="6150" max="6150" width="15.625" style="315" customWidth="1"/>
    <col min="6151" max="6389" width="9" style="315"/>
    <col min="6390" max="6390" width="44.625" style="315" customWidth="1"/>
    <col min="6391" max="6393" width="24.75" style="315" customWidth="1"/>
    <col min="6394" max="6398" width="16.375" style="315" customWidth="1"/>
    <col min="6399" max="6399" width="9" style="315"/>
    <col min="6400" max="6400" width="13.375" style="315" customWidth="1"/>
    <col min="6401" max="6401" width="32.25" style="315" customWidth="1"/>
    <col min="6402" max="6405" width="9" style="315"/>
    <col min="6406" max="6406" width="15.625" style="315" customWidth="1"/>
    <col min="6407" max="6645" width="9" style="315"/>
    <col min="6646" max="6646" width="44.625" style="315" customWidth="1"/>
    <col min="6647" max="6649" width="24.75" style="315" customWidth="1"/>
    <col min="6650" max="6654" width="16.375" style="315" customWidth="1"/>
    <col min="6655" max="6655" width="9" style="315"/>
    <col min="6656" max="6656" width="13.375" style="315" customWidth="1"/>
    <col min="6657" max="6657" width="32.25" style="315" customWidth="1"/>
    <col min="6658" max="6661" width="9" style="315"/>
    <col min="6662" max="6662" width="15.625" style="315" customWidth="1"/>
    <col min="6663" max="6901" width="9" style="315"/>
    <col min="6902" max="6902" width="44.625" style="315" customWidth="1"/>
    <col min="6903" max="6905" width="24.75" style="315" customWidth="1"/>
    <col min="6906" max="6910" width="16.375" style="315" customWidth="1"/>
    <col min="6911" max="6911" width="9" style="315"/>
    <col min="6912" max="6912" width="13.375" style="315" customWidth="1"/>
    <col min="6913" max="6913" width="32.25" style="315" customWidth="1"/>
    <col min="6914" max="6917" width="9" style="315"/>
    <col min="6918" max="6918" width="15.625" style="315" customWidth="1"/>
    <col min="6919" max="7157" width="9" style="315"/>
    <col min="7158" max="7158" width="44.625" style="315" customWidth="1"/>
    <col min="7159" max="7161" width="24.75" style="315" customWidth="1"/>
    <col min="7162" max="7166" width="16.375" style="315" customWidth="1"/>
    <col min="7167" max="7167" width="9" style="315"/>
    <col min="7168" max="7168" width="13.375" style="315" customWidth="1"/>
    <col min="7169" max="7169" width="32.25" style="315" customWidth="1"/>
    <col min="7170" max="7173" width="9" style="315"/>
    <col min="7174" max="7174" width="15.625" style="315" customWidth="1"/>
    <col min="7175" max="7413" width="9" style="315"/>
    <col min="7414" max="7414" width="44.625" style="315" customWidth="1"/>
    <col min="7415" max="7417" width="24.75" style="315" customWidth="1"/>
    <col min="7418" max="7422" width="16.375" style="315" customWidth="1"/>
    <col min="7423" max="7423" width="9" style="315"/>
    <col min="7424" max="7424" width="13.375" style="315" customWidth="1"/>
    <col min="7425" max="7425" width="32.25" style="315" customWidth="1"/>
    <col min="7426" max="7429" width="9" style="315"/>
    <col min="7430" max="7430" width="15.625" style="315" customWidth="1"/>
    <col min="7431" max="7669" width="9" style="315"/>
    <col min="7670" max="7670" width="44.625" style="315" customWidth="1"/>
    <col min="7671" max="7673" width="24.75" style="315" customWidth="1"/>
    <col min="7674" max="7678" width="16.375" style="315" customWidth="1"/>
    <col min="7679" max="7679" width="9" style="315"/>
    <col min="7680" max="7680" width="13.375" style="315" customWidth="1"/>
    <col min="7681" max="7681" width="32.25" style="315" customWidth="1"/>
    <col min="7682" max="7685" width="9" style="315"/>
    <col min="7686" max="7686" width="15.625" style="315" customWidth="1"/>
    <col min="7687" max="7925" width="9" style="315"/>
    <col min="7926" max="7926" width="44.625" style="315" customWidth="1"/>
    <col min="7927" max="7929" width="24.75" style="315" customWidth="1"/>
    <col min="7930" max="7934" width="16.375" style="315" customWidth="1"/>
    <col min="7935" max="7935" width="9" style="315"/>
    <col min="7936" max="7936" width="13.375" style="315" customWidth="1"/>
    <col min="7937" max="7937" width="32.25" style="315" customWidth="1"/>
    <col min="7938" max="7941" width="9" style="315"/>
    <col min="7942" max="7942" width="15.625" style="315" customWidth="1"/>
    <col min="7943" max="8181" width="9" style="315"/>
    <col min="8182" max="8182" width="44.625" style="315" customWidth="1"/>
    <col min="8183" max="8185" width="24.75" style="315" customWidth="1"/>
    <col min="8186" max="8190" width="16.375" style="315" customWidth="1"/>
    <col min="8191" max="8191" width="9" style="315"/>
    <col min="8192" max="8192" width="13.375" style="315" customWidth="1"/>
    <col min="8193" max="8193" width="32.25" style="315" customWidth="1"/>
    <col min="8194" max="8197" width="9" style="315"/>
    <col min="8198" max="8198" width="15.625" style="315" customWidth="1"/>
    <col min="8199" max="8437" width="9" style="315"/>
    <col min="8438" max="8438" width="44.625" style="315" customWidth="1"/>
    <col min="8439" max="8441" width="24.75" style="315" customWidth="1"/>
    <col min="8442" max="8446" width="16.375" style="315" customWidth="1"/>
    <col min="8447" max="8447" width="9" style="315"/>
    <col min="8448" max="8448" width="13.375" style="315" customWidth="1"/>
    <col min="8449" max="8449" width="32.25" style="315" customWidth="1"/>
    <col min="8450" max="8453" width="9" style="315"/>
    <col min="8454" max="8454" width="15.625" style="315" customWidth="1"/>
    <col min="8455" max="8693" width="9" style="315"/>
    <col min="8694" max="8694" width="44.625" style="315" customWidth="1"/>
    <col min="8695" max="8697" width="24.75" style="315" customWidth="1"/>
    <col min="8698" max="8702" width="16.375" style="315" customWidth="1"/>
    <col min="8703" max="8703" width="9" style="315"/>
    <col min="8704" max="8704" width="13.375" style="315" customWidth="1"/>
    <col min="8705" max="8705" width="32.25" style="315" customWidth="1"/>
    <col min="8706" max="8709" width="9" style="315"/>
    <col min="8710" max="8710" width="15.625" style="315" customWidth="1"/>
    <col min="8711" max="8949" width="9" style="315"/>
    <col min="8950" max="8950" width="44.625" style="315" customWidth="1"/>
    <col min="8951" max="8953" width="24.75" style="315" customWidth="1"/>
    <col min="8954" max="8958" width="16.375" style="315" customWidth="1"/>
    <col min="8959" max="8959" width="9" style="315"/>
    <col min="8960" max="8960" width="13.375" style="315" customWidth="1"/>
    <col min="8961" max="8961" width="32.25" style="315" customWidth="1"/>
    <col min="8962" max="8965" width="9" style="315"/>
    <col min="8966" max="8966" width="15.625" style="315" customWidth="1"/>
    <col min="8967" max="9205" width="9" style="315"/>
    <col min="9206" max="9206" width="44.625" style="315" customWidth="1"/>
    <col min="9207" max="9209" width="24.75" style="315" customWidth="1"/>
    <col min="9210" max="9214" width="16.375" style="315" customWidth="1"/>
    <col min="9215" max="9215" width="9" style="315"/>
    <col min="9216" max="9216" width="13.375" style="315" customWidth="1"/>
    <col min="9217" max="9217" width="32.25" style="315" customWidth="1"/>
    <col min="9218" max="9221" width="9" style="315"/>
    <col min="9222" max="9222" width="15.625" style="315" customWidth="1"/>
    <col min="9223" max="9461" width="9" style="315"/>
    <col min="9462" max="9462" width="44.625" style="315" customWidth="1"/>
    <col min="9463" max="9465" width="24.75" style="315" customWidth="1"/>
    <col min="9466" max="9470" width="16.375" style="315" customWidth="1"/>
    <col min="9471" max="9471" width="9" style="315"/>
    <col min="9472" max="9472" width="13.375" style="315" customWidth="1"/>
    <col min="9473" max="9473" width="32.25" style="315" customWidth="1"/>
    <col min="9474" max="9477" width="9" style="315"/>
    <col min="9478" max="9478" width="15.625" style="315" customWidth="1"/>
    <col min="9479" max="9717" width="9" style="315"/>
    <col min="9718" max="9718" width="44.625" style="315" customWidth="1"/>
    <col min="9719" max="9721" width="24.75" style="315" customWidth="1"/>
    <col min="9722" max="9726" width="16.375" style="315" customWidth="1"/>
    <col min="9727" max="9727" width="9" style="315"/>
    <col min="9728" max="9728" width="13.375" style="315" customWidth="1"/>
    <col min="9729" max="9729" width="32.25" style="315" customWidth="1"/>
    <col min="9730" max="9733" width="9" style="315"/>
    <col min="9734" max="9734" width="15.625" style="315" customWidth="1"/>
    <col min="9735" max="9973" width="9" style="315"/>
    <col min="9974" max="9974" width="44.625" style="315" customWidth="1"/>
    <col min="9975" max="9977" width="24.75" style="315" customWidth="1"/>
    <col min="9978" max="9982" width="16.375" style="315" customWidth="1"/>
    <col min="9983" max="9983" width="9" style="315"/>
    <col min="9984" max="9984" width="13.375" style="315" customWidth="1"/>
    <col min="9985" max="9985" width="32.25" style="315" customWidth="1"/>
    <col min="9986" max="9989" width="9" style="315"/>
    <col min="9990" max="9990" width="15.625" style="315" customWidth="1"/>
    <col min="9991" max="10229" width="9" style="315"/>
    <col min="10230" max="10230" width="44.625" style="315" customWidth="1"/>
    <col min="10231" max="10233" width="24.75" style="315" customWidth="1"/>
    <col min="10234" max="10238" width="16.375" style="315" customWidth="1"/>
    <col min="10239" max="10239" width="9" style="315"/>
    <col min="10240" max="10240" width="13.375" style="315" customWidth="1"/>
    <col min="10241" max="10241" width="32.25" style="315" customWidth="1"/>
    <col min="10242" max="10245" width="9" style="315"/>
    <col min="10246" max="10246" width="15.625" style="315" customWidth="1"/>
    <col min="10247" max="10485" width="9" style="315"/>
    <col min="10486" max="10486" width="44.625" style="315" customWidth="1"/>
    <col min="10487" max="10489" width="24.75" style="315" customWidth="1"/>
    <col min="10490" max="10494" width="16.375" style="315" customWidth="1"/>
    <col min="10495" max="10495" width="9" style="315"/>
    <col min="10496" max="10496" width="13.375" style="315" customWidth="1"/>
    <col min="10497" max="10497" width="32.25" style="315" customWidth="1"/>
    <col min="10498" max="10501" width="9" style="315"/>
    <col min="10502" max="10502" width="15.625" style="315" customWidth="1"/>
    <col min="10503" max="10741" width="9" style="315"/>
    <col min="10742" max="10742" width="44.625" style="315" customWidth="1"/>
    <col min="10743" max="10745" width="24.75" style="315" customWidth="1"/>
    <col min="10746" max="10750" width="16.375" style="315" customWidth="1"/>
    <col min="10751" max="10751" width="9" style="315"/>
    <col min="10752" max="10752" width="13.375" style="315" customWidth="1"/>
    <col min="10753" max="10753" width="32.25" style="315" customWidth="1"/>
    <col min="10754" max="10757" width="9" style="315"/>
    <col min="10758" max="10758" width="15.625" style="315" customWidth="1"/>
    <col min="10759" max="10997" width="9" style="315"/>
    <col min="10998" max="10998" width="44.625" style="315" customWidth="1"/>
    <col min="10999" max="11001" width="24.75" style="315" customWidth="1"/>
    <col min="11002" max="11006" width="16.375" style="315" customWidth="1"/>
    <col min="11007" max="11007" width="9" style="315"/>
    <col min="11008" max="11008" width="13.375" style="315" customWidth="1"/>
    <col min="11009" max="11009" width="32.25" style="315" customWidth="1"/>
    <col min="11010" max="11013" width="9" style="315"/>
    <col min="11014" max="11014" width="15.625" style="315" customWidth="1"/>
    <col min="11015" max="11253" width="9" style="315"/>
    <col min="11254" max="11254" width="44.625" style="315" customWidth="1"/>
    <col min="11255" max="11257" width="24.75" style="315" customWidth="1"/>
    <col min="11258" max="11262" width="16.375" style="315" customWidth="1"/>
    <col min="11263" max="11263" width="9" style="315"/>
    <col min="11264" max="11264" width="13.375" style="315" customWidth="1"/>
    <col min="11265" max="11265" width="32.25" style="315" customWidth="1"/>
    <col min="11266" max="11269" width="9" style="315"/>
    <col min="11270" max="11270" width="15.625" style="315" customWidth="1"/>
    <col min="11271" max="11509" width="9" style="315"/>
    <col min="11510" max="11510" width="44.625" style="315" customWidth="1"/>
    <col min="11511" max="11513" width="24.75" style="315" customWidth="1"/>
    <col min="11514" max="11518" width="16.375" style="315" customWidth="1"/>
    <col min="11519" max="11519" width="9" style="315"/>
    <col min="11520" max="11520" width="13.375" style="315" customWidth="1"/>
    <col min="11521" max="11521" width="32.25" style="315" customWidth="1"/>
    <col min="11522" max="11525" width="9" style="315"/>
    <col min="11526" max="11526" width="15.625" style="315" customWidth="1"/>
    <col min="11527" max="11765" width="9" style="315"/>
    <col min="11766" max="11766" width="44.625" style="315" customWidth="1"/>
    <col min="11767" max="11769" width="24.75" style="315" customWidth="1"/>
    <col min="11770" max="11774" width="16.375" style="315" customWidth="1"/>
    <col min="11775" max="11775" width="9" style="315"/>
    <col min="11776" max="11776" width="13.375" style="315" customWidth="1"/>
    <col min="11777" max="11777" width="32.25" style="315" customWidth="1"/>
    <col min="11778" max="11781" width="9" style="315"/>
    <col min="11782" max="11782" width="15.625" style="315" customWidth="1"/>
    <col min="11783" max="12021" width="9" style="315"/>
    <col min="12022" max="12022" width="44.625" style="315" customWidth="1"/>
    <col min="12023" max="12025" width="24.75" style="315" customWidth="1"/>
    <col min="12026" max="12030" width="16.375" style="315" customWidth="1"/>
    <col min="12031" max="12031" width="9" style="315"/>
    <col min="12032" max="12032" width="13.375" style="315" customWidth="1"/>
    <col min="12033" max="12033" width="32.25" style="315" customWidth="1"/>
    <col min="12034" max="12037" width="9" style="315"/>
    <col min="12038" max="12038" width="15.625" style="315" customWidth="1"/>
    <col min="12039" max="12277" width="9" style="315"/>
    <col min="12278" max="12278" width="44.625" style="315" customWidth="1"/>
    <col min="12279" max="12281" width="24.75" style="315" customWidth="1"/>
    <col min="12282" max="12286" width="16.375" style="315" customWidth="1"/>
    <col min="12287" max="12287" width="9" style="315"/>
    <col min="12288" max="12288" width="13.375" style="315" customWidth="1"/>
    <col min="12289" max="12289" width="32.25" style="315" customWidth="1"/>
    <col min="12290" max="12293" width="9" style="315"/>
    <col min="12294" max="12294" width="15.625" style="315" customWidth="1"/>
    <col min="12295" max="12533" width="9" style="315"/>
    <col min="12534" max="12534" width="44.625" style="315" customWidth="1"/>
    <col min="12535" max="12537" width="24.75" style="315" customWidth="1"/>
    <col min="12538" max="12542" width="16.375" style="315" customWidth="1"/>
    <col min="12543" max="12543" width="9" style="315"/>
    <col min="12544" max="12544" width="13.375" style="315" customWidth="1"/>
    <col min="12545" max="12545" width="32.25" style="315" customWidth="1"/>
    <col min="12546" max="12549" width="9" style="315"/>
    <col min="12550" max="12550" width="15.625" style="315" customWidth="1"/>
    <col min="12551" max="12789" width="9" style="315"/>
    <col min="12790" max="12790" width="44.625" style="315" customWidth="1"/>
    <col min="12791" max="12793" width="24.75" style="315" customWidth="1"/>
    <col min="12794" max="12798" width="16.375" style="315" customWidth="1"/>
    <col min="12799" max="12799" width="9" style="315"/>
    <col min="12800" max="12800" width="13.375" style="315" customWidth="1"/>
    <col min="12801" max="12801" width="32.25" style="315" customWidth="1"/>
    <col min="12802" max="12805" width="9" style="315"/>
    <col min="12806" max="12806" width="15.625" style="315" customWidth="1"/>
    <col min="12807" max="13045" width="9" style="315"/>
    <col min="13046" max="13046" width="44.625" style="315" customWidth="1"/>
    <col min="13047" max="13049" width="24.75" style="315" customWidth="1"/>
    <col min="13050" max="13054" width="16.375" style="315" customWidth="1"/>
    <col min="13055" max="13055" width="9" style="315"/>
    <col min="13056" max="13056" width="13.375" style="315" customWidth="1"/>
    <col min="13057" max="13057" width="32.25" style="315" customWidth="1"/>
    <col min="13058" max="13061" width="9" style="315"/>
    <col min="13062" max="13062" width="15.625" style="315" customWidth="1"/>
    <col min="13063" max="13301" width="9" style="315"/>
    <col min="13302" max="13302" width="44.625" style="315" customWidth="1"/>
    <col min="13303" max="13305" width="24.75" style="315" customWidth="1"/>
    <col min="13306" max="13310" width="16.375" style="315" customWidth="1"/>
    <col min="13311" max="13311" width="9" style="315"/>
    <col min="13312" max="13312" width="13.375" style="315" customWidth="1"/>
    <col min="13313" max="13313" width="32.25" style="315" customWidth="1"/>
    <col min="13314" max="13317" width="9" style="315"/>
    <col min="13318" max="13318" width="15.625" style="315" customWidth="1"/>
    <col min="13319" max="13557" width="9" style="315"/>
    <col min="13558" max="13558" width="44.625" style="315" customWidth="1"/>
    <col min="13559" max="13561" width="24.75" style="315" customWidth="1"/>
    <col min="13562" max="13566" width="16.375" style="315" customWidth="1"/>
    <col min="13567" max="13567" width="9" style="315"/>
    <col min="13568" max="13568" width="13.375" style="315" customWidth="1"/>
    <col min="13569" max="13569" width="32.25" style="315" customWidth="1"/>
    <col min="13570" max="13573" width="9" style="315"/>
    <col min="13574" max="13574" width="15.625" style="315" customWidth="1"/>
    <col min="13575" max="13813" width="9" style="315"/>
    <col min="13814" max="13814" width="44.625" style="315" customWidth="1"/>
    <col min="13815" max="13817" width="24.75" style="315" customWidth="1"/>
    <col min="13818" max="13822" width="16.375" style="315" customWidth="1"/>
    <col min="13823" max="13823" width="9" style="315"/>
    <col min="13824" max="13824" width="13.375" style="315" customWidth="1"/>
    <col min="13825" max="13825" width="32.25" style="315" customWidth="1"/>
    <col min="13826" max="13829" width="9" style="315"/>
    <col min="13830" max="13830" width="15.625" style="315" customWidth="1"/>
    <col min="13831" max="14069" width="9" style="315"/>
    <col min="14070" max="14070" width="44.625" style="315" customWidth="1"/>
    <col min="14071" max="14073" width="24.75" style="315" customWidth="1"/>
    <col min="14074" max="14078" width="16.375" style="315" customWidth="1"/>
    <col min="14079" max="14079" width="9" style="315"/>
    <col min="14080" max="14080" width="13.375" style="315" customWidth="1"/>
    <col min="14081" max="14081" width="32.25" style="315" customWidth="1"/>
    <col min="14082" max="14085" width="9" style="315"/>
    <col min="14086" max="14086" width="15.625" style="315" customWidth="1"/>
    <col min="14087" max="14325" width="9" style="315"/>
    <col min="14326" max="14326" width="44.625" style="315" customWidth="1"/>
    <col min="14327" max="14329" width="24.75" style="315" customWidth="1"/>
    <col min="14330" max="14334" width="16.375" style="315" customWidth="1"/>
    <col min="14335" max="14335" width="9" style="315"/>
    <col min="14336" max="14336" width="13.375" style="315" customWidth="1"/>
    <col min="14337" max="14337" width="32.25" style="315" customWidth="1"/>
    <col min="14338" max="14341" width="9" style="315"/>
    <col min="14342" max="14342" width="15.625" style="315" customWidth="1"/>
    <col min="14343" max="14581" width="9" style="315"/>
    <col min="14582" max="14582" width="44.625" style="315" customWidth="1"/>
    <col min="14583" max="14585" width="24.75" style="315" customWidth="1"/>
    <col min="14586" max="14590" width="16.375" style="315" customWidth="1"/>
    <col min="14591" max="14591" width="9" style="315"/>
    <col min="14592" max="14592" width="13.375" style="315" customWidth="1"/>
    <col min="14593" max="14593" width="32.25" style="315" customWidth="1"/>
    <col min="14594" max="14597" width="9" style="315"/>
    <col min="14598" max="14598" width="15.625" style="315" customWidth="1"/>
    <col min="14599" max="14837" width="9" style="315"/>
    <col min="14838" max="14838" width="44.625" style="315" customWidth="1"/>
    <col min="14839" max="14841" width="24.75" style="315" customWidth="1"/>
    <col min="14842" max="14846" width="16.375" style="315" customWidth="1"/>
    <col min="14847" max="14847" width="9" style="315"/>
    <col min="14848" max="14848" width="13.375" style="315" customWidth="1"/>
    <col min="14849" max="14849" width="32.25" style="315" customWidth="1"/>
    <col min="14850" max="14853" width="9" style="315"/>
    <col min="14854" max="14854" width="15.625" style="315" customWidth="1"/>
    <col min="14855" max="15093" width="9" style="315"/>
    <col min="15094" max="15094" width="44.625" style="315" customWidth="1"/>
    <col min="15095" max="15097" width="24.75" style="315" customWidth="1"/>
    <col min="15098" max="15102" width="16.375" style="315" customWidth="1"/>
    <col min="15103" max="15103" width="9" style="315"/>
    <col min="15104" max="15104" width="13.375" style="315" customWidth="1"/>
    <col min="15105" max="15105" width="32.25" style="315" customWidth="1"/>
    <col min="15106" max="15109" width="9" style="315"/>
    <col min="15110" max="15110" width="15.625" style="315" customWidth="1"/>
    <col min="15111" max="15349" width="9" style="315"/>
    <col min="15350" max="15350" width="44.625" style="315" customWidth="1"/>
    <col min="15351" max="15353" width="24.75" style="315" customWidth="1"/>
    <col min="15354" max="15358" width="16.375" style="315" customWidth="1"/>
    <col min="15359" max="15359" width="9" style="315"/>
    <col min="15360" max="15360" width="13.375" style="315" customWidth="1"/>
    <col min="15361" max="15361" width="32.25" style="315" customWidth="1"/>
    <col min="15362" max="15365" width="9" style="315"/>
    <col min="15366" max="15366" width="15.625" style="315" customWidth="1"/>
    <col min="15367" max="15605" width="9" style="315"/>
    <col min="15606" max="15606" width="44.625" style="315" customWidth="1"/>
    <col min="15607" max="15609" width="24.75" style="315" customWidth="1"/>
    <col min="15610" max="15614" width="16.375" style="315" customWidth="1"/>
    <col min="15615" max="15615" width="9" style="315"/>
    <col min="15616" max="15616" width="13.375" style="315" customWidth="1"/>
    <col min="15617" max="15617" width="32.25" style="315" customWidth="1"/>
    <col min="15618" max="15621" width="9" style="315"/>
    <col min="15622" max="15622" width="15.625" style="315" customWidth="1"/>
    <col min="15623" max="15861" width="9" style="315"/>
    <col min="15862" max="15862" width="44.625" style="315" customWidth="1"/>
    <col min="15863" max="15865" width="24.75" style="315" customWidth="1"/>
    <col min="15866" max="15870" width="16.375" style="315" customWidth="1"/>
    <col min="15871" max="15871" width="9" style="315"/>
    <col min="15872" max="15872" width="13.375" style="315" customWidth="1"/>
    <col min="15873" max="15873" width="32.25" style="315" customWidth="1"/>
    <col min="15874" max="15877" width="9" style="315"/>
    <col min="15878" max="15878" width="15.625" style="315" customWidth="1"/>
    <col min="15879" max="16117" width="9" style="315"/>
    <col min="16118" max="16118" width="44.625" style="315" customWidth="1"/>
    <col min="16119" max="16121" width="24.75" style="315" customWidth="1"/>
    <col min="16122" max="16126" width="16.375" style="315" customWidth="1"/>
    <col min="16127" max="16127" width="9" style="315"/>
    <col min="16128" max="16128" width="13.375" style="315" customWidth="1"/>
    <col min="16129" max="16129" width="32.25" style="315" customWidth="1"/>
    <col min="16130" max="16133" width="9" style="315"/>
    <col min="16134" max="16134" width="15.625" style="315" customWidth="1"/>
    <col min="16135" max="16384" width="9" style="315"/>
  </cols>
  <sheetData>
    <row r="1" spans="1:4" ht="25.5" customHeight="1">
      <c r="A1" s="314" t="s">
        <v>1268</v>
      </c>
    </row>
    <row r="2" spans="1:4" s="316" customFormat="1" ht="34.5">
      <c r="A2" s="414" t="s">
        <v>1269</v>
      </c>
      <c r="B2" s="414"/>
      <c r="C2" s="414"/>
      <c r="D2" s="414"/>
    </row>
    <row r="3" spans="1:4" ht="26.25" thickBot="1">
      <c r="D3" s="317" t="s">
        <v>1252</v>
      </c>
    </row>
    <row r="4" spans="1:4" s="318" customFormat="1" ht="34.5" customHeight="1">
      <c r="A4" s="415" t="s">
        <v>1253</v>
      </c>
      <c r="B4" s="417" t="s">
        <v>1254</v>
      </c>
      <c r="C4" s="417"/>
      <c r="D4" s="418"/>
    </row>
    <row r="5" spans="1:4" s="318" customFormat="1" ht="34.5" customHeight="1">
      <c r="A5" s="416"/>
      <c r="B5" s="319" t="s">
        <v>1255</v>
      </c>
      <c r="C5" s="319" t="s">
        <v>1256</v>
      </c>
      <c r="D5" s="320" t="s">
        <v>1257</v>
      </c>
    </row>
    <row r="6" spans="1:4" ht="34.5" customHeight="1">
      <c r="A6" s="321" t="s">
        <v>1258</v>
      </c>
      <c r="B6" s="322">
        <f>B7+B22-0.5</f>
        <v>222828.06999999998</v>
      </c>
      <c r="C6" s="322">
        <f>B6-D6</f>
        <v>109776.14999999998</v>
      </c>
      <c r="D6" s="323">
        <f>D7</f>
        <v>113051.92</v>
      </c>
    </row>
    <row r="7" spans="1:4" ht="34.5" customHeight="1">
      <c r="A7" s="321" t="s">
        <v>1259</v>
      </c>
      <c r="B7" s="322">
        <f>SUM(B8:B21)</f>
        <v>163592.29999999996</v>
      </c>
      <c r="C7" s="322">
        <f>B7-D7</f>
        <v>50540.379999999961</v>
      </c>
      <c r="D7" s="323">
        <f>SUM(D8:D21)</f>
        <v>113051.92</v>
      </c>
    </row>
    <row r="8" spans="1:4" ht="34.5" customHeight="1">
      <c r="A8" s="324" t="s">
        <v>8</v>
      </c>
      <c r="B8" s="325">
        <v>78606.48000000001</v>
      </c>
      <c r="C8" s="325">
        <f>B8-D8</f>
        <v>22539.55000000001</v>
      </c>
      <c r="D8" s="326">
        <v>56066.93</v>
      </c>
    </row>
    <row r="9" spans="1:4" ht="34.5" customHeight="1">
      <c r="A9" s="324" t="s">
        <v>9</v>
      </c>
      <c r="B9" s="325">
        <v>23191.18</v>
      </c>
      <c r="C9" s="325">
        <f t="shared" ref="C9:C20" si="0">B9-D9</f>
        <v>3968.6299999999974</v>
      </c>
      <c r="D9" s="326">
        <v>19222.550000000003</v>
      </c>
    </row>
    <row r="10" spans="1:4" ht="34.5" customHeight="1">
      <c r="A10" s="324" t="s">
        <v>1260</v>
      </c>
      <c r="B10" s="325">
        <v>3104.07</v>
      </c>
      <c r="C10" s="325">
        <f t="shared" si="0"/>
        <v>658.05000000000018</v>
      </c>
      <c r="D10" s="326">
        <v>2446.02</v>
      </c>
    </row>
    <row r="11" spans="1:4" ht="34.5" customHeight="1">
      <c r="A11" s="324" t="s">
        <v>11</v>
      </c>
      <c r="B11" s="325">
        <v>11757.16</v>
      </c>
      <c r="C11" s="325">
        <f t="shared" si="0"/>
        <v>1215.5199999999986</v>
      </c>
      <c r="D11" s="326">
        <v>10541.640000000001</v>
      </c>
    </row>
    <row r="12" spans="1:4" ht="34.5" customHeight="1">
      <c r="A12" s="324" t="s">
        <v>12</v>
      </c>
      <c r="B12" s="325">
        <v>8838.2000000000007</v>
      </c>
      <c r="C12" s="325">
        <f t="shared" si="0"/>
        <v>3170.4100000000008</v>
      </c>
      <c r="D12" s="326">
        <v>5667.79</v>
      </c>
    </row>
    <row r="13" spans="1:4" ht="34.5" customHeight="1">
      <c r="A13" s="324" t="s">
        <v>13</v>
      </c>
      <c r="B13" s="325">
        <v>4407.33</v>
      </c>
      <c r="C13" s="325">
        <f t="shared" si="0"/>
        <v>2539.1099999999997</v>
      </c>
      <c r="D13" s="326">
        <v>1868.22</v>
      </c>
    </row>
    <row r="14" spans="1:4" ht="34.5" customHeight="1">
      <c r="A14" s="324" t="s">
        <v>14</v>
      </c>
      <c r="B14" s="325">
        <v>7390.4900000000007</v>
      </c>
      <c r="C14" s="325">
        <f t="shared" si="0"/>
        <v>3680.8000000000006</v>
      </c>
      <c r="D14" s="326">
        <v>3709.69</v>
      </c>
    </row>
    <row r="15" spans="1:4" ht="34.5" customHeight="1">
      <c r="A15" s="324" t="s">
        <v>15</v>
      </c>
      <c r="B15" s="325">
        <v>13195.240000000002</v>
      </c>
      <c r="C15" s="325">
        <f t="shared" si="0"/>
        <v>6165.3400000000011</v>
      </c>
      <c r="D15" s="326">
        <v>7029.9000000000005</v>
      </c>
    </row>
    <row r="16" spans="1:4" ht="34.5" customHeight="1">
      <c r="A16" s="324" t="s">
        <v>16</v>
      </c>
      <c r="B16" s="325">
        <v>1616.77</v>
      </c>
      <c r="C16" s="325">
        <f t="shared" si="0"/>
        <v>306.02</v>
      </c>
      <c r="D16" s="326">
        <v>1310.75</v>
      </c>
    </row>
    <row r="17" spans="1:4" ht="34.5" customHeight="1">
      <c r="A17" s="324" t="s">
        <v>1261</v>
      </c>
      <c r="B17" s="325">
        <v>4070.28</v>
      </c>
      <c r="C17" s="325">
        <f t="shared" si="0"/>
        <v>3689.36</v>
      </c>
      <c r="D17" s="326">
        <v>380.92</v>
      </c>
    </row>
    <row r="18" spans="1:4" ht="34.5" customHeight="1">
      <c r="A18" s="324" t="s">
        <v>1262</v>
      </c>
      <c r="B18" s="325">
        <v>1537.5900000000001</v>
      </c>
      <c r="C18" s="325">
        <f t="shared" si="0"/>
        <v>597.06000000000006</v>
      </c>
      <c r="D18" s="326">
        <v>940.53000000000009</v>
      </c>
    </row>
    <row r="19" spans="1:4" ht="34.5" customHeight="1">
      <c r="A19" s="324" t="s">
        <v>1263</v>
      </c>
      <c r="B19" s="325">
        <v>3734.3</v>
      </c>
      <c r="C19" s="325">
        <f t="shared" si="0"/>
        <v>671.96</v>
      </c>
      <c r="D19" s="326">
        <v>3062.34</v>
      </c>
    </row>
    <row r="20" spans="1:4" ht="34.5" customHeight="1">
      <c r="A20" s="324" t="s">
        <v>1264</v>
      </c>
      <c r="B20" s="325">
        <v>2143.21</v>
      </c>
      <c r="C20" s="325">
        <f t="shared" si="0"/>
        <v>1338.57</v>
      </c>
      <c r="D20" s="326">
        <v>804.6400000000001</v>
      </c>
    </row>
    <row r="21" spans="1:4" ht="34.5" customHeight="1">
      <c r="A21" s="324" t="s">
        <v>21</v>
      </c>
      <c r="B21" s="325"/>
      <c r="C21" s="325"/>
      <c r="D21" s="326"/>
    </row>
    <row r="22" spans="1:4" ht="34.5" customHeight="1">
      <c r="A22" s="321" t="s">
        <v>1265</v>
      </c>
      <c r="B22" s="322">
        <f>SUM(B23:B30)</f>
        <v>59236.270000000011</v>
      </c>
      <c r="C22" s="322">
        <f>B22-D22</f>
        <v>59236.270000000011</v>
      </c>
      <c r="D22" s="326"/>
    </row>
    <row r="23" spans="1:4" ht="34.5" customHeight="1">
      <c r="A23" s="324" t="s">
        <v>23</v>
      </c>
      <c r="B23" s="325">
        <v>6828.7400000000007</v>
      </c>
      <c r="C23" s="325">
        <f>B23-D23</f>
        <v>6828.7400000000007</v>
      </c>
      <c r="D23" s="326"/>
    </row>
    <row r="24" spans="1:4" ht="34.5" customHeight="1">
      <c r="A24" s="324" t="s">
        <v>24</v>
      </c>
      <c r="B24" s="325">
        <v>17107.16</v>
      </c>
      <c r="C24" s="325">
        <f t="shared" ref="C24:C30" si="1">B24-D24</f>
        <v>17107.16</v>
      </c>
      <c r="D24" s="326"/>
    </row>
    <row r="25" spans="1:4" ht="34.5" customHeight="1">
      <c r="A25" s="324" t="s">
        <v>25</v>
      </c>
      <c r="B25" s="325">
        <v>9623.58</v>
      </c>
      <c r="C25" s="325">
        <f t="shared" si="1"/>
        <v>9623.58</v>
      </c>
      <c r="D25" s="326"/>
    </row>
    <row r="26" spans="1:4" ht="34.5" customHeight="1">
      <c r="A26" s="324" t="s">
        <v>26</v>
      </c>
      <c r="B26" s="325">
        <v>4039.2500000000005</v>
      </c>
      <c r="C26" s="325">
        <f t="shared" si="1"/>
        <v>4039.2500000000005</v>
      </c>
      <c r="D26" s="326"/>
    </row>
    <row r="27" spans="1:4" ht="34.5" customHeight="1">
      <c r="A27" s="324" t="s">
        <v>27</v>
      </c>
      <c r="B27" s="325">
        <v>18390.09</v>
      </c>
      <c r="C27" s="325">
        <f t="shared" si="1"/>
        <v>18390.09</v>
      </c>
      <c r="D27" s="326"/>
    </row>
    <row r="28" spans="1:4" ht="34.5" customHeight="1">
      <c r="A28" s="324" t="s">
        <v>28</v>
      </c>
      <c r="B28" s="325">
        <v>44.940000000000005</v>
      </c>
      <c r="C28" s="325">
        <f t="shared" si="1"/>
        <v>44.940000000000005</v>
      </c>
      <c r="D28" s="326"/>
    </row>
    <row r="29" spans="1:4" ht="34.5" customHeight="1">
      <c r="A29" s="327" t="s">
        <v>1266</v>
      </c>
      <c r="B29" s="328">
        <v>48.150000000000006</v>
      </c>
      <c r="C29" s="325">
        <f t="shared" si="1"/>
        <v>48.150000000000006</v>
      </c>
      <c r="D29" s="329"/>
    </row>
    <row r="30" spans="1:4" ht="34.5" customHeight="1" thickBot="1">
      <c r="A30" s="330" t="s">
        <v>1267</v>
      </c>
      <c r="B30" s="331">
        <v>3154.36</v>
      </c>
      <c r="C30" s="331">
        <f t="shared" si="1"/>
        <v>3154.36</v>
      </c>
      <c r="D30" s="332"/>
    </row>
  </sheetData>
  <mergeCells count="3">
    <mergeCell ref="A2:D2"/>
    <mergeCell ref="A4:A5"/>
    <mergeCell ref="B4:D4"/>
  </mergeCells>
  <phoneticPr fontId="1" type="noConversion"/>
  <printOptions horizontalCentered="1"/>
  <pageMargins left="0.74803149606299213" right="0.74803149606299213" top="0.98425196850393704" bottom="0.98425196850393704" header="0.51181102362204722" footer="0.51181102362204722"/>
  <pageSetup paperSize="9" scale="66"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D32"/>
  <sheetViews>
    <sheetView zoomScale="115" workbookViewId="0">
      <selection activeCell="F5" sqref="F5"/>
    </sheetView>
  </sheetViews>
  <sheetFormatPr defaultRowHeight="16.350000000000001" customHeight="1"/>
  <cols>
    <col min="1" max="1" width="34.5" style="333" customWidth="1"/>
    <col min="2" max="4" width="21.5" style="333" customWidth="1"/>
    <col min="5" max="5" width="9" style="333"/>
    <col min="6" max="6" width="22.75" style="333" customWidth="1"/>
    <col min="7" max="253" width="9" style="333"/>
    <col min="254" max="254" width="34.5" style="333" customWidth="1"/>
    <col min="255" max="260" width="11.25" style="333" customWidth="1"/>
    <col min="261" max="261" width="9" style="333"/>
    <col min="262" max="262" width="22.75" style="333" customWidth="1"/>
    <col min="263" max="509" width="9" style="333"/>
    <col min="510" max="510" width="34.5" style="333" customWidth="1"/>
    <col min="511" max="516" width="11.25" style="333" customWidth="1"/>
    <col min="517" max="517" width="9" style="333"/>
    <col min="518" max="518" width="22.75" style="333" customWidth="1"/>
    <col min="519" max="765" width="9" style="333"/>
    <col min="766" max="766" width="34.5" style="333" customWidth="1"/>
    <col min="767" max="772" width="11.25" style="333" customWidth="1"/>
    <col min="773" max="773" width="9" style="333"/>
    <col min="774" max="774" width="22.75" style="333" customWidth="1"/>
    <col min="775" max="1021" width="9" style="333"/>
    <col min="1022" max="1022" width="34.5" style="333" customWidth="1"/>
    <col min="1023" max="1028" width="11.25" style="333" customWidth="1"/>
    <col min="1029" max="1029" width="9" style="333"/>
    <col min="1030" max="1030" width="22.75" style="333" customWidth="1"/>
    <col min="1031" max="1277" width="9" style="333"/>
    <col min="1278" max="1278" width="34.5" style="333" customWidth="1"/>
    <col min="1279" max="1284" width="11.25" style="333" customWidth="1"/>
    <col min="1285" max="1285" width="9" style="333"/>
    <col min="1286" max="1286" width="22.75" style="333" customWidth="1"/>
    <col min="1287" max="1533" width="9" style="333"/>
    <col min="1534" max="1534" width="34.5" style="333" customWidth="1"/>
    <col min="1535" max="1540" width="11.25" style="333" customWidth="1"/>
    <col min="1541" max="1541" width="9" style="333"/>
    <col min="1542" max="1542" width="22.75" style="333" customWidth="1"/>
    <col min="1543" max="1789" width="9" style="333"/>
    <col min="1790" max="1790" width="34.5" style="333" customWidth="1"/>
    <col min="1791" max="1796" width="11.25" style="333" customWidth="1"/>
    <col min="1797" max="1797" width="9" style="333"/>
    <col min="1798" max="1798" width="22.75" style="333" customWidth="1"/>
    <col min="1799" max="2045" width="9" style="333"/>
    <col min="2046" max="2046" width="34.5" style="333" customWidth="1"/>
    <col min="2047" max="2052" width="11.25" style="333" customWidth="1"/>
    <col min="2053" max="2053" width="9" style="333"/>
    <col min="2054" max="2054" width="22.75" style="333" customWidth="1"/>
    <col min="2055" max="2301" width="9" style="333"/>
    <col min="2302" max="2302" width="34.5" style="333" customWidth="1"/>
    <col min="2303" max="2308" width="11.25" style="333" customWidth="1"/>
    <col min="2309" max="2309" width="9" style="333"/>
    <col min="2310" max="2310" width="22.75" style="333" customWidth="1"/>
    <col min="2311" max="2557" width="9" style="333"/>
    <col min="2558" max="2558" width="34.5" style="333" customWidth="1"/>
    <col min="2559" max="2564" width="11.25" style="333" customWidth="1"/>
    <col min="2565" max="2565" width="9" style="333"/>
    <col min="2566" max="2566" width="22.75" style="333" customWidth="1"/>
    <col min="2567" max="2813" width="9" style="333"/>
    <col min="2814" max="2814" width="34.5" style="333" customWidth="1"/>
    <col min="2815" max="2820" width="11.25" style="333" customWidth="1"/>
    <col min="2821" max="2821" width="9" style="333"/>
    <col min="2822" max="2822" width="22.75" style="333" customWidth="1"/>
    <col min="2823" max="3069" width="9" style="333"/>
    <col min="3070" max="3070" width="34.5" style="333" customWidth="1"/>
    <col min="3071" max="3076" width="11.25" style="333" customWidth="1"/>
    <col min="3077" max="3077" width="9" style="333"/>
    <col min="3078" max="3078" width="22.75" style="333" customWidth="1"/>
    <col min="3079" max="3325" width="9" style="333"/>
    <col min="3326" max="3326" width="34.5" style="333" customWidth="1"/>
    <col min="3327" max="3332" width="11.25" style="333" customWidth="1"/>
    <col min="3333" max="3333" width="9" style="333"/>
    <col min="3334" max="3334" width="22.75" style="333" customWidth="1"/>
    <col min="3335" max="3581" width="9" style="333"/>
    <col min="3582" max="3582" width="34.5" style="333" customWidth="1"/>
    <col min="3583" max="3588" width="11.25" style="333" customWidth="1"/>
    <col min="3589" max="3589" width="9" style="333"/>
    <col min="3590" max="3590" width="22.75" style="333" customWidth="1"/>
    <col min="3591" max="3837" width="9" style="333"/>
    <col min="3838" max="3838" width="34.5" style="333" customWidth="1"/>
    <col min="3839" max="3844" width="11.25" style="333" customWidth="1"/>
    <col min="3845" max="3845" width="9" style="333"/>
    <col min="3846" max="3846" width="22.75" style="333" customWidth="1"/>
    <col min="3847" max="4093" width="9" style="333"/>
    <col min="4094" max="4094" width="34.5" style="333" customWidth="1"/>
    <col min="4095" max="4100" width="11.25" style="333" customWidth="1"/>
    <col min="4101" max="4101" width="9" style="333"/>
    <col min="4102" max="4102" width="22.75" style="333" customWidth="1"/>
    <col min="4103" max="4349" width="9" style="333"/>
    <col min="4350" max="4350" width="34.5" style="333" customWidth="1"/>
    <col min="4351" max="4356" width="11.25" style="333" customWidth="1"/>
    <col min="4357" max="4357" width="9" style="333"/>
    <col min="4358" max="4358" width="22.75" style="333" customWidth="1"/>
    <col min="4359" max="4605" width="9" style="333"/>
    <col min="4606" max="4606" width="34.5" style="333" customWidth="1"/>
    <col min="4607" max="4612" width="11.25" style="333" customWidth="1"/>
    <col min="4613" max="4613" width="9" style="333"/>
    <col min="4614" max="4614" width="22.75" style="333" customWidth="1"/>
    <col min="4615" max="4861" width="9" style="333"/>
    <col min="4862" max="4862" width="34.5" style="333" customWidth="1"/>
    <col min="4863" max="4868" width="11.25" style="333" customWidth="1"/>
    <col min="4869" max="4869" width="9" style="333"/>
    <col min="4870" max="4870" width="22.75" style="333" customWidth="1"/>
    <col min="4871" max="5117" width="9" style="333"/>
    <col min="5118" max="5118" width="34.5" style="333" customWidth="1"/>
    <col min="5119" max="5124" width="11.25" style="333" customWidth="1"/>
    <col min="5125" max="5125" width="9" style="333"/>
    <col min="5126" max="5126" width="22.75" style="333" customWidth="1"/>
    <col min="5127" max="5373" width="9" style="333"/>
    <col min="5374" max="5374" width="34.5" style="333" customWidth="1"/>
    <col min="5375" max="5380" width="11.25" style="333" customWidth="1"/>
    <col min="5381" max="5381" width="9" style="333"/>
    <col min="5382" max="5382" width="22.75" style="333" customWidth="1"/>
    <col min="5383" max="5629" width="9" style="333"/>
    <col min="5630" max="5630" width="34.5" style="333" customWidth="1"/>
    <col min="5631" max="5636" width="11.25" style="333" customWidth="1"/>
    <col min="5637" max="5637" width="9" style="333"/>
    <col min="5638" max="5638" width="22.75" style="333" customWidth="1"/>
    <col min="5639" max="5885" width="9" style="333"/>
    <col min="5886" max="5886" width="34.5" style="333" customWidth="1"/>
    <col min="5887" max="5892" width="11.25" style="333" customWidth="1"/>
    <col min="5893" max="5893" width="9" style="333"/>
    <col min="5894" max="5894" width="22.75" style="333" customWidth="1"/>
    <col min="5895" max="6141" width="9" style="333"/>
    <col min="6142" max="6142" width="34.5" style="333" customWidth="1"/>
    <col min="6143" max="6148" width="11.25" style="333" customWidth="1"/>
    <col min="6149" max="6149" width="9" style="333"/>
    <col min="6150" max="6150" width="22.75" style="333" customWidth="1"/>
    <col min="6151" max="6397" width="9" style="333"/>
    <col min="6398" max="6398" width="34.5" style="333" customWidth="1"/>
    <col min="6399" max="6404" width="11.25" style="333" customWidth="1"/>
    <col min="6405" max="6405" width="9" style="333"/>
    <col min="6406" max="6406" width="22.75" style="333" customWidth="1"/>
    <col min="6407" max="6653" width="9" style="333"/>
    <col min="6654" max="6654" width="34.5" style="333" customWidth="1"/>
    <col min="6655" max="6660" width="11.25" style="333" customWidth="1"/>
    <col min="6661" max="6661" width="9" style="333"/>
    <col min="6662" max="6662" width="22.75" style="333" customWidth="1"/>
    <col min="6663" max="6909" width="9" style="333"/>
    <col min="6910" max="6910" width="34.5" style="333" customWidth="1"/>
    <col min="6911" max="6916" width="11.25" style="333" customWidth="1"/>
    <col min="6917" max="6917" width="9" style="333"/>
    <col min="6918" max="6918" width="22.75" style="333" customWidth="1"/>
    <col min="6919" max="7165" width="9" style="333"/>
    <col min="7166" max="7166" width="34.5" style="333" customWidth="1"/>
    <col min="7167" max="7172" width="11.25" style="333" customWidth="1"/>
    <col min="7173" max="7173" width="9" style="333"/>
    <col min="7174" max="7174" width="22.75" style="333" customWidth="1"/>
    <col min="7175" max="7421" width="9" style="333"/>
    <col min="7422" max="7422" width="34.5" style="333" customWidth="1"/>
    <col min="7423" max="7428" width="11.25" style="333" customWidth="1"/>
    <col min="7429" max="7429" width="9" style="333"/>
    <col min="7430" max="7430" width="22.75" style="333" customWidth="1"/>
    <col min="7431" max="7677" width="9" style="333"/>
    <col min="7678" max="7678" width="34.5" style="333" customWidth="1"/>
    <col min="7679" max="7684" width="11.25" style="333" customWidth="1"/>
    <col min="7685" max="7685" width="9" style="333"/>
    <col min="7686" max="7686" width="22.75" style="333" customWidth="1"/>
    <col min="7687" max="7933" width="9" style="333"/>
    <col min="7934" max="7934" width="34.5" style="333" customWidth="1"/>
    <col min="7935" max="7940" width="11.25" style="333" customWidth="1"/>
    <col min="7941" max="7941" width="9" style="333"/>
    <col min="7942" max="7942" width="22.75" style="333" customWidth="1"/>
    <col min="7943" max="8189" width="9" style="333"/>
    <col min="8190" max="8190" width="34.5" style="333" customWidth="1"/>
    <col min="8191" max="8196" width="11.25" style="333" customWidth="1"/>
    <col min="8197" max="8197" width="9" style="333"/>
    <col min="8198" max="8198" width="22.75" style="333" customWidth="1"/>
    <col min="8199" max="8445" width="9" style="333"/>
    <col min="8446" max="8446" width="34.5" style="333" customWidth="1"/>
    <col min="8447" max="8452" width="11.25" style="333" customWidth="1"/>
    <col min="8453" max="8453" width="9" style="333"/>
    <col min="8454" max="8454" width="22.75" style="333" customWidth="1"/>
    <col min="8455" max="8701" width="9" style="333"/>
    <col min="8702" max="8702" width="34.5" style="333" customWidth="1"/>
    <col min="8703" max="8708" width="11.25" style="333" customWidth="1"/>
    <col min="8709" max="8709" width="9" style="333"/>
    <col min="8710" max="8710" width="22.75" style="333" customWidth="1"/>
    <col min="8711" max="8957" width="9" style="333"/>
    <col min="8958" max="8958" width="34.5" style="333" customWidth="1"/>
    <col min="8959" max="8964" width="11.25" style="333" customWidth="1"/>
    <col min="8965" max="8965" width="9" style="333"/>
    <col min="8966" max="8966" width="22.75" style="333" customWidth="1"/>
    <col min="8967" max="9213" width="9" style="333"/>
    <col min="9214" max="9214" width="34.5" style="333" customWidth="1"/>
    <col min="9215" max="9220" width="11.25" style="333" customWidth="1"/>
    <col min="9221" max="9221" width="9" style="333"/>
    <col min="9222" max="9222" width="22.75" style="333" customWidth="1"/>
    <col min="9223" max="9469" width="9" style="333"/>
    <col min="9470" max="9470" width="34.5" style="333" customWidth="1"/>
    <col min="9471" max="9476" width="11.25" style="333" customWidth="1"/>
    <col min="9477" max="9477" width="9" style="333"/>
    <col min="9478" max="9478" width="22.75" style="333" customWidth="1"/>
    <col min="9479" max="9725" width="9" style="333"/>
    <col min="9726" max="9726" width="34.5" style="333" customWidth="1"/>
    <col min="9727" max="9732" width="11.25" style="333" customWidth="1"/>
    <col min="9733" max="9733" width="9" style="333"/>
    <col min="9734" max="9734" width="22.75" style="333" customWidth="1"/>
    <col min="9735" max="9981" width="9" style="333"/>
    <col min="9982" max="9982" width="34.5" style="333" customWidth="1"/>
    <col min="9983" max="9988" width="11.25" style="333" customWidth="1"/>
    <col min="9989" max="9989" width="9" style="333"/>
    <col min="9990" max="9990" width="22.75" style="333" customWidth="1"/>
    <col min="9991" max="10237" width="9" style="333"/>
    <col min="10238" max="10238" width="34.5" style="333" customWidth="1"/>
    <col min="10239" max="10244" width="11.25" style="333" customWidth="1"/>
    <col min="10245" max="10245" width="9" style="333"/>
    <col min="10246" max="10246" width="22.75" style="333" customWidth="1"/>
    <col min="10247" max="10493" width="9" style="333"/>
    <col min="10494" max="10494" width="34.5" style="333" customWidth="1"/>
    <col min="10495" max="10500" width="11.25" style="333" customWidth="1"/>
    <col min="10501" max="10501" width="9" style="333"/>
    <col min="10502" max="10502" width="22.75" style="333" customWidth="1"/>
    <col min="10503" max="10749" width="9" style="333"/>
    <col min="10750" max="10750" width="34.5" style="333" customWidth="1"/>
    <col min="10751" max="10756" width="11.25" style="333" customWidth="1"/>
    <col min="10757" max="10757" width="9" style="333"/>
    <col min="10758" max="10758" width="22.75" style="333" customWidth="1"/>
    <col min="10759" max="11005" width="9" style="333"/>
    <col min="11006" max="11006" width="34.5" style="333" customWidth="1"/>
    <col min="11007" max="11012" width="11.25" style="333" customWidth="1"/>
    <col min="11013" max="11013" width="9" style="333"/>
    <col min="11014" max="11014" width="22.75" style="333" customWidth="1"/>
    <col min="11015" max="11261" width="9" style="333"/>
    <col min="11262" max="11262" width="34.5" style="333" customWidth="1"/>
    <col min="11263" max="11268" width="11.25" style="333" customWidth="1"/>
    <col min="11269" max="11269" width="9" style="333"/>
    <col min="11270" max="11270" width="22.75" style="333" customWidth="1"/>
    <col min="11271" max="11517" width="9" style="333"/>
    <col min="11518" max="11518" width="34.5" style="333" customWidth="1"/>
    <col min="11519" max="11524" width="11.25" style="333" customWidth="1"/>
    <col min="11525" max="11525" width="9" style="333"/>
    <col min="11526" max="11526" width="22.75" style="333" customWidth="1"/>
    <col min="11527" max="11773" width="9" style="333"/>
    <col min="11774" max="11774" width="34.5" style="333" customWidth="1"/>
    <col min="11775" max="11780" width="11.25" style="333" customWidth="1"/>
    <col min="11781" max="11781" width="9" style="333"/>
    <col min="11782" max="11782" width="22.75" style="333" customWidth="1"/>
    <col min="11783" max="12029" width="9" style="333"/>
    <col min="12030" max="12030" width="34.5" style="333" customWidth="1"/>
    <col min="12031" max="12036" width="11.25" style="333" customWidth="1"/>
    <col min="12037" max="12037" width="9" style="333"/>
    <col min="12038" max="12038" width="22.75" style="333" customWidth="1"/>
    <col min="12039" max="12285" width="9" style="333"/>
    <col min="12286" max="12286" width="34.5" style="333" customWidth="1"/>
    <col min="12287" max="12292" width="11.25" style="333" customWidth="1"/>
    <col min="12293" max="12293" width="9" style="333"/>
    <col min="12294" max="12294" width="22.75" style="333" customWidth="1"/>
    <col min="12295" max="12541" width="9" style="333"/>
    <col min="12542" max="12542" width="34.5" style="333" customWidth="1"/>
    <col min="12543" max="12548" width="11.25" style="333" customWidth="1"/>
    <col min="12549" max="12549" width="9" style="333"/>
    <col min="12550" max="12550" width="22.75" style="333" customWidth="1"/>
    <col min="12551" max="12797" width="9" style="333"/>
    <col min="12798" max="12798" width="34.5" style="333" customWidth="1"/>
    <col min="12799" max="12804" width="11.25" style="333" customWidth="1"/>
    <col min="12805" max="12805" width="9" style="333"/>
    <col min="12806" max="12806" width="22.75" style="333" customWidth="1"/>
    <col min="12807" max="13053" width="9" style="333"/>
    <col min="13054" max="13054" width="34.5" style="333" customWidth="1"/>
    <col min="13055" max="13060" width="11.25" style="333" customWidth="1"/>
    <col min="13061" max="13061" width="9" style="333"/>
    <col min="13062" max="13062" width="22.75" style="333" customWidth="1"/>
    <col min="13063" max="13309" width="9" style="333"/>
    <col min="13310" max="13310" width="34.5" style="333" customWidth="1"/>
    <col min="13311" max="13316" width="11.25" style="333" customWidth="1"/>
    <col min="13317" max="13317" width="9" style="333"/>
    <col min="13318" max="13318" width="22.75" style="333" customWidth="1"/>
    <col min="13319" max="13565" width="9" style="333"/>
    <col min="13566" max="13566" width="34.5" style="333" customWidth="1"/>
    <col min="13567" max="13572" width="11.25" style="333" customWidth="1"/>
    <col min="13573" max="13573" width="9" style="333"/>
    <col min="13574" max="13574" width="22.75" style="333" customWidth="1"/>
    <col min="13575" max="13821" width="9" style="333"/>
    <col min="13822" max="13822" width="34.5" style="333" customWidth="1"/>
    <col min="13823" max="13828" width="11.25" style="333" customWidth="1"/>
    <col min="13829" max="13829" width="9" style="333"/>
    <col min="13830" max="13830" width="22.75" style="333" customWidth="1"/>
    <col min="13831" max="14077" width="9" style="333"/>
    <col min="14078" max="14078" width="34.5" style="333" customWidth="1"/>
    <col min="14079" max="14084" width="11.25" style="333" customWidth="1"/>
    <col min="14085" max="14085" width="9" style="333"/>
    <col min="14086" max="14086" width="22.75" style="333" customWidth="1"/>
    <col min="14087" max="14333" width="9" style="333"/>
    <col min="14334" max="14334" width="34.5" style="333" customWidth="1"/>
    <col min="14335" max="14340" width="11.25" style="333" customWidth="1"/>
    <col min="14341" max="14341" width="9" style="333"/>
    <col min="14342" max="14342" width="22.75" style="333" customWidth="1"/>
    <col min="14343" max="14589" width="9" style="333"/>
    <col min="14590" max="14590" width="34.5" style="333" customWidth="1"/>
    <col min="14591" max="14596" width="11.25" style="333" customWidth="1"/>
    <col min="14597" max="14597" width="9" style="333"/>
    <col min="14598" max="14598" width="22.75" style="333" customWidth="1"/>
    <col min="14599" max="14845" width="9" style="333"/>
    <col min="14846" max="14846" width="34.5" style="333" customWidth="1"/>
    <col min="14847" max="14852" width="11.25" style="333" customWidth="1"/>
    <col min="14853" max="14853" width="9" style="333"/>
    <col min="14854" max="14854" width="22.75" style="333" customWidth="1"/>
    <col min="14855" max="15101" width="9" style="333"/>
    <col min="15102" max="15102" width="34.5" style="333" customWidth="1"/>
    <col min="15103" max="15108" width="11.25" style="333" customWidth="1"/>
    <col min="15109" max="15109" width="9" style="333"/>
    <col min="15110" max="15110" width="22.75" style="333" customWidth="1"/>
    <col min="15111" max="15357" width="9" style="333"/>
    <col min="15358" max="15358" width="34.5" style="333" customWidth="1"/>
    <col min="15359" max="15364" width="11.25" style="333" customWidth="1"/>
    <col min="15365" max="15365" width="9" style="333"/>
    <col min="15366" max="15366" width="22.75" style="333" customWidth="1"/>
    <col min="15367" max="15613" width="9" style="333"/>
    <col min="15614" max="15614" width="34.5" style="333" customWidth="1"/>
    <col min="15615" max="15620" width="11.25" style="333" customWidth="1"/>
    <col min="15621" max="15621" width="9" style="333"/>
    <col min="15622" max="15622" width="22.75" style="333" customWidth="1"/>
    <col min="15623" max="15869" width="9" style="333"/>
    <col min="15870" max="15870" width="34.5" style="333" customWidth="1"/>
    <col min="15871" max="15876" width="11.25" style="333" customWidth="1"/>
    <col min="15877" max="15877" width="9" style="333"/>
    <col min="15878" max="15878" width="22.75" style="333" customWidth="1"/>
    <col min="15879" max="16125" width="9" style="333"/>
    <col min="16126" max="16126" width="34.5" style="333" customWidth="1"/>
    <col min="16127" max="16132" width="11.25" style="333" customWidth="1"/>
    <col min="16133" max="16133" width="9" style="333"/>
    <col min="16134" max="16134" width="22.75" style="333" customWidth="1"/>
    <col min="16135" max="16384" width="9" style="333"/>
  </cols>
  <sheetData>
    <row r="1" spans="1:4" ht="30.75" customHeight="1">
      <c r="A1" s="337" t="s">
        <v>1226</v>
      </c>
    </row>
    <row r="2" spans="1:4" ht="33" customHeight="1">
      <c r="A2" s="414" t="s">
        <v>1270</v>
      </c>
      <c r="B2" s="414"/>
      <c r="C2" s="414"/>
      <c r="D2" s="414"/>
    </row>
    <row r="3" spans="1:4" ht="33" customHeight="1" thickBot="1">
      <c r="A3" s="334"/>
      <c r="B3" s="335"/>
      <c r="D3" s="317" t="s">
        <v>2</v>
      </c>
    </row>
    <row r="4" spans="1:4" s="336" customFormat="1" ht="25.5" customHeight="1">
      <c r="A4" s="419" t="s">
        <v>3</v>
      </c>
      <c r="B4" s="421" t="s">
        <v>527</v>
      </c>
      <c r="C4" s="421"/>
      <c r="D4" s="422"/>
    </row>
    <row r="5" spans="1:4" s="336" customFormat="1" ht="25.5" customHeight="1">
      <c r="A5" s="420"/>
      <c r="B5" s="369" t="s">
        <v>146</v>
      </c>
      <c r="C5" s="369" t="s">
        <v>75</v>
      </c>
      <c r="D5" s="370" t="s">
        <v>76</v>
      </c>
    </row>
    <row r="6" spans="1:4" ht="28.5" customHeight="1">
      <c r="A6" s="371" t="s">
        <v>1175</v>
      </c>
      <c r="B6" s="372">
        <f>SUM(B7:B31)</f>
        <v>304963.5</v>
      </c>
      <c r="C6" s="372">
        <f>SUM(C7:C31)</f>
        <v>281047.5</v>
      </c>
      <c r="D6" s="373">
        <f>SUM(D7:D31)</f>
        <v>23916</v>
      </c>
    </row>
    <row r="7" spans="1:4" ht="28.5" customHeight="1">
      <c r="A7" s="374" t="s">
        <v>1176</v>
      </c>
      <c r="B7" s="375">
        <f>SUM(C7:D7)</f>
        <v>47646</v>
      </c>
      <c r="C7" s="375">
        <f>35961</f>
        <v>35961</v>
      </c>
      <c r="D7" s="376">
        <v>11685</v>
      </c>
    </row>
    <row r="8" spans="1:4" ht="28.5" customHeight="1">
      <c r="A8" s="374" t="s">
        <v>1177</v>
      </c>
      <c r="B8" s="375"/>
      <c r="C8" s="375"/>
      <c r="D8" s="376"/>
    </row>
    <row r="9" spans="1:4" ht="28.5" customHeight="1">
      <c r="A9" s="374" t="s">
        <v>1178</v>
      </c>
      <c r="B9" s="375">
        <f t="shared" ref="B9:B30" si="0">SUM(C9:D9)</f>
        <v>141</v>
      </c>
      <c r="C9" s="375">
        <v>141</v>
      </c>
      <c r="D9" s="376"/>
    </row>
    <row r="10" spans="1:4" ht="28.5" customHeight="1">
      <c r="A10" s="374" t="s">
        <v>1179</v>
      </c>
      <c r="B10" s="375">
        <f t="shared" si="0"/>
        <v>6608</v>
      </c>
      <c r="C10" s="375">
        <v>6608</v>
      </c>
      <c r="D10" s="376"/>
    </row>
    <row r="11" spans="1:4" ht="28.5" customHeight="1">
      <c r="A11" s="374" t="s">
        <v>1180</v>
      </c>
      <c r="B11" s="375">
        <f t="shared" si="0"/>
        <v>75751</v>
      </c>
      <c r="C11" s="375">
        <v>75751</v>
      </c>
      <c r="D11" s="376"/>
    </row>
    <row r="12" spans="1:4" ht="28.5" customHeight="1">
      <c r="A12" s="374" t="s">
        <v>1181</v>
      </c>
      <c r="B12" s="375">
        <f t="shared" si="0"/>
        <v>2073</v>
      </c>
      <c r="C12" s="375">
        <v>2073</v>
      </c>
      <c r="D12" s="376"/>
    </row>
    <row r="13" spans="1:4" ht="28.5" customHeight="1">
      <c r="A13" s="374" t="s">
        <v>1213</v>
      </c>
      <c r="B13" s="375">
        <f t="shared" si="0"/>
        <v>8430</v>
      </c>
      <c r="C13" s="375">
        <v>8430</v>
      </c>
      <c r="D13" s="376"/>
    </row>
    <row r="14" spans="1:4" ht="28.5" customHeight="1">
      <c r="A14" s="374" t="s">
        <v>1182</v>
      </c>
      <c r="B14" s="375">
        <f t="shared" si="0"/>
        <v>54501</v>
      </c>
      <c r="C14" s="375">
        <v>52682</v>
      </c>
      <c r="D14" s="376">
        <v>1819</v>
      </c>
    </row>
    <row r="15" spans="1:4" ht="28.5" customHeight="1">
      <c r="A15" s="374" t="s">
        <v>1183</v>
      </c>
      <c r="B15" s="375">
        <f t="shared" si="0"/>
        <v>31923</v>
      </c>
      <c r="C15" s="375">
        <v>30715</v>
      </c>
      <c r="D15" s="376">
        <v>1208</v>
      </c>
    </row>
    <row r="16" spans="1:4" ht="28.5" customHeight="1">
      <c r="A16" s="374" t="s">
        <v>1184</v>
      </c>
      <c r="B16" s="375">
        <f t="shared" si="0"/>
        <v>9940</v>
      </c>
      <c r="C16" s="375">
        <v>6864</v>
      </c>
      <c r="D16" s="376">
        <f>3076</f>
        <v>3076</v>
      </c>
    </row>
    <row r="17" spans="1:4" ht="28.5" customHeight="1">
      <c r="A17" s="374" t="s">
        <v>1185</v>
      </c>
      <c r="B17" s="375">
        <f t="shared" si="0"/>
        <v>9559</v>
      </c>
      <c r="C17" s="375">
        <v>9148</v>
      </c>
      <c r="D17" s="376">
        <v>411</v>
      </c>
    </row>
    <row r="18" spans="1:4" ht="28.5" customHeight="1">
      <c r="A18" s="374" t="s">
        <v>1186</v>
      </c>
      <c r="B18" s="375">
        <f t="shared" si="0"/>
        <v>19993</v>
      </c>
      <c r="C18" s="375">
        <v>15278</v>
      </c>
      <c r="D18" s="376">
        <v>4715</v>
      </c>
    </row>
    <row r="19" spans="1:4" ht="28.5" customHeight="1">
      <c r="A19" s="374" t="s">
        <v>1187</v>
      </c>
      <c r="B19" s="375">
        <f t="shared" si="0"/>
        <v>4494</v>
      </c>
      <c r="C19" s="375">
        <v>4494</v>
      </c>
      <c r="D19" s="376"/>
    </row>
    <row r="20" spans="1:4" ht="28.5" customHeight="1">
      <c r="A20" s="374" t="s">
        <v>1214</v>
      </c>
      <c r="B20" s="375">
        <f t="shared" si="0"/>
        <v>430</v>
      </c>
      <c r="C20" s="375">
        <v>430</v>
      </c>
      <c r="D20" s="376"/>
    </row>
    <row r="21" spans="1:4" ht="28.5" customHeight="1">
      <c r="A21" s="374" t="s">
        <v>1188</v>
      </c>
      <c r="B21" s="375"/>
      <c r="C21" s="375"/>
      <c r="D21" s="376"/>
    </row>
    <row r="22" spans="1:4" ht="28.5" customHeight="1">
      <c r="A22" s="374" t="s">
        <v>1189</v>
      </c>
      <c r="B22" s="375">
        <f t="shared" si="0"/>
        <v>261</v>
      </c>
      <c r="C22" s="375">
        <v>261</v>
      </c>
      <c r="D22" s="376"/>
    </row>
    <row r="23" spans="1:4" ht="28.5" customHeight="1">
      <c r="A23" s="374" t="s">
        <v>1190</v>
      </c>
      <c r="B23" s="375">
        <f t="shared" si="0"/>
        <v>298.5</v>
      </c>
      <c r="C23" s="375">
        <f>299-0.5</f>
        <v>298.5</v>
      </c>
      <c r="D23" s="376"/>
    </row>
    <row r="24" spans="1:4" ht="28.5" customHeight="1">
      <c r="A24" s="374" t="s">
        <v>1191</v>
      </c>
      <c r="B24" s="375">
        <f t="shared" si="0"/>
        <v>4532</v>
      </c>
      <c r="C24" s="375">
        <v>4532</v>
      </c>
      <c r="D24" s="376"/>
    </row>
    <row r="25" spans="1:4" ht="28.5" customHeight="1">
      <c r="A25" s="374" t="s">
        <v>1192</v>
      </c>
      <c r="B25" s="375">
        <f t="shared" si="0"/>
        <v>15993</v>
      </c>
      <c r="C25" s="375">
        <v>14991</v>
      </c>
      <c r="D25" s="376">
        <v>1002</v>
      </c>
    </row>
    <row r="26" spans="1:4" ht="28.5" customHeight="1">
      <c r="A26" s="374" t="s">
        <v>1193</v>
      </c>
      <c r="B26" s="375">
        <f t="shared" si="0"/>
        <v>66</v>
      </c>
      <c r="C26" s="375">
        <v>66</v>
      </c>
      <c r="D26" s="376"/>
    </row>
    <row r="27" spans="1:4" ht="28.5" customHeight="1">
      <c r="A27" s="374" t="s">
        <v>1194</v>
      </c>
      <c r="B27" s="375">
        <f t="shared" si="0"/>
        <v>1340</v>
      </c>
      <c r="C27" s="375">
        <v>1340</v>
      </c>
      <c r="D27" s="376"/>
    </row>
    <row r="28" spans="1:4" ht="28.5" customHeight="1">
      <c r="A28" s="374" t="s">
        <v>1195</v>
      </c>
      <c r="B28" s="375">
        <f t="shared" si="0"/>
        <v>7000</v>
      </c>
      <c r="C28" s="375">
        <v>7000</v>
      </c>
      <c r="D28" s="376"/>
    </row>
    <row r="29" spans="1:4" ht="28.5" customHeight="1">
      <c r="A29" s="374" t="s">
        <v>1196</v>
      </c>
      <c r="B29" s="375">
        <f t="shared" si="0"/>
        <v>2794</v>
      </c>
      <c r="C29" s="375">
        <v>2794</v>
      </c>
      <c r="D29" s="376"/>
    </row>
    <row r="30" spans="1:4" ht="28.5" customHeight="1">
      <c r="A30" s="374" t="s">
        <v>1197</v>
      </c>
      <c r="B30" s="375">
        <f t="shared" si="0"/>
        <v>1190</v>
      </c>
      <c r="C30" s="375">
        <v>1190</v>
      </c>
      <c r="D30" s="376"/>
    </row>
    <row r="31" spans="1:4" ht="28.5" customHeight="1" thickBot="1">
      <c r="A31" s="377" t="s">
        <v>1198</v>
      </c>
      <c r="B31" s="378"/>
      <c r="C31" s="378"/>
      <c r="D31" s="379"/>
    </row>
    <row r="32" spans="1:4" ht="16.350000000000001" customHeight="1">
      <c r="A32" s="338"/>
    </row>
  </sheetData>
  <mergeCells count="3">
    <mergeCell ref="A2:D2"/>
    <mergeCell ref="A4:A5"/>
    <mergeCell ref="B4:D4"/>
  </mergeCells>
  <phoneticPr fontId="1" type="noConversion"/>
  <printOptions horizontalCentered="1"/>
  <pageMargins left="0.51" right="0.28000000000000003" top="0.16" bottom="0.16" header="0.16" footer="0.31"/>
  <pageSetup paperSize="9" scale="87" orientation="portrait" r:id="rId1"/>
</worksheet>
</file>

<file path=xl/worksheets/sheet5.xml><?xml version="1.0" encoding="utf-8"?>
<worksheet xmlns="http://schemas.openxmlformats.org/spreadsheetml/2006/main" xmlns:r="http://schemas.openxmlformats.org/officeDocument/2006/relationships">
  <dimension ref="A1:D342"/>
  <sheetViews>
    <sheetView topLeftCell="B1" workbookViewId="0">
      <selection activeCell="B2" sqref="B2:C2"/>
    </sheetView>
  </sheetViews>
  <sheetFormatPr defaultRowHeight="14.25"/>
  <cols>
    <col min="1" max="1" width="9.375" style="38" hidden="1" customWidth="1"/>
    <col min="2" max="2" width="59.625" style="38" customWidth="1"/>
    <col min="3" max="3" width="28.375" style="381" customWidth="1"/>
    <col min="4" max="4" width="10.375" style="340" customWidth="1"/>
    <col min="5" max="256" width="9" style="38"/>
    <col min="257" max="257" width="9.375" style="38" bestFit="1" customWidth="1"/>
    <col min="258" max="258" width="59.625" style="38" customWidth="1"/>
    <col min="259" max="259" width="28.375" style="38" customWidth="1"/>
    <col min="260" max="260" width="10.375" style="38" customWidth="1"/>
    <col min="261" max="512" width="9" style="38"/>
    <col min="513" max="513" width="9.375" style="38" bestFit="1" customWidth="1"/>
    <col min="514" max="514" width="59.625" style="38" customWidth="1"/>
    <col min="515" max="515" width="28.375" style="38" customWidth="1"/>
    <col min="516" max="516" width="10.375" style="38" customWidth="1"/>
    <col min="517" max="768" width="9" style="38"/>
    <col min="769" max="769" width="9.375" style="38" bestFit="1" customWidth="1"/>
    <col min="770" max="770" width="59.625" style="38" customWidth="1"/>
    <col min="771" max="771" width="28.375" style="38" customWidth="1"/>
    <col min="772" max="772" width="10.375" style="38" customWidth="1"/>
    <col min="773" max="1024" width="9" style="38"/>
    <col min="1025" max="1025" width="9.375" style="38" bestFit="1" customWidth="1"/>
    <col min="1026" max="1026" width="59.625" style="38" customWidth="1"/>
    <col min="1027" max="1027" width="28.375" style="38" customWidth="1"/>
    <col min="1028" max="1028" width="10.375" style="38" customWidth="1"/>
    <col min="1029" max="1280" width="9" style="38"/>
    <col min="1281" max="1281" width="9.375" style="38" bestFit="1" customWidth="1"/>
    <col min="1282" max="1282" width="59.625" style="38" customWidth="1"/>
    <col min="1283" max="1283" width="28.375" style="38" customWidth="1"/>
    <col min="1284" max="1284" width="10.375" style="38" customWidth="1"/>
    <col min="1285" max="1536" width="9" style="38"/>
    <col min="1537" max="1537" width="9.375" style="38" bestFit="1" customWidth="1"/>
    <col min="1538" max="1538" width="59.625" style="38" customWidth="1"/>
    <col min="1539" max="1539" width="28.375" style="38" customWidth="1"/>
    <col min="1540" max="1540" width="10.375" style="38" customWidth="1"/>
    <col min="1541" max="1792" width="9" style="38"/>
    <col min="1793" max="1793" width="9.375" style="38" bestFit="1" customWidth="1"/>
    <col min="1794" max="1794" width="59.625" style="38" customWidth="1"/>
    <col min="1795" max="1795" width="28.375" style="38" customWidth="1"/>
    <col min="1796" max="1796" width="10.375" style="38" customWidth="1"/>
    <col min="1797" max="2048" width="9" style="38"/>
    <col min="2049" max="2049" width="9.375" style="38" bestFit="1" customWidth="1"/>
    <col min="2050" max="2050" width="59.625" style="38" customWidth="1"/>
    <col min="2051" max="2051" width="28.375" style="38" customWidth="1"/>
    <col min="2052" max="2052" width="10.375" style="38" customWidth="1"/>
    <col min="2053" max="2304" width="9" style="38"/>
    <col min="2305" max="2305" width="9.375" style="38" bestFit="1" customWidth="1"/>
    <col min="2306" max="2306" width="59.625" style="38" customWidth="1"/>
    <col min="2307" max="2307" width="28.375" style="38" customWidth="1"/>
    <col min="2308" max="2308" width="10.375" style="38" customWidth="1"/>
    <col min="2309" max="2560" width="9" style="38"/>
    <col min="2561" max="2561" width="9.375" style="38" bestFit="1" customWidth="1"/>
    <col min="2562" max="2562" width="59.625" style="38" customWidth="1"/>
    <col min="2563" max="2563" width="28.375" style="38" customWidth="1"/>
    <col min="2564" max="2564" width="10.375" style="38" customWidth="1"/>
    <col min="2565" max="2816" width="9" style="38"/>
    <col min="2817" max="2817" width="9.375" style="38" bestFit="1" customWidth="1"/>
    <col min="2818" max="2818" width="59.625" style="38" customWidth="1"/>
    <col min="2819" max="2819" width="28.375" style="38" customWidth="1"/>
    <col min="2820" max="2820" width="10.375" style="38" customWidth="1"/>
    <col min="2821" max="3072" width="9" style="38"/>
    <col min="3073" max="3073" width="9.375" style="38" bestFit="1" customWidth="1"/>
    <col min="3074" max="3074" width="59.625" style="38" customWidth="1"/>
    <col min="3075" max="3075" width="28.375" style="38" customWidth="1"/>
    <col min="3076" max="3076" width="10.375" style="38" customWidth="1"/>
    <col min="3077" max="3328" width="9" style="38"/>
    <col min="3329" max="3329" width="9.375" style="38" bestFit="1" customWidth="1"/>
    <col min="3330" max="3330" width="59.625" style="38" customWidth="1"/>
    <col min="3331" max="3331" width="28.375" style="38" customWidth="1"/>
    <col min="3332" max="3332" width="10.375" style="38" customWidth="1"/>
    <col min="3333" max="3584" width="9" style="38"/>
    <col min="3585" max="3585" width="9.375" style="38" bestFit="1" customWidth="1"/>
    <col min="3586" max="3586" width="59.625" style="38" customWidth="1"/>
    <col min="3587" max="3587" width="28.375" style="38" customWidth="1"/>
    <col min="3588" max="3588" width="10.375" style="38" customWidth="1"/>
    <col min="3589" max="3840" width="9" style="38"/>
    <col min="3841" max="3841" width="9.375" style="38" bestFit="1" customWidth="1"/>
    <col min="3842" max="3842" width="59.625" style="38" customWidth="1"/>
    <col min="3843" max="3843" width="28.375" style="38" customWidth="1"/>
    <col min="3844" max="3844" width="10.375" style="38" customWidth="1"/>
    <col min="3845" max="4096" width="9" style="38"/>
    <col min="4097" max="4097" width="9.375" style="38" bestFit="1" customWidth="1"/>
    <col min="4098" max="4098" width="59.625" style="38" customWidth="1"/>
    <col min="4099" max="4099" width="28.375" style="38" customWidth="1"/>
    <col min="4100" max="4100" width="10.375" style="38" customWidth="1"/>
    <col min="4101" max="4352" width="9" style="38"/>
    <col min="4353" max="4353" width="9.375" style="38" bestFit="1" customWidth="1"/>
    <col min="4354" max="4354" width="59.625" style="38" customWidth="1"/>
    <col min="4355" max="4355" width="28.375" style="38" customWidth="1"/>
    <col min="4356" max="4356" width="10.375" style="38" customWidth="1"/>
    <col min="4357" max="4608" width="9" style="38"/>
    <col min="4609" max="4609" width="9.375" style="38" bestFit="1" customWidth="1"/>
    <col min="4610" max="4610" width="59.625" style="38" customWidth="1"/>
    <col min="4611" max="4611" width="28.375" style="38" customWidth="1"/>
    <col min="4612" max="4612" width="10.375" style="38" customWidth="1"/>
    <col min="4613" max="4864" width="9" style="38"/>
    <col min="4865" max="4865" width="9.375" style="38" bestFit="1" customWidth="1"/>
    <col min="4866" max="4866" width="59.625" style="38" customWidth="1"/>
    <col min="4867" max="4867" width="28.375" style="38" customWidth="1"/>
    <col min="4868" max="4868" width="10.375" style="38" customWidth="1"/>
    <col min="4869" max="5120" width="9" style="38"/>
    <col min="5121" max="5121" width="9.375" style="38" bestFit="1" customWidth="1"/>
    <col min="5122" max="5122" width="59.625" style="38" customWidth="1"/>
    <col min="5123" max="5123" width="28.375" style="38" customWidth="1"/>
    <col min="5124" max="5124" width="10.375" style="38" customWidth="1"/>
    <col min="5125" max="5376" width="9" style="38"/>
    <col min="5377" max="5377" width="9.375" style="38" bestFit="1" customWidth="1"/>
    <col min="5378" max="5378" width="59.625" style="38" customWidth="1"/>
    <col min="5379" max="5379" width="28.375" style="38" customWidth="1"/>
    <col min="5380" max="5380" width="10.375" style="38" customWidth="1"/>
    <col min="5381" max="5632" width="9" style="38"/>
    <col min="5633" max="5633" width="9.375" style="38" bestFit="1" customWidth="1"/>
    <col min="5634" max="5634" width="59.625" style="38" customWidth="1"/>
    <col min="5635" max="5635" width="28.375" style="38" customWidth="1"/>
    <col min="5636" max="5636" width="10.375" style="38" customWidth="1"/>
    <col min="5637" max="5888" width="9" style="38"/>
    <col min="5889" max="5889" width="9.375" style="38" bestFit="1" customWidth="1"/>
    <col min="5890" max="5890" width="59.625" style="38" customWidth="1"/>
    <col min="5891" max="5891" width="28.375" style="38" customWidth="1"/>
    <col min="5892" max="5892" width="10.375" style="38" customWidth="1"/>
    <col min="5893" max="6144" width="9" style="38"/>
    <col min="6145" max="6145" width="9.375" style="38" bestFit="1" customWidth="1"/>
    <col min="6146" max="6146" width="59.625" style="38" customWidth="1"/>
    <col min="6147" max="6147" width="28.375" style="38" customWidth="1"/>
    <col min="6148" max="6148" width="10.375" style="38" customWidth="1"/>
    <col min="6149" max="6400" width="9" style="38"/>
    <col min="6401" max="6401" width="9.375" style="38" bestFit="1" customWidth="1"/>
    <col min="6402" max="6402" width="59.625" style="38" customWidth="1"/>
    <col min="6403" max="6403" width="28.375" style="38" customWidth="1"/>
    <col min="6404" max="6404" width="10.375" style="38" customWidth="1"/>
    <col min="6405" max="6656" width="9" style="38"/>
    <col min="6657" max="6657" width="9.375" style="38" bestFit="1" customWidth="1"/>
    <col min="6658" max="6658" width="59.625" style="38" customWidth="1"/>
    <col min="6659" max="6659" width="28.375" style="38" customWidth="1"/>
    <col min="6660" max="6660" width="10.375" style="38" customWidth="1"/>
    <col min="6661" max="6912" width="9" style="38"/>
    <col min="6913" max="6913" width="9.375" style="38" bestFit="1" customWidth="1"/>
    <col min="6914" max="6914" width="59.625" style="38" customWidth="1"/>
    <col min="6915" max="6915" width="28.375" style="38" customWidth="1"/>
    <col min="6916" max="6916" width="10.375" style="38" customWidth="1"/>
    <col min="6917" max="7168" width="9" style="38"/>
    <col min="7169" max="7169" width="9.375" style="38" bestFit="1" customWidth="1"/>
    <col min="7170" max="7170" width="59.625" style="38" customWidth="1"/>
    <col min="7171" max="7171" width="28.375" style="38" customWidth="1"/>
    <col min="7172" max="7172" width="10.375" style="38" customWidth="1"/>
    <col min="7173" max="7424" width="9" style="38"/>
    <col min="7425" max="7425" width="9.375" style="38" bestFit="1" customWidth="1"/>
    <col min="7426" max="7426" width="59.625" style="38" customWidth="1"/>
    <col min="7427" max="7427" width="28.375" style="38" customWidth="1"/>
    <col min="7428" max="7428" width="10.375" style="38" customWidth="1"/>
    <col min="7429" max="7680" width="9" style="38"/>
    <col min="7681" max="7681" width="9.375" style="38" bestFit="1" customWidth="1"/>
    <col min="7682" max="7682" width="59.625" style="38" customWidth="1"/>
    <col min="7683" max="7683" width="28.375" style="38" customWidth="1"/>
    <col min="7684" max="7684" width="10.375" style="38" customWidth="1"/>
    <col min="7685" max="7936" width="9" style="38"/>
    <col min="7937" max="7937" width="9.375" style="38" bestFit="1" customWidth="1"/>
    <col min="7938" max="7938" width="59.625" style="38" customWidth="1"/>
    <col min="7939" max="7939" width="28.375" style="38" customWidth="1"/>
    <col min="7940" max="7940" width="10.375" style="38" customWidth="1"/>
    <col min="7941" max="8192" width="9" style="38"/>
    <col min="8193" max="8193" width="9.375" style="38" bestFit="1" customWidth="1"/>
    <col min="8194" max="8194" width="59.625" style="38" customWidth="1"/>
    <col min="8195" max="8195" width="28.375" style="38" customWidth="1"/>
    <col min="8196" max="8196" width="10.375" style="38" customWidth="1"/>
    <col min="8197" max="8448" width="9" style="38"/>
    <col min="8449" max="8449" width="9.375" style="38" bestFit="1" customWidth="1"/>
    <col min="8450" max="8450" width="59.625" style="38" customWidth="1"/>
    <col min="8451" max="8451" width="28.375" style="38" customWidth="1"/>
    <col min="8452" max="8452" width="10.375" style="38" customWidth="1"/>
    <col min="8453" max="8704" width="9" style="38"/>
    <col min="8705" max="8705" width="9.375" style="38" bestFit="1" customWidth="1"/>
    <col min="8706" max="8706" width="59.625" style="38" customWidth="1"/>
    <col min="8707" max="8707" width="28.375" style="38" customWidth="1"/>
    <col min="8708" max="8708" width="10.375" style="38" customWidth="1"/>
    <col min="8709" max="8960" width="9" style="38"/>
    <col min="8961" max="8961" width="9.375" style="38" bestFit="1" customWidth="1"/>
    <col min="8962" max="8962" width="59.625" style="38" customWidth="1"/>
    <col min="8963" max="8963" width="28.375" style="38" customWidth="1"/>
    <col min="8964" max="8964" width="10.375" style="38" customWidth="1"/>
    <col min="8965" max="9216" width="9" style="38"/>
    <col min="9217" max="9217" width="9.375" style="38" bestFit="1" customWidth="1"/>
    <col min="9218" max="9218" width="59.625" style="38" customWidth="1"/>
    <col min="9219" max="9219" width="28.375" style="38" customWidth="1"/>
    <col min="9220" max="9220" width="10.375" style="38" customWidth="1"/>
    <col min="9221" max="9472" width="9" style="38"/>
    <col min="9473" max="9473" width="9.375" style="38" bestFit="1" customWidth="1"/>
    <col min="9474" max="9474" width="59.625" style="38" customWidth="1"/>
    <col min="9475" max="9475" width="28.375" style="38" customWidth="1"/>
    <col min="9476" max="9476" width="10.375" style="38" customWidth="1"/>
    <col min="9477" max="9728" width="9" style="38"/>
    <col min="9729" max="9729" width="9.375" style="38" bestFit="1" customWidth="1"/>
    <col min="9730" max="9730" width="59.625" style="38" customWidth="1"/>
    <col min="9731" max="9731" width="28.375" style="38" customWidth="1"/>
    <col min="9732" max="9732" width="10.375" style="38" customWidth="1"/>
    <col min="9733" max="9984" width="9" style="38"/>
    <col min="9985" max="9985" width="9.375" style="38" bestFit="1" customWidth="1"/>
    <col min="9986" max="9986" width="59.625" style="38" customWidth="1"/>
    <col min="9987" max="9987" width="28.375" style="38" customWidth="1"/>
    <col min="9988" max="9988" width="10.375" style="38" customWidth="1"/>
    <col min="9989" max="10240" width="9" style="38"/>
    <col min="10241" max="10241" width="9.375" style="38" bestFit="1" customWidth="1"/>
    <col min="10242" max="10242" width="59.625" style="38" customWidth="1"/>
    <col min="10243" max="10243" width="28.375" style="38" customWidth="1"/>
    <col min="10244" max="10244" width="10.375" style="38" customWidth="1"/>
    <col min="10245" max="10496" width="9" style="38"/>
    <col min="10497" max="10497" width="9.375" style="38" bestFit="1" customWidth="1"/>
    <col min="10498" max="10498" width="59.625" style="38" customWidth="1"/>
    <col min="10499" max="10499" width="28.375" style="38" customWidth="1"/>
    <col min="10500" max="10500" width="10.375" style="38" customWidth="1"/>
    <col min="10501" max="10752" width="9" style="38"/>
    <col min="10753" max="10753" width="9.375" style="38" bestFit="1" customWidth="1"/>
    <col min="10754" max="10754" width="59.625" style="38" customWidth="1"/>
    <col min="10755" max="10755" width="28.375" style="38" customWidth="1"/>
    <col min="10756" max="10756" width="10.375" style="38" customWidth="1"/>
    <col min="10757" max="11008" width="9" style="38"/>
    <col min="11009" max="11009" width="9.375" style="38" bestFit="1" customWidth="1"/>
    <col min="11010" max="11010" width="59.625" style="38" customWidth="1"/>
    <col min="11011" max="11011" width="28.375" style="38" customWidth="1"/>
    <col min="11012" max="11012" width="10.375" style="38" customWidth="1"/>
    <col min="11013" max="11264" width="9" style="38"/>
    <col min="11265" max="11265" width="9.375" style="38" bestFit="1" customWidth="1"/>
    <col min="11266" max="11266" width="59.625" style="38" customWidth="1"/>
    <col min="11267" max="11267" width="28.375" style="38" customWidth="1"/>
    <col min="11268" max="11268" width="10.375" style="38" customWidth="1"/>
    <col min="11269" max="11520" width="9" style="38"/>
    <col min="11521" max="11521" width="9.375" style="38" bestFit="1" customWidth="1"/>
    <col min="11522" max="11522" width="59.625" style="38" customWidth="1"/>
    <col min="11523" max="11523" width="28.375" style="38" customWidth="1"/>
    <col min="11524" max="11524" width="10.375" style="38" customWidth="1"/>
    <col min="11525" max="11776" width="9" style="38"/>
    <col min="11777" max="11777" width="9.375" style="38" bestFit="1" customWidth="1"/>
    <col min="11778" max="11778" width="59.625" style="38" customWidth="1"/>
    <col min="11779" max="11779" width="28.375" style="38" customWidth="1"/>
    <col min="11780" max="11780" width="10.375" style="38" customWidth="1"/>
    <col min="11781" max="12032" width="9" style="38"/>
    <col min="12033" max="12033" width="9.375" style="38" bestFit="1" customWidth="1"/>
    <col min="12034" max="12034" width="59.625" style="38" customWidth="1"/>
    <col min="12035" max="12035" width="28.375" style="38" customWidth="1"/>
    <col min="12036" max="12036" width="10.375" style="38" customWidth="1"/>
    <col min="12037" max="12288" width="9" style="38"/>
    <col min="12289" max="12289" width="9.375" style="38" bestFit="1" customWidth="1"/>
    <col min="12290" max="12290" width="59.625" style="38" customWidth="1"/>
    <col min="12291" max="12291" width="28.375" style="38" customWidth="1"/>
    <col min="12292" max="12292" width="10.375" style="38" customWidth="1"/>
    <col min="12293" max="12544" width="9" style="38"/>
    <col min="12545" max="12545" width="9.375" style="38" bestFit="1" customWidth="1"/>
    <col min="12546" max="12546" width="59.625" style="38" customWidth="1"/>
    <col min="12547" max="12547" width="28.375" style="38" customWidth="1"/>
    <col min="12548" max="12548" width="10.375" style="38" customWidth="1"/>
    <col min="12549" max="12800" width="9" style="38"/>
    <col min="12801" max="12801" width="9.375" style="38" bestFit="1" customWidth="1"/>
    <col min="12802" max="12802" width="59.625" style="38" customWidth="1"/>
    <col min="12803" max="12803" width="28.375" style="38" customWidth="1"/>
    <col min="12804" max="12804" width="10.375" style="38" customWidth="1"/>
    <col min="12805" max="13056" width="9" style="38"/>
    <col min="13057" max="13057" width="9.375" style="38" bestFit="1" customWidth="1"/>
    <col min="13058" max="13058" width="59.625" style="38" customWidth="1"/>
    <col min="13059" max="13059" width="28.375" style="38" customWidth="1"/>
    <col min="13060" max="13060" width="10.375" style="38" customWidth="1"/>
    <col min="13061" max="13312" width="9" style="38"/>
    <col min="13313" max="13313" width="9.375" style="38" bestFit="1" customWidth="1"/>
    <col min="13314" max="13314" width="59.625" style="38" customWidth="1"/>
    <col min="13315" max="13315" width="28.375" style="38" customWidth="1"/>
    <col min="13316" max="13316" width="10.375" style="38" customWidth="1"/>
    <col min="13317" max="13568" width="9" style="38"/>
    <col min="13569" max="13569" width="9.375" style="38" bestFit="1" customWidth="1"/>
    <col min="13570" max="13570" width="59.625" style="38" customWidth="1"/>
    <col min="13571" max="13571" width="28.375" style="38" customWidth="1"/>
    <col min="13572" max="13572" width="10.375" style="38" customWidth="1"/>
    <col min="13573" max="13824" width="9" style="38"/>
    <col min="13825" max="13825" width="9.375" style="38" bestFit="1" customWidth="1"/>
    <col min="13826" max="13826" width="59.625" style="38" customWidth="1"/>
    <col min="13827" max="13827" width="28.375" style="38" customWidth="1"/>
    <col min="13828" max="13828" width="10.375" style="38" customWidth="1"/>
    <col min="13829" max="14080" width="9" style="38"/>
    <col min="14081" max="14081" width="9.375" style="38" bestFit="1" customWidth="1"/>
    <col min="14082" max="14082" width="59.625" style="38" customWidth="1"/>
    <col min="14083" max="14083" width="28.375" style="38" customWidth="1"/>
    <col min="14084" max="14084" width="10.375" style="38" customWidth="1"/>
    <col min="14085" max="14336" width="9" style="38"/>
    <col min="14337" max="14337" width="9.375" style="38" bestFit="1" customWidth="1"/>
    <col min="14338" max="14338" width="59.625" style="38" customWidth="1"/>
    <col min="14339" max="14339" width="28.375" style="38" customWidth="1"/>
    <col min="14340" max="14340" width="10.375" style="38" customWidth="1"/>
    <col min="14341" max="14592" width="9" style="38"/>
    <col min="14593" max="14593" width="9.375" style="38" bestFit="1" customWidth="1"/>
    <col min="14594" max="14594" width="59.625" style="38" customWidth="1"/>
    <col min="14595" max="14595" width="28.375" style="38" customWidth="1"/>
    <col min="14596" max="14596" width="10.375" style="38" customWidth="1"/>
    <col min="14597" max="14848" width="9" style="38"/>
    <col min="14849" max="14849" width="9.375" style="38" bestFit="1" customWidth="1"/>
    <col min="14850" max="14850" width="59.625" style="38" customWidth="1"/>
    <col min="14851" max="14851" width="28.375" style="38" customWidth="1"/>
    <col min="14852" max="14852" width="10.375" style="38" customWidth="1"/>
    <col min="14853" max="15104" width="9" style="38"/>
    <col min="15105" max="15105" width="9.375" style="38" bestFit="1" customWidth="1"/>
    <col min="15106" max="15106" width="59.625" style="38" customWidth="1"/>
    <col min="15107" max="15107" width="28.375" style="38" customWidth="1"/>
    <col min="15108" max="15108" width="10.375" style="38" customWidth="1"/>
    <col min="15109" max="15360" width="9" style="38"/>
    <col min="15361" max="15361" width="9.375" style="38" bestFit="1" customWidth="1"/>
    <col min="15362" max="15362" width="59.625" style="38" customWidth="1"/>
    <col min="15363" max="15363" width="28.375" style="38" customWidth="1"/>
    <col min="15364" max="15364" width="10.375" style="38" customWidth="1"/>
    <col min="15365" max="15616" width="9" style="38"/>
    <col min="15617" max="15617" width="9.375" style="38" bestFit="1" customWidth="1"/>
    <col min="15618" max="15618" width="59.625" style="38" customWidth="1"/>
    <col min="15619" max="15619" width="28.375" style="38" customWidth="1"/>
    <col min="15620" max="15620" width="10.375" style="38" customWidth="1"/>
    <col min="15621" max="15872" width="9" style="38"/>
    <col min="15873" max="15873" width="9.375" style="38" bestFit="1" customWidth="1"/>
    <col min="15874" max="15874" width="59.625" style="38" customWidth="1"/>
    <col min="15875" max="15875" width="28.375" style="38" customWidth="1"/>
    <col min="15876" max="15876" width="10.375" style="38" customWidth="1"/>
    <col min="15877" max="16128" width="9" style="38"/>
    <col min="16129" max="16129" width="9.375" style="38" bestFit="1" customWidth="1"/>
    <col min="16130" max="16130" width="59.625" style="38" customWidth="1"/>
    <col min="16131" max="16131" width="28.375" style="38" customWidth="1"/>
    <col min="16132" max="16132" width="10.375" style="38" customWidth="1"/>
    <col min="16133" max="16384" width="9" style="38"/>
  </cols>
  <sheetData>
    <row r="1" spans="1:4" ht="18.75">
      <c r="B1" s="37" t="s">
        <v>1271</v>
      </c>
      <c r="C1" s="380"/>
    </row>
    <row r="2" spans="1:4" ht="27">
      <c r="B2" s="425" t="s">
        <v>1227</v>
      </c>
      <c r="C2" s="425"/>
    </row>
    <row r="3" spans="1:4">
      <c r="C3" s="410" t="s">
        <v>1228</v>
      </c>
    </row>
    <row r="4" spans="1:4" ht="24" customHeight="1">
      <c r="B4" s="312" t="s">
        <v>496</v>
      </c>
      <c r="C4" s="339" t="s">
        <v>655</v>
      </c>
    </row>
    <row r="5" spans="1:4" ht="24" customHeight="1">
      <c r="B5" s="344" t="s">
        <v>215</v>
      </c>
      <c r="C5" s="382">
        <v>304964</v>
      </c>
    </row>
    <row r="6" spans="1:4" ht="21" customHeight="1">
      <c r="A6" s="383">
        <v>201</v>
      </c>
      <c r="B6" s="345" t="s">
        <v>656</v>
      </c>
      <c r="C6" s="384">
        <f>C7+C11+C15+C24+C27+C30+C37+C39+C42+C46+C50+C54+C56+C59+C62+C64+C67+C69+C74</f>
        <v>47645.840000000004</v>
      </c>
      <c r="D6" s="313"/>
    </row>
    <row r="7" spans="1:4" ht="21" customHeight="1">
      <c r="A7" s="383">
        <v>20101</v>
      </c>
      <c r="B7" s="345" t="s">
        <v>657</v>
      </c>
      <c r="C7" s="384">
        <f>C8+C9+C10</f>
        <v>684.68999999999994</v>
      </c>
    </row>
    <row r="8" spans="1:4" ht="21" customHeight="1">
      <c r="A8" s="383">
        <v>2010101</v>
      </c>
      <c r="B8" s="345" t="s">
        <v>658</v>
      </c>
      <c r="C8" s="384">
        <v>611.29</v>
      </c>
    </row>
    <row r="9" spans="1:4" ht="21" customHeight="1">
      <c r="A9" s="383">
        <v>2010103</v>
      </c>
      <c r="B9" s="345" t="s">
        <v>659</v>
      </c>
      <c r="C9" s="384">
        <v>38.4</v>
      </c>
    </row>
    <row r="10" spans="1:4" ht="21" customHeight="1">
      <c r="A10" s="383">
        <v>2010104</v>
      </c>
      <c r="B10" s="345" t="s">
        <v>660</v>
      </c>
      <c r="C10" s="384">
        <v>35</v>
      </c>
    </row>
    <row r="11" spans="1:4" ht="21" customHeight="1">
      <c r="A11" s="383">
        <v>20102</v>
      </c>
      <c r="B11" s="345" t="s">
        <v>661</v>
      </c>
      <c r="C11" s="384">
        <f>C12+C13+C14</f>
        <v>375.92</v>
      </c>
    </row>
    <row r="12" spans="1:4" ht="21" customHeight="1">
      <c r="A12" s="383">
        <v>2010201</v>
      </c>
      <c r="B12" s="345" t="s">
        <v>662</v>
      </c>
      <c r="C12" s="384">
        <v>335.92</v>
      </c>
    </row>
    <row r="13" spans="1:4" ht="21" customHeight="1">
      <c r="A13" s="383">
        <v>2010202</v>
      </c>
      <c r="B13" s="345" t="s">
        <v>663</v>
      </c>
      <c r="C13" s="384">
        <v>30</v>
      </c>
    </row>
    <row r="14" spans="1:4" ht="21" customHeight="1">
      <c r="A14" s="383">
        <v>2010205</v>
      </c>
      <c r="B14" s="345" t="s">
        <v>664</v>
      </c>
      <c r="C14" s="384">
        <v>10</v>
      </c>
    </row>
    <row r="15" spans="1:4" ht="21" customHeight="1">
      <c r="A15" s="383">
        <v>20103</v>
      </c>
      <c r="B15" s="345" t="s">
        <v>665</v>
      </c>
      <c r="C15" s="384">
        <f>SUM(C16:C23)</f>
        <v>32113.370000000003</v>
      </c>
    </row>
    <row r="16" spans="1:4" ht="21" customHeight="1">
      <c r="A16" s="383">
        <v>2010301</v>
      </c>
      <c r="B16" s="345" t="s">
        <v>666</v>
      </c>
      <c r="C16" s="384">
        <v>25509.439999999999</v>
      </c>
    </row>
    <row r="17" spans="1:3" ht="21" customHeight="1">
      <c r="A17" s="383">
        <v>2010302</v>
      </c>
      <c r="B17" s="345" t="s">
        <v>667</v>
      </c>
      <c r="C17" s="384">
        <v>5153.55</v>
      </c>
    </row>
    <row r="18" spans="1:3" ht="21" customHeight="1">
      <c r="A18" s="383">
        <v>2010303</v>
      </c>
      <c r="B18" s="345" t="s">
        <v>668</v>
      </c>
      <c r="C18" s="384">
        <v>29.59</v>
      </c>
    </row>
    <row r="19" spans="1:3" ht="21" customHeight="1">
      <c r="A19" s="383">
        <v>2010305</v>
      </c>
      <c r="B19" s="345" t="s">
        <v>669</v>
      </c>
      <c r="C19" s="384">
        <v>56</v>
      </c>
    </row>
    <row r="20" spans="1:3" ht="21" customHeight="1">
      <c r="A20" s="383">
        <v>2010306</v>
      </c>
      <c r="B20" s="345" t="s">
        <v>670</v>
      </c>
      <c r="C20" s="384">
        <v>256.36</v>
      </c>
    </row>
    <row r="21" spans="1:3" ht="21" customHeight="1">
      <c r="A21" s="383">
        <v>2010308</v>
      </c>
      <c r="B21" s="345" t="s">
        <v>671</v>
      </c>
      <c r="C21" s="384">
        <v>506.33</v>
      </c>
    </row>
    <row r="22" spans="1:3" ht="21" customHeight="1">
      <c r="A22" s="383">
        <v>2010350</v>
      </c>
      <c r="B22" s="345" t="s">
        <v>672</v>
      </c>
      <c r="C22" s="384">
        <v>137.24</v>
      </c>
    </row>
    <row r="23" spans="1:3" ht="21" customHeight="1">
      <c r="A23" s="383">
        <v>2010399</v>
      </c>
      <c r="B23" s="345" t="s">
        <v>673</v>
      </c>
      <c r="C23" s="384">
        <v>464.86</v>
      </c>
    </row>
    <row r="24" spans="1:3" ht="21" customHeight="1">
      <c r="A24" s="383">
        <v>20104</v>
      </c>
      <c r="B24" s="345" t="s">
        <v>674</v>
      </c>
      <c r="C24" s="384">
        <f>SUM(C25:C26)</f>
        <v>1117.6399999999999</v>
      </c>
    </row>
    <row r="25" spans="1:3" ht="21" customHeight="1">
      <c r="A25" s="383">
        <v>2010401</v>
      </c>
      <c r="B25" s="345" t="s">
        <v>675</v>
      </c>
      <c r="C25" s="384">
        <v>618.53</v>
      </c>
    </row>
    <row r="26" spans="1:3" ht="21" customHeight="1">
      <c r="A26" s="383">
        <v>2010450</v>
      </c>
      <c r="B26" s="345" t="s">
        <v>676</v>
      </c>
      <c r="C26" s="384">
        <v>499.11</v>
      </c>
    </row>
    <row r="27" spans="1:3" ht="21" customHeight="1">
      <c r="A27" s="383">
        <v>20105</v>
      </c>
      <c r="B27" s="345" t="s">
        <v>677</v>
      </c>
      <c r="C27" s="384">
        <f>SUM(C28:C29)</f>
        <v>249.15</v>
      </c>
    </row>
    <row r="28" spans="1:3" ht="21" customHeight="1">
      <c r="A28" s="383">
        <v>2010501</v>
      </c>
      <c r="B28" s="345" t="s">
        <v>678</v>
      </c>
      <c r="C28" s="384">
        <v>246.15</v>
      </c>
    </row>
    <row r="29" spans="1:3" ht="21" customHeight="1">
      <c r="A29" s="383">
        <v>2010502</v>
      </c>
      <c r="B29" s="345" t="s">
        <v>679</v>
      </c>
      <c r="C29" s="384">
        <v>3</v>
      </c>
    </row>
    <row r="30" spans="1:3" ht="21" customHeight="1">
      <c r="A30" s="383">
        <v>20106</v>
      </c>
      <c r="B30" s="345" t="s">
        <v>680</v>
      </c>
      <c r="C30" s="384">
        <f>SUM(C31:C36)</f>
        <v>2642.58</v>
      </c>
    </row>
    <row r="31" spans="1:3" ht="21" customHeight="1">
      <c r="A31" s="383">
        <v>2010601</v>
      </c>
      <c r="B31" s="345" t="s">
        <v>681</v>
      </c>
      <c r="C31" s="384">
        <v>1754.27</v>
      </c>
    </row>
    <row r="32" spans="1:3" ht="21" customHeight="1">
      <c r="A32" s="383">
        <v>2010602</v>
      </c>
      <c r="B32" s="345" t="s">
        <v>682</v>
      </c>
      <c r="C32" s="384">
        <v>73.31</v>
      </c>
    </row>
    <row r="33" spans="1:3" ht="21" customHeight="1">
      <c r="A33" s="383">
        <v>2010604</v>
      </c>
      <c r="B33" s="345" t="s">
        <v>683</v>
      </c>
      <c r="C33" s="384">
        <v>40</v>
      </c>
    </row>
    <row r="34" spans="1:3" ht="21" customHeight="1">
      <c r="A34" s="383">
        <v>2010608</v>
      </c>
      <c r="B34" s="345" t="s">
        <v>684</v>
      </c>
      <c r="C34" s="384">
        <v>460</v>
      </c>
    </row>
    <row r="35" spans="1:3" ht="21" customHeight="1">
      <c r="A35" s="383">
        <v>2010650</v>
      </c>
      <c r="B35" s="345" t="s">
        <v>685</v>
      </c>
      <c r="C35" s="384">
        <v>55</v>
      </c>
    </row>
    <row r="36" spans="1:3" ht="21" customHeight="1">
      <c r="A36" s="383">
        <v>2010699</v>
      </c>
      <c r="B36" s="345" t="s">
        <v>686</v>
      </c>
      <c r="C36" s="384">
        <v>260</v>
      </c>
    </row>
    <row r="37" spans="1:3" ht="21" customHeight="1">
      <c r="A37" s="383">
        <v>20107</v>
      </c>
      <c r="B37" s="345" t="s">
        <v>687</v>
      </c>
      <c r="C37" s="384">
        <f>C38</f>
        <v>1000</v>
      </c>
    </row>
    <row r="38" spans="1:3" ht="21" customHeight="1">
      <c r="A38" s="383">
        <v>2010701</v>
      </c>
      <c r="B38" s="345" t="s">
        <v>688</v>
      </c>
      <c r="C38" s="384">
        <v>1000</v>
      </c>
    </row>
    <row r="39" spans="1:3" ht="21" customHeight="1">
      <c r="A39" s="383">
        <v>20108</v>
      </c>
      <c r="B39" s="345" t="s">
        <v>689</v>
      </c>
      <c r="C39" s="384">
        <f>SUM(C40:C41)</f>
        <v>229.83</v>
      </c>
    </row>
    <row r="40" spans="1:3" ht="21" customHeight="1">
      <c r="A40" s="383">
        <v>2010801</v>
      </c>
      <c r="B40" s="345" t="s">
        <v>690</v>
      </c>
      <c r="C40" s="384">
        <v>208.53</v>
      </c>
    </row>
    <row r="41" spans="1:3" ht="21" customHeight="1">
      <c r="A41" s="383">
        <v>2010804</v>
      </c>
      <c r="B41" s="345" t="s">
        <v>691</v>
      </c>
      <c r="C41" s="384">
        <v>21.3</v>
      </c>
    </row>
    <row r="42" spans="1:3" ht="21" customHeight="1">
      <c r="A42" s="383">
        <v>20111</v>
      </c>
      <c r="B42" s="345" t="s">
        <v>692</v>
      </c>
      <c r="C42" s="384">
        <f>SUM(C43:C45)</f>
        <v>2012.52</v>
      </c>
    </row>
    <row r="43" spans="1:3" ht="21" customHeight="1">
      <c r="A43" s="383">
        <v>2011101</v>
      </c>
      <c r="B43" s="345" t="s">
        <v>693</v>
      </c>
      <c r="C43" s="384">
        <v>1764.32</v>
      </c>
    </row>
    <row r="44" spans="1:3" ht="21" customHeight="1">
      <c r="A44" s="383">
        <v>2011106</v>
      </c>
      <c r="B44" s="345" t="s">
        <v>694</v>
      </c>
      <c r="C44" s="384">
        <v>40</v>
      </c>
    </row>
    <row r="45" spans="1:3" ht="21" customHeight="1">
      <c r="A45" s="383">
        <v>2011199</v>
      </c>
      <c r="B45" s="345" t="s">
        <v>695</v>
      </c>
      <c r="C45" s="384">
        <v>208.2</v>
      </c>
    </row>
    <row r="46" spans="1:3" ht="21" customHeight="1">
      <c r="A46" s="383">
        <v>20113</v>
      </c>
      <c r="B46" s="345" t="s">
        <v>696</v>
      </c>
      <c r="C46" s="384">
        <f>SUM(C47:C49)</f>
        <v>620.91</v>
      </c>
    </row>
    <row r="47" spans="1:3" ht="21" customHeight="1">
      <c r="A47" s="383">
        <v>2011301</v>
      </c>
      <c r="B47" s="345" t="s">
        <v>697</v>
      </c>
      <c r="C47" s="384">
        <v>550.28</v>
      </c>
    </row>
    <row r="48" spans="1:3" ht="21" customHeight="1">
      <c r="A48" s="383">
        <v>2011302</v>
      </c>
      <c r="B48" s="345" t="s">
        <v>698</v>
      </c>
      <c r="C48" s="384">
        <v>5.63</v>
      </c>
    </row>
    <row r="49" spans="1:3" ht="21" customHeight="1">
      <c r="A49" s="383">
        <v>2011308</v>
      </c>
      <c r="B49" s="345" t="s">
        <v>699</v>
      </c>
      <c r="C49" s="384">
        <v>65</v>
      </c>
    </row>
    <row r="50" spans="1:3" ht="21" customHeight="1">
      <c r="A50" s="383">
        <v>20128</v>
      </c>
      <c r="B50" s="345" t="s">
        <v>700</v>
      </c>
      <c r="C50" s="384">
        <f>SUM(C51:C53)</f>
        <v>52.17</v>
      </c>
    </row>
    <row r="51" spans="1:3" ht="21" customHeight="1">
      <c r="A51" s="383">
        <v>2012801</v>
      </c>
      <c r="B51" s="345" t="s">
        <v>701</v>
      </c>
      <c r="C51" s="384">
        <v>10.029999999999999</v>
      </c>
    </row>
    <row r="52" spans="1:3" ht="21" customHeight="1">
      <c r="A52" s="383">
        <v>2012802</v>
      </c>
      <c r="B52" s="345" t="s">
        <v>702</v>
      </c>
      <c r="C52" s="384">
        <v>2</v>
      </c>
    </row>
    <row r="53" spans="1:3" ht="21" customHeight="1">
      <c r="A53" s="383">
        <v>2012850</v>
      </c>
      <c r="B53" s="345" t="s">
        <v>703</v>
      </c>
      <c r="C53" s="384">
        <v>40.14</v>
      </c>
    </row>
    <row r="54" spans="1:3" ht="21" customHeight="1">
      <c r="A54" s="383">
        <v>20129</v>
      </c>
      <c r="B54" s="345" t="s">
        <v>704</v>
      </c>
      <c r="C54" s="384">
        <f>C55</f>
        <v>224.86</v>
      </c>
    </row>
    <row r="55" spans="1:3" ht="21" customHeight="1">
      <c r="A55" s="383">
        <v>2012901</v>
      </c>
      <c r="B55" s="345" t="s">
        <v>705</v>
      </c>
      <c r="C55" s="384">
        <v>224.86</v>
      </c>
    </row>
    <row r="56" spans="1:3" ht="21" customHeight="1">
      <c r="A56" s="383">
        <v>20131</v>
      </c>
      <c r="B56" s="345" t="s">
        <v>706</v>
      </c>
      <c r="C56" s="384">
        <f>SUM(C57:C58)</f>
        <v>1848.2</v>
      </c>
    </row>
    <row r="57" spans="1:3" ht="21" customHeight="1">
      <c r="A57" s="383">
        <v>2013101</v>
      </c>
      <c r="B57" s="345" t="s">
        <v>707</v>
      </c>
      <c r="C57" s="384">
        <v>684.06</v>
      </c>
    </row>
    <row r="58" spans="1:3" ht="21" customHeight="1">
      <c r="A58" s="383">
        <v>2013199</v>
      </c>
      <c r="B58" s="345" t="s">
        <v>708</v>
      </c>
      <c r="C58" s="384">
        <v>1164.1400000000001</v>
      </c>
    </row>
    <row r="59" spans="1:3" ht="21" customHeight="1">
      <c r="A59" s="383">
        <v>20132</v>
      </c>
      <c r="B59" s="345" t="s">
        <v>709</v>
      </c>
      <c r="C59" s="384">
        <f>SUM(C60:C61)</f>
        <v>594.07000000000005</v>
      </c>
    </row>
    <row r="60" spans="1:3" ht="21" customHeight="1">
      <c r="A60" s="383">
        <v>2013201</v>
      </c>
      <c r="B60" s="345" t="s">
        <v>710</v>
      </c>
      <c r="C60" s="384">
        <v>547.07000000000005</v>
      </c>
    </row>
    <row r="61" spans="1:3" ht="21" customHeight="1">
      <c r="A61" s="383">
        <v>2013299</v>
      </c>
      <c r="B61" s="345" t="s">
        <v>711</v>
      </c>
      <c r="C61" s="384">
        <v>47</v>
      </c>
    </row>
    <row r="62" spans="1:3" ht="21" customHeight="1">
      <c r="A62" s="383">
        <v>20133</v>
      </c>
      <c r="B62" s="345" t="s">
        <v>712</v>
      </c>
      <c r="C62" s="384">
        <f>C63</f>
        <v>511.4</v>
      </c>
    </row>
    <row r="63" spans="1:3" ht="21" customHeight="1">
      <c r="A63" s="383">
        <v>2013301</v>
      </c>
      <c r="B63" s="345" t="s">
        <v>713</v>
      </c>
      <c r="C63" s="384">
        <v>511.4</v>
      </c>
    </row>
    <row r="64" spans="1:3" ht="21" customHeight="1">
      <c r="A64" s="383">
        <v>20134</v>
      </c>
      <c r="B64" s="345" t="s">
        <v>714</v>
      </c>
      <c r="C64" s="384">
        <f>SUM(C65:C66)</f>
        <v>339.6</v>
      </c>
    </row>
    <row r="65" spans="1:4" ht="21" customHeight="1">
      <c r="A65" s="383">
        <v>2013401</v>
      </c>
      <c r="B65" s="345" t="s">
        <v>715</v>
      </c>
      <c r="C65" s="384">
        <v>293.60000000000002</v>
      </c>
    </row>
    <row r="66" spans="1:4" ht="21" customHeight="1">
      <c r="A66" s="383">
        <v>2013404</v>
      </c>
      <c r="B66" s="345" t="s">
        <v>716</v>
      </c>
      <c r="C66" s="384">
        <v>46</v>
      </c>
    </row>
    <row r="67" spans="1:4" ht="21" customHeight="1">
      <c r="A67" s="383">
        <v>20136</v>
      </c>
      <c r="B67" s="345" t="s">
        <v>717</v>
      </c>
      <c r="C67" s="384">
        <f>C68</f>
        <v>504.24</v>
      </c>
    </row>
    <row r="68" spans="1:4" ht="21" customHeight="1">
      <c r="A68" s="383">
        <v>2013601</v>
      </c>
      <c r="B68" s="345" t="s">
        <v>718</v>
      </c>
      <c r="C68" s="384">
        <v>504.24</v>
      </c>
    </row>
    <row r="69" spans="1:4" ht="21" customHeight="1">
      <c r="A69" s="383">
        <v>20138</v>
      </c>
      <c r="B69" s="345" t="s">
        <v>719</v>
      </c>
      <c r="C69" s="384">
        <f>SUM(C70:C73)</f>
        <v>2463.4299999999998</v>
      </c>
    </row>
    <row r="70" spans="1:4" ht="21" customHeight="1">
      <c r="A70" s="383">
        <v>2013801</v>
      </c>
      <c r="B70" s="345" t="s">
        <v>720</v>
      </c>
      <c r="C70" s="384">
        <v>2421.21</v>
      </c>
    </row>
    <row r="71" spans="1:4" ht="21" customHeight="1">
      <c r="A71" s="383">
        <v>2013802</v>
      </c>
      <c r="B71" s="345" t="s">
        <v>721</v>
      </c>
      <c r="C71" s="384">
        <v>2</v>
      </c>
    </row>
    <row r="72" spans="1:4" ht="21" customHeight="1">
      <c r="A72" s="383">
        <v>2013816</v>
      </c>
      <c r="B72" s="345" t="s">
        <v>722</v>
      </c>
      <c r="C72" s="384">
        <v>20.22</v>
      </c>
    </row>
    <row r="73" spans="1:4" ht="21" customHeight="1">
      <c r="A73" s="383">
        <v>2013850</v>
      </c>
      <c r="B73" s="345" t="s">
        <v>723</v>
      </c>
      <c r="C73" s="384">
        <v>20</v>
      </c>
    </row>
    <row r="74" spans="1:4" ht="21" customHeight="1">
      <c r="A74" s="383">
        <v>20199</v>
      </c>
      <c r="B74" s="345" t="s">
        <v>724</v>
      </c>
      <c r="C74" s="384">
        <f>C75</f>
        <v>61.26</v>
      </c>
    </row>
    <row r="75" spans="1:4" ht="21" customHeight="1">
      <c r="A75" s="383">
        <v>2019999</v>
      </c>
      <c r="B75" s="345" t="s">
        <v>725</v>
      </c>
      <c r="C75" s="384">
        <v>61.26</v>
      </c>
    </row>
    <row r="76" spans="1:4" ht="21" customHeight="1">
      <c r="A76" s="383">
        <v>203</v>
      </c>
      <c r="B76" s="345" t="s">
        <v>726</v>
      </c>
      <c r="C76" s="384">
        <f>C77</f>
        <v>141.06</v>
      </c>
      <c r="D76" s="313"/>
    </row>
    <row r="77" spans="1:4" ht="21" customHeight="1">
      <c r="A77" s="383">
        <v>20306</v>
      </c>
      <c r="B77" s="345" t="s">
        <v>727</v>
      </c>
      <c r="C77" s="384">
        <f>SUM(C78:C80)</f>
        <v>141.06</v>
      </c>
    </row>
    <row r="78" spans="1:4" ht="21" customHeight="1">
      <c r="A78" s="383">
        <v>2030601</v>
      </c>
      <c r="B78" s="345" t="s">
        <v>728</v>
      </c>
      <c r="C78" s="384">
        <v>49.1</v>
      </c>
    </row>
    <row r="79" spans="1:4" ht="21" customHeight="1">
      <c r="A79" s="383">
        <v>2030607</v>
      </c>
      <c r="B79" s="345" t="s">
        <v>729</v>
      </c>
      <c r="C79" s="384">
        <v>31.96</v>
      </c>
    </row>
    <row r="80" spans="1:4" ht="21" customHeight="1">
      <c r="A80" s="383">
        <v>2030699</v>
      </c>
      <c r="B80" s="345" t="s">
        <v>730</v>
      </c>
      <c r="C80" s="384">
        <v>60</v>
      </c>
    </row>
    <row r="81" spans="1:4" ht="21" customHeight="1">
      <c r="A81" s="383">
        <v>204</v>
      </c>
      <c r="B81" s="345" t="s">
        <v>731</v>
      </c>
      <c r="C81" s="384">
        <f>C82+C85+C87+C89</f>
        <v>6607.7899999999991</v>
      </c>
      <c r="D81" s="313"/>
    </row>
    <row r="82" spans="1:4" ht="21" customHeight="1">
      <c r="A82" s="383">
        <v>20402</v>
      </c>
      <c r="B82" s="345" t="s">
        <v>732</v>
      </c>
      <c r="C82" s="384">
        <f>SUM(C83:C84)</f>
        <v>5986.44</v>
      </c>
      <c r="D82" s="313"/>
    </row>
    <row r="83" spans="1:4" ht="21" customHeight="1">
      <c r="A83" s="383">
        <v>2040201</v>
      </c>
      <c r="B83" s="345" t="s">
        <v>733</v>
      </c>
      <c r="C83" s="384">
        <v>5981.44</v>
      </c>
      <c r="D83" s="313"/>
    </row>
    <row r="84" spans="1:4" ht="21" customHeight="1">
      <c r="A84" s="383">
        <v>2040299</v>
      </c>
      <c r="B84" s="345" t="s">
        <v>734</v>
      </c>
      <c r="C84" s="384">
        <v>5</v>
      </c>
      <c r="D84" s="313"/>
    </row>
    <row r="85" spans="1:4" ht="21" customHeight="1">
      <c r="A85" s="383">
        <v>20404</v>
      </c>
      <c r="B85" s="345" t="s">
        <v>735</v>
      </c>
      <c r="C85" s="384">
        <f>C86</f>
        <v>42.74</v>
      </c>
    </row>
    <row r="86" spans="1:4" ht="21" customHeight="1">
      <c r="A86" s="383">
        <v>2040401</v>
      </c>
      <c r="B86" s="345" t="s">
        <v>736</v>
      </c>
      <c r="C86" s="384">
        <v>42.74</v>
      </c>
    </row>
    <row r="87" spans="1:4" ht="21" customHeight="1">
      <c r="A87" s="383">
        <v>20405</v>
      </c>
      <c r="B87" s="345" t="s">
        <v>737</v>
      </c>
      <c r="C87" s="384">
        <f>C88</f>
        <v>134.36000000000001</v>
      </c>
    </row>
    <row r="88" spans="1:4" ht="21" customHeight="1">
      <c r="A88" s="383">
        <v>2040501</v>
      </c>
      <c r="B88" s="345" t="s">
        <v>738</v>
      </c>
      <c r="C88" s="384">
        <v>134.36000000000001</v>
      </c>
    </row>
    <row r="89" spans="1:4" ht="21" customHeight="1">
      <c r="A89" s="383">
        <v>20406</v>
      </c>
      <c r="B89" s="345" t="s">
        <v>739</v>
      </c>
      <c r="C89" s="384">
        <f>SUM(C90:C93)</f>
        <v>444.25</v>
      </c>
    </row>
    <row r="90" spans="1:4" ht="21" customHeight="1">
      <c r="A90" s="383">
        <v>2040601</v>
      </c>
      <c r="B90" s="345" t="s">
        <v>740</v>
      </c>
      <c r="C90" s="384">
        <v>352.75</v>
      </c>
    </row>
    <row r="91" spans="1:4" ht="21" customHeight="1">
      <c r="A91" s="383">
        <v>2040602</v>
      </c>
      <c r="B91" s="345" t="s">
        <v>741</v>
      </c>
      <c r="C91" s="384">
        <v>63</v>
      </c>
    </row>
    <row r="92" spans="1:4" ht="21" customHeight="1">
      <c r="A92" s="383">
        <v>2040604</v>
      </c>
      <c r="B92" s="345" t="s">
        <v>742</v>
      </c>
      <c r="C92" s="384">
        <v>23.5</v>
      </c>
    </row>
    <row r="93" spans="1:4" ht="21" customHeight="1">
      <c r="A93" s="383">
        <v>2040607</v>
      </c>
      <c r="B93" s="345" t="s">
        <v>743</v>
      </c>
      <c r="C93" s="384">
        <v>5</v>
      </c>
    </row>
    <row r="94" spans="1:4" ht="21" customHeight="1">
      <c r="A94" s="383">
        <v>205</v>
      </c>
      <c r="B94" s="345" t="s">
        <v>744</v>
      </c>
      <c r="C94" s="384">
        <f>C95+C98+C105+C107+C109</f>
        <v>75751.03</v>
      </c>
      <c r="D94" s="313"/>
    </row>
    <row r="95" spans="1:4" ht="21" customHeight="1">
      <c r="A95" s="383">
        <v>20501</v>
      </c>
      <c r="B95" s="345" t="s">
        <v>745</v>
      </c>
      <c r="C95" s="384">
        <f>SUM(C96:C97)</f>
        <v>1528.77</v>
      </c>
    </row>
    <row r="96" spans="1:4" ht="21" customHeight="1">
      <c r="A96" s="383">
        <v>2050101</v>
      </c>
      <c r="B96" s="345" t="s">
        <v>746</v>
      </c>
      <c r="C96" s="384">
        <v>1028.77</v>
      </c>
    </row>
    <row r="97" spans="1:4" ht="21" customHeight="1">
      <c r="A97" s="383">
        <v>2050199</v>
      </c>
      <c r="B97" s="345" t="s">
        <v>747</v>
      </c>
      <c r="C97" s="384">
        <v>500</v>
      </c>
    </row>
    <row r="98" spans="1:4" ht="21" customHeight="1">
      <c r="A98" s="383">
        <v>20502</v>
      </c>
      <c r="B98" s="345" t="s">
        <v>748</v>
      </c>
      <c r="C98" s="384">
        <f>SUM(C99:C104)</f>
        <v>66864.91</v>
      </c>
    </row>
    <row r="99" spans="1:4" ht="21" customHeight="1">
      <c r="A99" s="383">
        <v>2050201</v>
      </c>
      <c r="B99" s="345" t="s">
        <v>749</v>
      </c>
      <c r="C99" s="384">
        <v>1111.17</v>
      </c>
    </row>
    <row r="100" spans="1:4" ht="21" customHeight="1">
      <c r="A100" s="383">
        <v>2050202</v>
      </c>
      <c r="B100" s="345" t="s">
        <v>750</v>
      </c>
      <c r="C100" s="384">
        <v>41344.36</v>
      </c>
    </row>
    <row r="101" spans="1:4" ht="21" customHeight="1">
      <c r="A101" s="383">
        <v>2050203</v>
      </c>
      <c r="B101" s="345" t="s">
        <v>751</v>
      </c>
      <c r="C101" s="384">
        <v>16981.560000000001</v>
      </c>
    </row>
    <row r="102" spans="1:4" ht="21" customHeight="1">
      <c r="A102" s="383">
        <v>2050204</v>
      </c>
      <c r="B102" s="345" t="s">
        <v>752</v>
      </c>
      <c r="C102" s="384">
        <v>7050.1</v>
      </c>
    </row>
    <row r="103" spans="1:4" ht="21" customHeight="1">
      <c r="A103" s="383">
        <v>2050205</v>
      </c>
      <c r="B103" s="345" t="s">
        <v>753</v>
      </c>
      <c r="C103" s="384">
        <v>34.83</v>
      </c>
    </row>
    <row r="104" spans="1:4" ht="21" customHeight="1">
      <c r="A104" s="383">
        <v>2050299</v>
      </c>
      <c r="B104" s="345" t="s">
        <v>754</v>
      </c>
      <c r="C104" s="384">
        <v>342.89</v>
      </c>
    </row>
    <row r="105" spans="1:4" ht="21" customHeight="1">
      <c r="A105" s="383">
        <v>20503</v>
      </c>
      <c r="B105" s="345" t="s">
        <v>755</v>
      </c>
      <c r="C105" s="384">
        <f>C106</f>
        <v>3199.23</v>
      </c>
    </row>
    <row r="106" spans="1:4" ht="21" customHeight="1">
      <c r="A106" s="383">
        <v>2050302</v>
      </c>
      <c r="B106" s="345" t="s">
        <v>756</v>
      </c>
      <c r="C106" s="384">
        <v>3199.23</v>
      </c>
    </row>
    <row r="107" spans="1:4" ht="21" customHeight="1">
      <c r="A107" s="383">
        <v>20509</v>
      </c>
      <c r="B107" s="345" t="s">
        <v>757</v>
      </c>
      <c r="C107" s="384">
        <f>C108</f>
        <v>3697.12</v>
      </c>
    </row>
    <row r="108" spans="1:4" ht="21" customHeight="1">
      <c r="A108" s="383">
        <v>2050999</v>
      </c>
      <c r="B108" s="345" t="s">
        <v>758</v>
      </c>
      <c r="C108" s="384">
        <v>3697.12</v>
      </c>
    </row>
    <row r="109" spans="1:4" ht="21" customHeight="1">
      <c r="A109" s="383">
        <v>20599</v>
      </c>
      <c r="B109" s="345" t="s">
        <v>759</v>
      </c>
      <c r="C109" s="384">
        <f>C110</f>
        <v>461</v>
      </c>
    </row>
    <row r="110" spans="1:4" ht="21" customHeight="1">
      <c r="A110" s="383">
        <v>2059999</v>
      </c>
      <c r="B110" s="345" t="s">
        <v>760</v>
      </c>
      <c r="C110" s="384">
        <v>461</v>
      </c>
    </row>
    <row r="111" spans="1:4" ht="21" customHeight="1">
      <c r="A111" s="383">
        <v>206</v>
      </c>
      <c r="B111" s="345" t="s">
        <v>761</v>
      </c>
      <c r="C111" s="384">
        <f>C112+C114+C117</f>
        <v>2073.25</v>
      </c>
      <c r="D111" s="313"/>
    </row>
    <row r="112" spans="1:4" ht="21" customHeight="1">
      <c r="A112" s="383">
        <v>20601</v>
      </c>
      <c r="B112" s="345" t="s">
        <v>762</v>
      </c>
      <c r="C112" s="384">
        <f>C113</f>
        <v>60.86</v>
      </c>
    </row>
    <row r="113" spans="1:4" ht="21" customHeight="1">
      <c r="A113" s="383">
        <v>2060199</v>
      </c>
      <c r="B113" s="345" t="s">
        <v>763</v>
      </c>
      <c r="C113" s="384">
        <v>60.86</v>
      </c>
    </row>
    <row r="114" spans="1:4" ht="21" customHeight="1">
      <c r="A114" s="383">
        <v>20607</v>
      </c>
      <c r="B114" s="345" t="s">
        <v>764</v>
      </c>
      <c r="C114" s="384">
        <f>SUM(C115:C116)</f>
        <v>12.39</v>
      </c>
    </row>
    <row r="115" spans="1:4" ht="21" customHeight="1">
      <c r="A115" s="383">
        <v>2060701</v>
      </c>
      <c r="B115" s="345" t="s">
        <v>765</v>
      </c>
      <c r="C115" s="384">
        <v>10.39</v>
      </c>
    </row>
    <row r="116" spans="1:4" ht="21" customHeight="1">
      <c r="A116" s="383">
        <v>2060702</v>
      </c>
      <c r="B116" s="345" t="s">
        <v>766</v>
      </c>
      <c r="C116" s="384">
        <v>2</v>
      </c>
    </row>
    <row r="117" spans="1:4" ht="21" customHeight="1">
      <c r="A117" s="383">
        <v>20699</v>
      </c>
      <c r="B117" s="345" t="s">
        <v>767</v>
      </c>
      <c r="C117" s="384">
        <f>C118</f>
        <v>2000</v>
      </c>
    </row>
    <row r="118" spans="1:4" ht="21" customHeight="1">
      <c r="A118" s="383">
        <v>2069999</v>
      </c>
      <c r="B118" s="345" t="s">
        <v>768</v>
      </c>
      <c r="C118" s="384">
        <v>2000</v>
      </c>
    </row>
    <row r="119" spans="1:4" ht="21" customHeight="1">
      <c r="A119" s="383">
        <v>207</v>
      </c>
      <c r="B119" s="345" t="s">
        <v>769</v>
      </c>
      <c r="C119" s="384">
        <f>C120+C125</f>
        <v>8429.74</v>
      </c>
      <c r="D119" s="313"/>
    </row>
    <row r="120" spans="1:4" ht="21" customHeight="1">
      <c r="A120" s="383">
        <v>20701</v>
      </c>
      <c r="B120" s="345" t="s">
        <v>770</v>
      </c>
      <c r="C120" s="384">
        <f>SUM(C121:C124)</f>
        <v>1089.7099999999998</v>
      </c>
    </row>
    <row r="121" spans="1:4" ht="21" customHeight="1">
      <c r="A121" s="383">
        <v>2070101</v>
      </c>
      <c r="B121" s="345" t="s">
        <v>771</v>
      </c>
      <c r="C121" s="384">
        <v>630.86</v>
      </c>
    </row>
    <row r="122" spans="1:4" ht="21" customHeight="1">
      <c r="A122" s="383">
        <v>2070105</v>
      </c>
      <c r="B122" s="345" t="s">
        <v>772</v>
      </c>
      <c r="C122" s="384">
        <v>322.37</v>
      </c>
    </row>
    <row r="123" spans="1:4" ht="21" customHeight="1">
      <c r="A123" s="383">
        <v>2070109</v>
      </c>
      <c r="B123" s="345" t="s">
        <v>773</v>
      </c>
      <c r="C123" s="384">
        <v>79.37</v>
      </c>
    </row>
    <row r="124" spans="1:4" ht="21" customHeight="1">
      <c r="A124" s="383">
        <v>2070199</v>
      </c>
      <c r="B124" s="345" t="s">
        <v>774</v>
      </c>
      <c r="C124" s="384">
        <v>57.11</v>
      </c>
    </row>
    <row r="125" spans="1:4" ht="21" customHeight="1">
      <c r="A125" s="383">
        <v>20702</v>
      </c>
      <c r="B125" s="345" t="s">
        <v>775</v>
      </c>
      <c r="C125" s="384">
        <f>C126</f>
        <v>7340.03</v>
      </c>
    </row>
    <row r="126" spans="1:4" ht="21" customHeight="1">
      <c r="A126" s="383">
        <v>2070204</v>
      </c>
      <c r="B126" s="345" t="s">
        <v>776</v>
      </c>
      <c r="C126" s="384">
        <v>7340.03</v>
      </c>
    </row>
    <row r="127" spans="1:4" ht="21" customHeight="1">
      <c r="A127" s="383">
        <v>208</v>
      </c>
      <c r="B127" s="345" t="s">
        <v>612</v>
      </c>
      <c r="C127" s="384">
        <f>C128+C139+C145+C150+C152+C156+C161+C163+C168+C170+C172+C174+C178+C180</f>
        <v>54501.103399999993</v>
      </c>
      <c r="D127" s="313"/>
    </row>
    <row r="128" spans="1:4" ht="21" customHeight="1">
      <c r="A128" s="383">
        <v>20801</v>
      </c>
      <c r="B128" s="345" t="s">
        <v>777</v>
      </c>
      <c r="C128" s="384">
        <f>SUM(C129:C138)</f>
        <v>4929.3134</v>
      </c>
    </row>
    <row r="129" spans="1:3" ht="21" customHeight="1">
      <c r="A129" s="383">
        <v>2080101</v>
      </c>
      <c r="B129" s="345" t="s">
        <v>778</v>
      </c>
      <c r="C129" s="384">
        <v>954.64</v>
      </c>
    </row>
    <row r="130" spans="1:3" ht="21" customHeight="1">
      <c r="A130" s="383">
        <v>2080102</v>
      </c>
      <c r="B130" s="345" t="s">
        <v>779</v>
      </c>
      <c r="C130" s="384">
        <v>3.3999999999999998E-3</v>
      </c>
    </row>
    <row r="131" spans="1:3" ht="21" customHeight="1">
      <c r="A131" s="383">
        <v>2080103</v>
      </c>
      <c r="B131" s="345" t="s">
        <v>780</v>
      </c>
      <c r="C131" s="384">
        <v>8</v>
      </c>
    </row>
    <row r="132" spans="1:3" ht="21" customHeight="1">
      <c r="A132" s="383">
        <v>2080104</v>
      </c>
      <c r="B132" s="345" t="s">
        <v>781</v>
      </c>
      <c r="C132" s="384">
        <v>10.59</v>
      </c>
    </row>
    <row r="133" spans="1:3" ht="21" customHeight="1">
      <c r="A133" s="383">
        <v>2080105</v>
      </c>
      <c r="B133" s="345" t="s">
        <v>782</v>
      </c>
      <c r="C133" s="384">
        <v>200</v>
      </c>
    </row>
    <row r="134" spans="1:3" ht="21" customHeight="1">
      <c r="A134" s="383">
        <v>2080106</v>
      </c>
      <c r="B134" s="345" t="s">
        <v>783</v>
      </c>
      <c r="C134" s="384">
        <v>300</v>
      </c>
    </row>
    <row r="135" spans="1:3" ht="21" customHeight="1">
      <c r="A135" s="383">
        <v>2080107</v>
      </c>
      <c r="B135" s="345" t="s">
        <v>784</v>
      </c>
      <c r="C135" s="384">
        <v>2896.45</v>
      </c>
    </row>
    <row r="136" spans="1:3" ht="21" customHeight="1">
      <c r="A136" s="383">
        <v>2080112</v>
      </c>
      <c r="B136" s="345" t="s">
        <v>785</v>
      </c>
      <c r="C136" s="384">
        <v>4.5</v>
      </c>
    </row>
    <row r="137" spans="1:3" ht="21" customHeight="1">
      <c r="A137" s="383">
        <v>2080116</v>
      </c>
      <c r="B137" s="345" t="s">
        <v>786</v>
      </c>
      <c r="C137" s="384">
        <v>519.67999999999995</v>
      </c>
    </row>
    <row r="138" spans="1:3" ht="21" customHeight="1">
      <c r="A138" s="383">
        <v>2080199</v>
      </c>
      <c r="B138" s="345" t="s">
        <v>787</v>
      </c>
      <c r="C138" s="384">
        <v>35.450000000000003</v>
      </c>
    </row>
    <row r="139" spans="1:3" ht="21" customHeight="1">
      <c r="A139" s="383">
        <v>20802</v>
      </c>
      <c r="B139" s="345" t="s">
        <v>788</v>
      </c>
      <c r="C139" s="384">
        <f>SUM(C140:C144)</f>
        <v>2699.44</v>
      </c>
    </row>
    <row r="140" spans="1:3" ht="21" customHeight="1">
      <c r="A140" s="383">
        <v>2080201</v>
      </c>
      <c r="B140" s="345" t="s">
        <v>789</v>
      </c>
      <c r="C140" s="384">
        <v>480.34</v>
      </c>
    </row>
    <row r="141" spans="1:3" ht="21" customHeight="1">
      <c r="A141" s="383">
        <v>2080206</v>
      </c>
      <c r="B141" s="345" t="s">
        <v>790</v>
      </c>
      <c r="C141" s="384">
        <v>4</v>
      </c>
    </row>
    <row r="142" spans="1:3" ht="21" customHeight="1">
      <c r="A142" s="383">
        <v>2080207</v>
      </c>
      <c r="B142" s="345" t="s">
        <v>791</v>
      </c>
      <c r="C142" s="384">
        <v>116.66</v>
      </c>
    </row>
    <row r="143" spans="1:3" ht="21" customHeight="1">
      <c r="A143" s="383">
        <v>2080208</v>
      </c>
      <c r="B143" s="345" t="s">
        <v>792</v>
      </c>
      <c r="C143" s="384">
        <v>1910.22</v>
      </c>
    </row>
    <row r="144" spans="1:3" ht="21" customHeight="1">
      <c r="A144" s="383">
        <v>2080299</v>
      </c>
      <c r="B144" s="345" t="s">
        <v>793</v>
      </c>
      <c r="C144" s="384">
        <v>188.22</v>
      </c>
    </row>
    <row r="145" spans="1:3" ht="21" customHeight="1">
      <c r="A145" s="383">
        <v>20805</v>
      </c>
      <c r="B145" s="345" t="s">
        <v>794</v>
      </c>
      <c r="C145" s="384">
        <f>SUM(C146:C149)</f>
        <v>22507.09</v>
      </c>
    </row>
    <row r="146" spans="1:3" ht="21" customHeight="1">
      <c r="A146" s="383">
        <v>2080501</v>
      </c>
      <c r="B146" s="345" t="s">
        <v>795</v>
      </c>
      <c r="C146" s="384">
        <v>275.56</v>
      </c>
    </row>
    <row r="147" spans="1:3" ht="21" customHeight="1">
      <c r="A147" s="383">
        <v>2080502</v>
      </c>
      <c r="B147" s="345" t="s">
        <v>796</v>
      </c>
      <c r="C147" s="384">
        <v>1123.54</v>
      </c>
    </row>
    <row r="148" spans="1:3" ht="21" customHeight="1">
      <c r="A148" s="383">
        <v>2080505</v>
      </c>
      <c r="B148" s="345" t="s">
        <v>797</v>
      </c>
      <c r="C148" s="384">
        <v>13107.99</v>
      </c>
    </row>
    <row r="149" spans="1:3" ht="21" customHeight="1">
      <c r="A149" s="383">
        <v>2080507</v>
      </c>
      <c r="B149" s="345" t="s">
        <v>798</v>
      </c>
      <c r="C149" s="384">
        <v>8000</v>
      </c>
    </row>
    <row r="150" spans="1:3" ht="21" customHeight="1">
      <c r="A150" s="383">
        <v>20807</v>
      </c>
      <c r="B150" s="345" t="s">
        <v>799</v>
      </c>
      <c r="C150" s="384">
        <f>C151</f>
        <v>1075</v>
      </c>
    </row>
    <row r="151" spans="1:3" ht="21" customHeight="1">
      <c r="A151" s="383">
        <v>2080799</v>
      </c>
      <c r="B151" s="345" t="s">
        <v>800</v>
      </c>
      <c r="C151" s="384">
        <v>1075</v>
      </c>
    </row>
    <row r="152" spans="1:3" ht="21" customHeight="1">
      <c r="A152" s="383">
        <v>20808</v>
      </c>
      <c r="B152" s="345" t="s">
        <v>801</v>
      </c>
      <c r="C152" s="384">
        <f>SUM(C153:C155)</f>
        <v>2021.8799999999999</v>
      </c>
    </row>
    <row r="153" spans="1:3" ht="21" customHeight="1">
      <c r="A153" s="383">
        <v>2080801</v>
      </c>
      <c r="B153" s="345" t="s">
        <v>802</v>
      </c>
      <c r="C153" s="384">
        <v>22.02</v>
      </c>
    </row>
    <row r="154" spans="1:3" ht="21" customHeight="1">
      <c r="A154" s="383">
        <v>2080802</v>
      </c>
      <c r="B154" s="345" t="s">
        <v>803</v>
      </c>
      <c r="C154" s="384">
        <v>1971.86</v>
      </c>
    </row>
    <row r="155" spans="1:3" ht="21" customHeight="1">
      <c r="A155" s="383">
        <v>2080805</v>
      </c>
      <c r="B155" s="345" t="s">
        <v>804</v>
      </c>
      <c r="C155" s="384">
        <v>28</v>
      </c>
    </row>
    <row r="156" spans="1:3" ht="21" customHeight="1">
      <c r="A156" s="383">
        <v>20809</v>
      </c>
      <c r="B156" s="345" t="s">
        <v>805</v>
      </c>
      <c r="C156" s="384">
        <f>SUM(C157:C160)</f>
        <v>1076.33</v>
      </c>
    </row>
    <row r="157" spans="1:3" ht="21" customHeight="1">
      <c r="A157" s="383">
        <v>2080901</v>
      </c>
      <c r="B157" s="345" t="s">
        <v>806</v>
      </c>
      <c r="C157" s="384">
        <v>131.69999999999999</v>
      </c>
    </row>
    <row r="158" spans="1:3" ht="21" customHeight="1">
      <c r="A158" s="383">
        <v>2080902</v>
      </c>
      <c r="B158" s="345" t="s">
        <v>807</v>
      </c>
      <c r="C158" s="384">
        <v>150.83000000000001</v>
      </c>
    </row>
    <row r="159" spans="1:3" ht="21" customHeight="1">
      <c r="A159" s="383">
        <v>2080903</v>
      </c>
      <c r="B159" s="345" t="s">
        <v>808</v>
      </c>
      <c r="C159" s="384">
        <v>11</v>
      </c>
    </row>
    <row r="160" spans="1:3" ht="21" customHeight="1">
      <c r="A160" s="383">
        <v>2080999</v>
      </c>
      <c r="B160" s="345" t="s">
        <v>809</v>
      </c>
      <c r="C160" s="384">
        <v>782.8</v>
      </c>
    </row>
    <row r="161" spans="1:3" ht="21" customHeight="1">
      <c r="A161" s="383">
        <v>20810</v>
      </c>
      <c r="B161" s="345" t="s">
        <v>810</v>
      </c>
      <c r="C161" s="384">
        <f>SUM(C162)</f>
        <v>899.17</v>
      </c>
    </row>
    <row r="162" spans="1:3" ht="21" customHeight="1">
      <c r="A162" s="383">
        <v>2081002</v>
      </c>
      <c r="B162" s="345" t="s">
        <v>811</v>
      </c>
      <c r="C162" s="384">
        <v>899.17</v>
      </c>
    </row>
    <row r="163" spans="1:3" ht="21" customHeight="1">
      <c r="A163" s="383">
        <v>20811</v>
      </c>
      <c r="B163" s="345" t="s">
        <v>812</v>
      </c>
      <c r="C163" s="384">
        <f>SUM(C164:C167)</f>
        <v>1066.21</v>
      </c>
    </row>
    <row r="164" spans="1:3" ht="21" customHeight="1">
      <c r="A164" s="383">
        <v>2081101</v>
      </c>
      <c r="B164" s="345" t="s">
        <v>813</v>
      </c>
      <c r="C164" s="384">
        <v>90.82</v>
      </c>
    </row>
    <row r="165" spans="1:3" ht="21" customHeight="1">
      <c r="A165" s="383">
        <v>2081104</v>
      </c>
      <c r="B165" s="345" t="s">
        <v>814</v>
      </c>
      <c r="C165" s="384">
        <v>128</v>
      </c>
    </row>
    <row r="166" spans="1:3" ht="21" customHeight="1">
      <c r="A166" s="383">
        <v>2081107</v>
      </c>
      <c r="B166" s="345" t="s">
        <v>815</v>
      </c>
      <c r="C166" s="384">
        <v>698.4</v>
      </c>
    </row>
    <row r="167" spans="1:3" ht="21" customHeight="1">
      <c r="A167" s="383">
        <v>2081199</v>
      </c>
      <c r="B167" s="345" t="s">
        <v>816</v>
      </c>
      <c r="C167" s="384">
        <v>148.99</v>
      </c>
    </row>
    <row r="168" spans="1:3" ht="21" customHeight="1">
      <c r="A168" s="383">
        <v>20819</v>
      </c>
      <c r="B168" s="345" t="s">
        <v>817</v>
      </c>
      <c r="C168" s="384">
        <f>SUM(C169)</f>
        <v>1870.65</v>
      </c>
    </row>
    <row r="169" spans="1:3" ht="21" customHeight="1">
      <c r="A169" s="383">
        <v>2081902</v>
      </c>
      <c r="B169" s="345" t="s">
        <v>818</v>
      </c>
      <c r="C169" s="384">
        <v>1870.65</v>
      </c>
    </row>
    <row r="170" spans="1:3" ht="21" customHeight="1">
      <c r="A170" s="383">
        <v>20825</v>
      </c>
      <c r="B170" s="345" t="s">
        <v>819</v>
      </c>
      <c r="C170" s="384">
        <f>C171</f>
        <v>14.59</v>
      </c>
    </row>
    <row r="171" spans="1:3" ht="21" customHeight="1">
      <c r="A171" s="383">
        <v>2082502</v>
      </c>
      <c r="B171" s="345" t="s">
        <v>820</v>
      </c>
      <c r="C171" s="384">
        <v>14.59</v>
      </c>
    </row>
    <row r="172" spans="1:3" ht="21" customHeight="1">
      <c r="A172" s="383">
        <v>20826</v>
      </c>
      <c r="B172" s="345" t="s">
        <v>821</v>
      </c>
      <c r="C172" s="384">
        <f>C173</f>
        <v>11912</v>
      </c>
    </row>
    <row r="173" spans="1:3" ht="21" customHeight="1">
      <c r="A173" s="383">
        <v>2082602</v>
      </c>
      <c r="B173" s="345" t="s">
        <v>822</v>
      </c>
      <c r="C173" s="384">
        <v>11912</v>
      </c>
    </row>
    <row r="174" spans="1:3" ht="21" customHeight="1">
      <c r="A174" s="383">
        <v>20828</v>
      </c>
      <c r="B174" s="345" t="s">
        <v>823</v>
      </c>
      <c r="C174" s="384">
        <f>SUM(C175:C177)</f>
        <v>1820.1499999999999</v>
      </c>
    </row>
    <row r="175" spans="1:3" ht="21" customHeight="1">
      <c r="A175" s="383">
        <v>2082801</v>
      </c>
      <c r="B175" s="345" t="s">
        <v>824</v>
      </c>
      <c r="C175" s="384">
        <v>190.09</v>
      </c>
    </row>
    <row r="176" spans="1:3" ht="21" customHeight="1">
      <c r="A176" s="383">
        <v>2082804</v>
      </c>
      <c r="B176" s="345" t="s">
        <v>825</v>
      </c>
      <c r="C176" s="384">
        <v>1474.96</v>
      </c>
    </row>
    <row r="177" spans="1:4" ht="21" customHeight="1">
      <c r="A177" s="383">
        <v>2082899</v>
      </c>
      <c r="B177" s="345" t="s">
        <v>826</v>
      </c>
      <c r="C177" s="384">
        <v>155.1</v>
      </c>
    </row>
    <row r="178" spans="1:4" ht="21" customHeight="1">
      <c r="A178" s="383">
        <v>20830</v>
      </c>
      <c r="B178" s="345" t="s">
        <v>827</v>
      </c>
      <c r="C178" s="384">
        <f>C179</f>
        <v>1800</v>
      </c>
    </row>
    <row r="179" spans="1:4" ht="21" customHeight="1">
      <c r="A179" s="383">
        <v>2083099</v>
      </c>
      <c r="B179" s="345" t="s">
        <v>828</v>
      </c>
      <c r="C179" s="384">
        <v>1800</v>
      </c>
    </row>
    <row r="180" spans="1:4" ht="21" customHeight="1">
      <c r="A180" s="383">
        <v>20899</v>
      </c>
      <c r="B180" s="345" t="s">
        <v>829</v>
      </c>
      <c r="C180" s="384">
        <f>C181</f>
        <v>809.28</v>
      </c>
    </row>
    <row r="181" spans="1:4" ht="21" customHeight="1">
      <c r="A181" s="383">
        <v>2089999</v>
      </c>
      <c r="B181" s="345" t="s">
        <v>830</v>
      </c>
      <c r="C181" s="384">
        <v>809.28</v>
      </c>
    </row>
    <row r="182" spans="1:4" ht="21" customHeight="1">
      <c r="A182" s="383">
        <v>210</v>
      </c>
      <c r="B182" s="345" t="s">
        <v>831</v>
      </c>
      <c r="C182" s="384">
        <f>C183+C186+C189+C192+C199+C201+C205+C210+C212+C214+C216+C218</f>
        <v>31922.699999999997</v>
      </c>
      <c r="D182" s="313"/>
    </row>
    <row r="183" spans="1:4" ht="21" customHeight="1">
      <c r="A183" s="383">
        <v>21001</v>
      </c>
      <c r="B183" s="345" t="s">
        <v>832</v>
      </c>
      <c r="C183" s="384">
        <f>SUM(C184:C185)</f>
        <v>759.8599999999999</v>
      </c>
    </row>
    <row r="184" spans="1:4" ht="21" customHeight="1">
      <c r="A184" s="383">
        <v>2100101</v>
      </c>
      <c r="B184" s="345" t="s">
        <v>833</v>
      </c>
      <c r="C184" s="384">
        <v>353.71</v>
      </c>
    </row>
    <row r="185" spans="1:4" ht="21" customHeight="1">
      <c r="A185" s="383">
        <v>2100199</v>
      </c>
      <c r="B185" s="345" t="s">
        <v>834</v>
      </c>
      <c r="C185" s="384">
        <v>406.15</v>
      </c>
    </row>
    <row r="186" spans="1:4" ht="21" customHeight="1">
      <c r="A186" s="383">
        <v>21002</v>
      </c>
      <c r="B186" s="345" t="s">
        <v>835</v>
      </c>
      <c r="C186" s="384">
        <f>SUM(C187:C188)</f>
        <v>669.87</v>
      </c>
    </row>
    <row r="187" spans="1:4" ht="21" customHeight="1">
      <c r="A187" s="383">
        <v>2100201</v>
      </c>
      <c r="B187" s="345" t="s">
        <v>836</v>
      </c>
      <c r="C187" s="384">
        <v>453.8</v>
      </c>
    </row>
    <row r="188" spans="1:4" ht="21" customHeight="1">
      <c r="A188" s="383">
        <v>2100299</v>
      </c>
      <c r="B188" s="345" t="s">
        <v>837</v>
      </c>
      <c r="C188" s="384">
        <v>216.07</v>
      </c>
    </row>
    <row r="189" spans="1:4" ht="21" customHeight="1">
      <c r="A189" s="383">
        <v>21003</v>
      </c>
      <c r="B189" s="345" t="s">
        <v>838</v>
      </c>
      <c r="C189" s="384">
        <f>SUM(C190:C191)</f>
        <v>1022.85</v>
      </c>
    </row>
    <row r="190" spans="1:4" ht="21" customHeight="1">
      <c r="A190" s="383">
        <v>2100302</v>
      </c>
      <c r="B190" s="345" t="s">
        <v>839</v>
      </c>
      <c r="C190" s="384">
        <v>511</v>
      </c>
    </row>
    <row r="191" spans="1:4" ht="21" customHeight="1">
      <c r="A191" s="383">
        <v>2100399</v>
      </c>
      <c r="B191" s="345" t="s">
        <v>840</v>
      </c>
      <c r="C191" s="384">
        <v>511.85</v>
      </c>
    </row>
    <row r="192" spans="1:4" ht="21" customHeight="1">
      <c r="A192" s="383">
        <v>21004</v>
      </c>
      <c r="B192" s="345" t="s">
        <v>841</v>
      </c>
      <c r="C192" s="384">
        <f>SUM(C193:C198)</f>
        <v>7927.9</v>
      </c>
    </row>
    <row r="193" spans="1:3" ht="21" customHeight="1">
      <c r="A193" s="383">
        <v>2100401</v>
      </c>
      <c r="B193" s="345" t="s">
        <v>842</v>
      </c>
      <c r="C193" s="384">
        <v>2091.6799999999998</v>
      </c>
    </row>
    <row r="194" spans="1:3" ht="21" customHeight="1">
      <c r="A194" s="383">
        <v>2100403</v>
      </c>
      <c r="B194" s="345" t="s">
        <v>843</v>
      </c>
      <c r="C194" s="384">
        <v>31.78</v>
      </c>
    </row>
    <row r="195" spans="1:3" ht="21" customHeight="1">
      <c r="A195" s="383">
        <v>2100408</v>
      </c>
      <c r="B195" s="345" t="s">
        <v>844</v>
      </c>
      <c r="C195" s="384">
        <v>4950.53</v>
      </c>
    </row>
    <row r="196" spans="1:3" ht="21" customHeight="1">
      <c r="A196" s="383">
        <v>2100409</v>
      </c>
      <c r="B196" s="345" t="s">
        <v>845</v>
      </c>
      <c r="C196" s="384">
        <v>566.96</v>
      </c>
    </row>
    <row r="197" spans="1:3" ht="21" customHeight="1">
      <c r="A197" s="383">
        <v>2100410</v>
      </c>
      <c r="B197" s="345" t="s">
        <v>846</v>
      </c>
      <c r="C197" s="384">
        <v>200</v>
      </c>
    </row>
    <row r="198" spans="1:3" ht="21" customHeight="1">
      <c r="A198" s="383">
        <v>2100499</v>
      </c>
      <c r="B198" s="345" t="s">
        <v>847</v>
      </c>
      <c r="C198" s="384">
        <v>86.95</v>
      </c>
    </row>
    <row r="199" spans="1:3" ht="21" customHeight="1">
      <c r="A199" s="383">
        <v>21006</v>
      </c>
      <c r="B199" s="345" t="s">
        <v>848</v>
      </c>
      <c r="C199" s="384">
        <f>C200</f>
        <v>60</v>
      </c>
    </row>
    <row r="200" spans="1:3" ht="21" customHeight="1">
      <c r="A200" s="383">
        <v>2100601</v>
      </c>
      <c r="B200" s="345" t="s">
        <v>849</v>
      </c>
      <c r="C200" s="384">
        <v>60</v>
      </c>
    </row>
    <row r="201" spans="1:3" ht="21" customHeight="1">
      <c r="A201" s="383">
        <v>21007</v>
      </c>
      <c r="B201" s="345" t="s">
        <v>850</v>
      </c>
      <c r="C201" s="384">
        <f>SUM(C202:C204)</f>
        <v>3505.4599999999996</v>
      </c>
    </row>
    <row r="202" spans="1:3" ht="21" customHeight="1">
      <c r="A202" s="383">
        <v>2100716</v>
      </c>
      <c r="B202" s="345" t="s">
        <v>851</v>
      </c>
      <c r="C202" s="384">
        <v>1045.47</v>
      </c>
    </row>
    <row r="203" spans="1:3" ht="21" customHeight="1">
      <c r="A203" s="383">
        <v>2100717</v>
      </c>
      <c r="B203" s="345" t="s">
        <v>852</v>
      </c>
      <c r="C203" s="384">
        <v>1883.06</v>
      </c>
    </row>
    <row r="204" spans="1:3" ht="21" customHeight="1">
      <c r="A204" s="383">
        <v>2100799</v>
      </c>
      <c r="B204" s="345" t="s">
        <v>853</v>
      </c>
      <c r="C204" s="384">
        <v>576.92999999999995</v>
      </c>
    </row>
    <row r="205" spans="1:3" ht="21" customHeight="1">
      <c r="A205" s="383">
        <v>21011</v>
      </c>
      <c r="B205" s="345" t="s">
        <v>854</v>
      </c>
      <c r="C205" s="384">
        <f>SUM(C206:C209)</f>
        <v>13033.19</v>
      </c>
    </row>
    <row r="206" spans="1:3" ht="21" customHeight="1">
      <c r="A206" s="383">
        <v>2101101</v>
      </c>
      <c r="B206" s="345" t="s">
        <v>855</v>
      </c>
      <c r="C206" s="384">
        <v>2956.88</v>
      </c>
    </row>
    <row r="207" spans="1:3" ht="21" customHeight="1">
      <c r="A207" s="383">
        <v>2101102</v>
      </c>
      <c r="B207" s="345" t="s">
        <v>856</v>
      </c>
      <c r="C207" s="384">
        <v>2949.49</v>
      </c>
    </row>
    <row r="208" spans="1:3" ht="21" customHeight="1">
      <c r="A208" s="383">
        <v>2101103</v>
      </c>
      <c r="B208" s="345" t="s">
        <v>857</v>
      </c>
      <c r="C208" s="384">
        <v>6455.88</v>
      </c>
    </row>
    <row r="209" spans="1:4" ht="21" customHeight="1">
      <c r="A209" s="383">
        <v>2101199</v>
      </c>
      <c r="B209" s="345" t="s">
        <v>858</v>
      </c>
      <c r="C209" s="384">
        <v>670.94</v>
      </c>
    </row>
    <row r="210" spans="1:4" ht="21" customHeight="1">
      <c r="A210" s="383">
        <v>21012</v>
      </c>
      <c r="B210" s="345" t="s">
        <v>859</v>
      </c>
      <c r="C210" s="384">
        <f>C211</f>
        <v>4070.25</v>
      </c>
    </row>
    <row r="211" spans="1:4" ht="21" customHeight="1">
      <c r="A211" s="383">
        <v>2101202</v>
      </c>
      <c r="B211" s="345" t="s">
        <v>860</v>
      </c>
      <c r="C211" s="384">
        <v>4070.25</v>
      </c>
    </row>
    <row r="212" spans="1:4" ht="21" customHeight="1">
      <c r="A212" s="383">
        <v>21013</v>
      </c>
      <c r="B212" s="345" t="s">
        <v>861</v>
      </c>
      <c r="C212" s="384">
        <f>C213</f>
        <v>255</v>
      </c>
    </row>
    <row r="213" spans="1:4" ht="21" customHeight="1">
      <c r="A213" s="383">
        <v>2101301</v>
      </c>
      <c r="B213" s="345" t="s">
        <v>862</v>
      </c>
      <c r="C213" s="384">
        <v>255</v>
      </c>
    </row>
    <row r="214" spans="1:4" ht="21" customHeight="1">
      <c r="A214" s="383">
        <v>21014</v>
      </c>
      <c r="B214" s="345" t="s">
        <v>863</v>
      </c>
      <c r="C214" s="384">
        <f>C215</f>
        <v>199</v>
      </c>
    </row>
    <row r="215" spans="1:4" ht="21" customHeight="1">
      <c r="A215" s="383">
        <v>2101401</v>
      </c>
      <c r="B215" s="345" t="s">
        <v>864</v>
      </c>
      <c r="C215" s="384">
        <v>199</v>
      </c>
    </row>
    <row r="216" spans="1:4" ht="21" customHeight="1">
      <c r="A216" s="383">
        <v>21015</v>
      </c>
      <c r="B216" s="345" t="s">
        <v>865</v>
      </c>
      <c r="C216" s="384">
        <f>C217</f>
        <v>417.32</v>
      </c>
    </row>
    <row r="217" spans="1:4" ht="21" customHeight="1">
      <c r="A217" s="383">
        <v>2101501</v>
      </c>
      <c r="B217" s="345" t="s">
        <v>866</v>
      </c>
      <c r="C217" s="384">
        <v>417.32</v>
      </c>
    </row>
    <row r="218" spans="1:4" ht="21" customHeight="1">
      <c r="A218" s="383">
        <v>21099</v>
      </c>
      <c r="B218" s="345" t="s">
        <v>867</v>
      </c>
      <c r="C218" s="384">
        <f>C219</f>
        <v>2</v>
      </c>
    </row>
    <row r="219" spans="1:4" ht="21" customHeight="1">
      <c r="A219" s="383">
        <v>2109999</v>
      </c>
      <c r="B219" s="345" t="s">
        <v>868</v>
      </c>
      <c r="C219" s="384">
        <v>2</v>
      </c>
    </row>
    <row r="220" spans="1:4" ht="21" customHeight="1">
      <c r="A220" s="383">
        <v>211</v>
      </c>
      <c r="B220" s="345" t="s">
        <v>869</v>
      </c>
      <c r="C220" s="384">
        <f>C221+C224+C226+C230+C232</f>
        <v>9940.2599999999984</v>
      </c>
      <c r="D220" s="313"/>
    </row>
    <row r="221" spans="1:4" ht="21" customHeight="1">
      <c r="A221" s="383">
        <v>21101</v>
      </c>
      <c r="B221" s="345" t="s">
        <v>870</v>
      </c>
      <c r="C221" s="384">
        <f>SUM(C222:C223)</f>
        <v>2280.67</v>
      </c>
    </row>
    <row r="222" spans="1:4" ht="21" customHeight="1">
      <c r="A222" s="383">
        <v>2110101</v>
      </c>
      <c r="B222" s="345" t="s">
        <v>871</v>
      </c>
      <c r="C222" s="384">
        <v>2080.67</v>
      </c>
    </row>
    <row r="223" spans="1:4" ht="21" customHeight="1">
      <c r="A223" s="383">
        <v>2110199</v>
      </c>
      <c r="B223" s="345" t="s">
        <v>872</v>
      </c>
      <c r="C223" s="384">
        <v>200</v>
      </c>
    </row>
    <row r="224" spans="1:4" ht="21" customHeight="1">
      <c r="A224" s="383">
        <v>21102</v>
      </c>
      <c r="B224" s="345" t="s">
        <v>873</v>
      </c>
      <c r="C224" s="384">
        <f>C225</f>
        <v>112.25</v>
      </c>
    </row>
    <row r="225" spans="1:4" ht="21" customHeight="1">
      <c r="A225" s="383">
        <v>2110299</v>
      </c>
      <c r="B225" s="345" t="s">
        <v>874</v>
      </c>
      <c r="C225" s="384">
        <v>112.25</v>
      </c>
    </row>
    <row r="226" spans="1:4" ht="21" customHeight="1">
      <c r="A226" s="383">
        <v>21103</v>
      </c>
      <c r="B226" s="345" t="s">
        <v>875</v>
      </c>
      <c r="C226" s="384">
        <f>SUM(C227:C229)</f>
        <v>5545.44</v>
      </c>
    </row>
    <row r="227" spans="1:4" ht="21" customHeight="1">
      <c r="A227" s="383">
        <v>2110301</v>
      </c>
      <c r="B227" s="345" t="s">
        <v>876</v>
      </c>
      <c r="C227" s="384">
        <v>4410.4399999999996</v>
      </c>
    </row>
    <row r="228" spans="1:4" ht="21" customHeight="1">
      <c r="A228" s="383">
        <v>2110302</v>
      </c>
      <c r="B228" s="345" t="s">
        <v>877</v>
      </c>
      <c r="C228" s="384">
        <v>1100</v>
      </c>
    </row>
    <row r="229" spans="1:4" ht="21" customHeight="1">
      <c r="A229" s="383">
        <v>2110399</v>
      </c>
      <c r="B229" s="345" t="s">
        <v>878</v>
      </c>
      <c r="C229" s="384">
        <v>35</v>
      </c>
    </row>
    <row r="230" spans="1:4" ht="21" customHeight="1">
      <c r="A230" s="383">
        <v>21114</v>
      </c>
      <c r="B230" s="345" t="s">
        <v>879</v>
      </c>
      <c r="C230" s="384">
        <f>C231</f>
        <v>1.9</v>
      </c>
    </row>
    <row r="231" spans="1:4" ht="21" customHeight="1">
      <c r="A231" s="383">
        <v>2111403</v>
      </c>
      <c r="B231" s="345" t="s">
        <v>880</v>
      </c>
      <c r="C231" s="384">
        <v>1.9</v>
      </c>
    </row>
    <row r="232" spans="1:4" ht="21" customHeight="1">
      <c r="A232" s="383">
        <v>21199</v>
      </c>
      <c r="B232" s="345" t="s">
        <v>881</v>
      </c>
      <c r="C232" s="384">
        <f>C233</f>
        <v>2000</v>
      </c>
    </row>
    <row r="233" spans="1:4" ht="21" customHeight="1">
      <c r="A233" s="383">
        <v>2119999</v>
      </c>
      <c r="B233" s="345" t="s">
        <v>882</v>
      </c>
      <c r="C233" s="384">
        <v>2000</v>
      </c>
    </row>
    <row r="234" spans="1:4" ht="21" customHeight="1">
      <c r="A234" s="383">
        <v>212</v>
      </c>
      <c r="B234" s="345" t="s">
        <v>883</v>
      </c>
      <c r="C234" s="384">
        <f>C235+C242+C245+C247</f>
        <v>9559.4499999999989</v>
      </c>
      <c r="D234" s="313"/>
    </row>
    <row r="235" spans="1:4" ht="21" customHeight="1">
      <c r="A235" s="383">
        <v>21201</v>
      </c>
      <c r="B235" s="345" t="s">
        <v>884</v>
      </c>
      <c r="C235" s="384">
        <f>SUM(C236:C241)</f>
        <v>3004.8599999999997</v>
      </c>
    </row>
    <row r="236" spans="1:4" ht="21" customHeight="1">
      <c r="A236" s="383">
        <v>2120101</v>
      </c>
      <c r="B236" s="345" t="s">
        <v>885</v>
      </c>
      <c r="C236" s="384">
        <v>1805.39</v>
      </c>
    </row>
    <row r="237" spans="1:4" ht="21" customHeight="1">
      <c r="A237" s="383">
        <v>2120102</v>
      </c>
      <c r="B237" s="345" t="s">
        <v>886</v>
      </c>
      <c r="C237" s="384">
        <v>452.21</v>
      </c>
    </row>
    <row r="238" spans="1:4" ht="21" customHeight="1">
      <c r="A238" s="383">
        <v>2120103</v>
      </c>
      <c r="B238" s="345" t="s">
        <v>887</v>
      </c>
      <c r="C238" s="384">
        <v>1.34</v>
      </c>
    </row>
    <row r="239" spans="1:4" ht="21" customHeight="1">
      <c r="A239" s="383">
        <v>2120104</v>
      </c>
      <c r="B239" s="345" t="s">
        <v>888</v>
      </c>
      <c r="C239" s="384">
        <v>261.76</v>
      </c>
    </row>
    <row r="240" spans="1:4" ht="21" customHeight="1">
      <c r="A240" s="383">
        <v>2120107</v>
      </c>
      <c r="B240" s="345" t="s">
        <v>889</v>
      </c>
      <c r="C240" s="384">
        <v>20</v>
      </c>
    </row>
    <row r="241" spans="1:4" ht="21" customHeight="1">
      <c r="A241" s="383">
        <v>2120199</v>
      </c>
      <c r="B241" s="345" t="s">
        <v>890</v>
      </c>
      <c r="C241" s="384">
        <v>464.16</v>
      </c>
    </row>
    <row r="242" spans="1:4" ht="21" customHeight="1">
      <c r="A242" s="383">
        <v>21203</v>
      </c>
      <c r="B242" s="345" t="s">
        <v>891</v>
      </c>
      <c r="C242" s="384">
        <f>SUM(C243:C244)</f>
        <v>312.75</v>
      </c>
    </row>
    <row r="243" spans="1:4" ht="21" customHeight="1">
      <c r="A243" s="383">
        <v>2120303</v>
      </c>
      <c r="B243" s="345" t="s">
        <v>892</v>
      </c>
      <c r="C243" s="384">
        <v>31.65</v>
      </c>
    </row>
    <row r="244" spans="1:4" ht="21" customHeight="1">
      <c r="A244" s="383">
        <v>2120399</v>
      </c>
      <c r="B244" s="345" t="s">
        <v>893</v>
      </c>
      <c r="C244" s="384">
        <v>281.10000000000002</v>
      </c>
    </row>
    <row r="245" spans="1:4" ht="21" customHeight="1">
      <c r="A245" s="383">
        <v>21205</v>
      </c>
      <c r="B245" s="345" t="s">
        <v>894</v>
      </c>
      <c r="C245" s="384">
        <f>C246</f>
        <v>5830.54</v>
      </c>
    </row>
    <row r="246" spans="1:4" ht="21" customHeight="1">
      <c r="A246" s="383">
        <v>2120501</v>
      </c>
      <c r="B246" s="345" t="s">
        <v>895</v>
      </c>
      <c r="C246" s="384">
        <v>5830.54</v>
      </c>
    </row>
    <row r="247" spans="1:4" ht="21" customHeight="1">
      <c r="A247" s="383">
        <v>21299</v>
      </c>
      <c r="B247" s="345" t="s">
        <v>896</v>
      </c>
      <c r="C247" s="384">
        <f>C248</f>
        <v>411.3</v>
      </c>
    </row>
    <row r="248" spans="1:4" ht="21" customHeight="1">
      <c r="A248" s="383">
        <v>2129999</v>
      </c>
      <c r="B248" s="345" t="s">
        <v>897</v>
      </c>
      <c r="C248" s="384">
        <v>411.3</v>
      </c>
    </row>
    <row r="249" spans="1:4" ht="21" customHeight="1">
      <c r="A249" s="383">
        <v>213</v>
      </c>
      <c r="B249" s="345" t="s">
        <v>898</v>
      </c>
      <c r="C249" s="384">
        <f>C250+C261+C268+C278+C282</f>
        <v>19992.95</v>
      </c>
      <c r="D249" s="313"/>
    </row>
    <row r="250" spans="1:4" ht="21" customHeight="1">
      <c r="A250" s="383">
        <v>21301</v>
      </c>
      <c r="B250" s="345" t="s">
        <v>899</v>
      </c>
      <c r="C250" s="384">
        <f>SUM(C251:C260)</f>
        <v>4007.44</v>
      </c>
    </row>
    <row r="251" spans="1:4" ht="21" customHeight="1">
      <c r="A251" s="383">
        <v>2130101</v>
      </c>
      <c r="B251" s="345" t="s">
        <v>900</v>
      </c>
      <c r="C251" s="384">
        <v>1850.61</v>
      </c>
    </row>
    <row r="252" spans="1:4" ht="21" customHeight="1">
      <c r="A252" s="383">
        <v>2130102</v>
      </c>
      <c r="B252" s="345" t="s">
        <v>901</v>
      </c>
      <c r="C252" s="384">
        <v>11</v>
      </c>
    </row>
    <row r="253" spans="1:4" ht="21" customHeight="1">
      <c r="A253" s="383">
        <v>2130103</v>
      </c>
      <c r="B253" s="345" t="s">
        <v>902</v>
      </c>
      <c r="C253" s="384">
        <v>3</v>
      </c>
    </row>
    <row r="254" spans="1:4" ht="21" customHeight="1">
      <c r="A254" s="383">
        <v>2130104</v>
      </c>
      <c r="B254" s="345" t="s">
        <v>903</v>
      </c>
      <c r="C254" s="384">
        <v>608.35</v>
      </c>
    </row>
    <row r="255" spans="1:4" ht="21" customHeight="1">
      <c r="A255" s="383">
        <v>2130108</v>
      </c>
      <c r="B255" s="345" t="s">
        <v>904</v>
      </c>
      <c r="C255" s="384">
        <v>120</v>
      </c>
    </row>
    <row r="256" spans="1:4" ht="21" customHeight="1">
      <c r="A256" s="383">
        <v>2130109</v>
      </c>
      <c r="B256" s="345" t="s">
        <v>905</v>
      </c>
      <c r="C256" s="384">
        <v>95.5</v>
      </c>
    </row>
    <row r="257" spans="1:3" ht="21" customHeight="1">
      <c r="A257" s="383">
        <v>2130119</v>
      </c>
      <c r="B257" s="345" t="s">
        <v>906</v>
      </c>
      <c r="C257" s="384">
        <v>97.98</v>
      </c>
    </row>
    <row r="258" spans="1:3" ht="21" customHeight="1">
      <c r="A258" s="383">
        <v>2130135</v>
      </c>
      <c r="B258" s="345" t="s">
        <v>907</v>
      </c>
      <c r="C258" s="384">
        <v>3</v>
      </c>
    </row>
    <row r="259" spans="1:3" ht="21" customHeight="1">
      <c r="A259" s="383">
        <v>2130153</v>
      </c>
      <c r="B259" s="345" t="s">
        <v>908</v>
      </c>
      <c r="C259" s="384">
        <v>1211</v>
      </c>
    </row>
    <row r="260" spans="1:3" ht="21" customHeight="1">
      <c r="A260" s="383">
        <v>2130199</v>
      </c>
      <c r="B260" s="345" t="s">
        <v>909</v>
      </c>
      <c r="C260" s="384">
        <v>7</v>
      </c>
    </row>
    <row r="261" spans="1:3" ht="21" customHeight="1">
      <c r="A261" s="383">
        <v>21302</v>
      </c>
      <c r="B261" s="345" t="s">
        <v>910</v>
      </c>
      <c r="C261" s="384">
        <f>SUM(C262:C267)</f>
        <v>1170.9100000000001</v>
      </c>
    </row>
    <row r="262" spans="1:3" ht="21" customHeight="1">
      <c r="A262" s="383">
        <v>2130201</v>
      </c>
      <c r="B262" s="345" t="s">
        <v>911</v>
      </c>
      <c r="C262" s="384">
        <v>486.81</v>
      </c>
    </row>
    <row r="263" spans="1:3" ht="21" customHeight="1">
      <c r="A263" s="383">
        <v>2130205</v>
      </c>
      <c r="B263" s="345" t="s">
        <v>912</v>
      </c>
      <c r="C263" s="384">
        <v>500</v>
      </c>
    </row>
    <row r="264" spans="1:3" ht="21" customHeight="1">
      <c r="A264" s="383">
        <v>2130209</v>
      </c>
      <c r="B264" s="345" t="s">
        <v>913</v>
      </c>
      <c r="C264" s="384">
        <v>63.4</v>
      </c>
    </row>
    <row r="265" spans="1:3" ht="21" customHeight="1">
      <c r="A265" s="383">
        <v>2130212</v>
      </c>
      <c r="B265" s="345" t="s">
        <v>914</v>
      </c>
      <c r="C265" s="384">
        <v>13.2</v>
      </c>
    </row>
    <row r="266" spans="1:3" ht="21" customHeight="1">
      <c r="A266" s="383">
        <v>2130234</v>
      </c>
      <c r="B266" s="345" t="s">
        <v>915</v>
      </c>
      <c r="C266" s="384">
        <v>5</v>
      </c>
    </row>
    <row r="267" spans="1:3" ht="21" customHeight="1">
      <c r="A267" s="383">
        <v>2130299</v>
      </c>
      <c r="B267" s="345" t="s">
        <v>916</v>
      </c>
      <c r="C267" s="384">
        <v>102.5</v>
      </c>
    </row>
    <row r="268" spans="1:3" ht="21" customHeight="1">
      <c r="A268" s="383">
        <v>21303</v>
      </c>
      <c r="B268" s="345" t="s">
        <v>917</v>
      </c>
      <c r="C268" s="384">
        <f>SUM(C269:C277)</f>
        <v>2976.23</v>
      </c>
    </row>
    <row r="269" spans="1:3" ht="21" customHeight="1">
      <c r="A269" s="383">
        <v>2130301</v>
      </c>
      <c r="B269" s="345" t="s">
        <v>918</v>
      </c>
      <c r="C269" s="384">
        <v>1428.65</v>
      </c>
    </row>
    <row r="270" spans="1:3" ht="21" customHeight="1">
      <c r="A270" s="383">
        <v>2130303</v>
      </c>
      <c r="B270" s="345" t="s">
        <v>919</v>
      </c>
      <c r="C270" s="384">
        <v>20</v>
      </c>
    </row>
    <row r="271" spans="1:3" ht="21" customHeight="1">
      <c r="A271" s="383">
        <v>2130304</v>
      </c>
      <c r="B271" s="345" t="s">
        <v>920</v>
      </c>
      <c r="C271" s="384">
        <v>1104</v>
      </c>
    </row>
    <row r="272" spans="1:3" ht="21" customHeight="1">
      <c r="A272" s="383">
        <v>2130306</v>
      </c>
      <c r="B272" s="345" t="s">
        <v>921</v>
      </c>
      <c r="C272" s="384">
        <v>195</v>
      </c>
    </row>
    <row r="273" spans="1:4" ht="21" customHeight="1">
      <c r="A273" s="383">
        <v>2130309</v>
      </c>
      <c r="B273" s="345" t="s">
        <v>922</v>
      </c>
      <c r="C273" s="384">
        <v>0.57999999999999996</v>
      </c>
    </row>
    <row r="274" spans="1:4" ht="21" customHeight="1">
      <c r="A274" s="383">
        <v>2130310</v>
      </c>
      <c r="B274" s="345" t="s">
        <v>923</v>
      </c>
      <c r="C274" s="384">
        <v>115</v>
      </c>
    </row>
    <row r="275" spans="1:4" ht="21" customHeight="1">
      <c r="A275" s="383">
        <v>2130314</v>
      </c>
      <c r="B275" s="345" t="s">
        <v>924</v>
      </c>
      <c r="C275" s="384">
        <v>28</v>
      </c>
    </row>
    <row r="276" spans="1:4" ht="21" customHeight="1">
      <c r="A276" s="383">
        <v>2130316</v>
      </c>
      <c r="B276" s="345" t="s">
        <v>925</v>
      </c>
      <c r="C276" s="384">
        <v>10</v>
      </c>
    </row>
    <row r="277" spans="1:4" ht="21" customHeight="1">
      <c r="A277" s="383">
        <v>2130399</v>
      </c>
      <c r="B277" s="345" t="s">
        <v>926</v>
      </c>
      <c r="C277" s="384">
        <v>75</v>
      </c>
    </row>
    <row r="278" spans="1:4" ht="21" customHeight="1">
      <c r="A278" s="383">
        <v>21305</v>
      </c>
      <c r="B278" s="345" t="s">
        <v>927</v>
      </c>
      <c r="C278" s="384">
        <f>SUM(C279:C281)</f>
        <v>4723.4400000000005</v>
      </c>
    </row>
    <row r="279" spans="1:4" ht="21" customHeight="1">
      <c r="A279" s="383">
        <v>2130501</v>
      </c>
      <c r="B279" s="345" t="s">
        <v>928</v>
      </c>
      <c r="C279" s="384">
        <v>230.85</v>
      </c>
    </row>
    <row r="280" spans="1:4" ht="21" customHeight="1">
      <c r="A280" s="383">
        <v>2130502</v>
      </c>
      <c r="B280" s="345" t="s">
        <v>929</v>
      </c>
      <c r="C280" s="384">
        <v>1114</v>
      </c>
    </row>
    <row r="281" spans="1:4" ht="21" customHeight="1">
      <c r="A281" s="383">
        <v>2130599</v>
      </c>
      <c r="B281" s="345" t="s">
        <v>930</v>
      </c>
      <c r="C281" s="384">
        <v>3378.59</v>
      </c>
    </row>
    <row r="282" spans="1:4" ht="21" customHeight="1">
      <c r="A282" s="383">
        <v>21307</v>
      </c>
      <c r="B282" s="345" t="s">
        <v>931</v>
      </c>
      <c r="C282" s="384">
        <f>SUM(C283:C286)</f>
        <v>7114.93</v>
      </c>
    </row>
    <row r="283" spans="1:4" ht="21" customHeight="1">
      <c r="A283" s="383">
        <v>2130701</v>
      </c>
      <c r="B283" s="345" t="s">
        <v>932</v>
      </c>
      <c r="C283" s="384">
        <v>1909</v>
      </c>
    </row>
    <row r="284" spans="1:4" ht="21" customHeight="1">
      <c r="A284" s="383">
        <v>2130705</v>
      </c>
      <c r="B284" s="345" t="s">
        <v>933</v>
      </c>
      <c r="C284" s="384">
        <v>5150.93</v>
      </c>
    </row>
    <row r="285" spans="1:4" ht="21" customHeight="1">
      <c r="A285" s="383">
        <v>2130706</v>
      </c>
      <c r="B285" s="345" t="s">
        <v>934</v>
      </c>
      <c r="C285" s="384">
        <v>35</v>
      </c>
    </row>
    <row r="286" spans="1:4" ht="21" customHeight="1">
      <c r="A286" s="383">
        <v>2130799</v>
      </c>
      <c r="B286" s="345" t="s">
        <v>935</v>
      </c>
      <c r="C286" s="384">
        <v>20</v>
      </c>
    </row>
    <row r="287" spans="1:4" ht="21" customHeight="1">
      <c r="A287" s="383">
        <v>214</v>
      </c>
      <c r="B287" s="345" t="s">
        <v>936</v>
      </c>
      <c r="C287" s="384">
        <f>C288</f>
        <v>4494.28</v>
      </c>
      <c r="D287" s="313"/>
    </row>
    <row r="288" spans="1:4" ht="21" customHeight="1">
      <c r="A288" s="383">
        <v>21401</v>
      </c>
      <c r="B288" s="345" t="s">
        <v>937</v>
      </c>
      <c r="C288" s="384">
        <f>SUM(C289:C294)</f>
        <v>4494.28</v>
      </c>
    </row>
    <row r="289" spans="1:4" ht="21" customHeight="1">
      <c r="A289" s="383">
        <v>2140101</v>
      </c>
      <c r="B289" s="345" t="s">
        <v>938</v>
      </c>
      <c r="C289" s="384">
        <v>1565.3</v>
      </c>
    </row>
    <row r="290" spans="1:4" ht="21" customHeight="1">
      <c r="A290" s="383">
        <v>2140102</v>
      </c>
      <c r="B290" s="345" t="s">
        <v>939</v>
      </c>
      <c r="C290" s="384">
        <v>591.52</v>
      </c>
    </row>
    <row r="291" spans="1:4" ht="21" customHeight="1">
      <c r="A291" s="383">
        <v>2140104</v>
      </c>
      <c r="B291" s="345" t="s">
        <v>940</v>
      </c>
      <c r="C291" s="384">
        <v>863.31</v>
      </c>
    </row>
    <row r="292" spans="1:4" ht="21" customHeight="1">
      <c r="A292" s="383">
        <v>2140106</v>
      </c>
      <c r="B292" s="345" t="s">
        <v>941</v>
      </c>
      <c r="C292" s="384">
        <v>811.36</v>
      </c>
    </row>
    <row r="293" spans="1:4" ht="21" customHeight="1">
      <c r="A293" s="383">
        <v>2140112</v>
      </c>
      <c r="B293" s="345" t="s">
        <v>942</v>
      </c>
      <c r="C293" s="384">
        <v>233.55</v>
      </c>
    </row>
    <row r="294" spans="1:4" ht="21" customHeight="1">
      <c r="A294" s="383">
        <v>2140199</v>
      </c>
      <c r="B294" s="345" t="s">
        <v>943</v>
      </c>
      <c r="C294" s="384">
        <v>429.24</v>
      </c>
    </row>
    <row r="295" spans="1:4" ht="21" customHeight="1">
      <c r="A295" s="383">
        <v>215</v>
      </c>
      <c r="B295" s="345" t="s">
        <v>944</v>
      </c>
      <c r="C295" s="384">
        <f>C296+C298+C301</f>
        <v>429.68000000000006</v>
      </c>
      <c r="D295" s="313"/>
    </row>
    <row r="296" spans="1:4" ht="21" customHeight="1">
      <c r="A296" s="383">
        <v>21502</v>
      </c>
      <c r="B296" s="345" t="s">
        <v>945</v>
      </c>
      <c r="C296" s="384">
        <f>C297</f>
        <v>98.37</v>
      </c>
      <c r="D296" s="313"/>
    </row>
    <row r="297" spans="1:4" ht="21" customHeight="1">
      <c r="A297" s="383">
        <v>2150213</v>
      </c>
      <c r="B297" s="345" t="s">
        <v>946</v>
      </c>
      <c r="C297" s="384">
        <v>98.37</v>
      </c>
      <c r="D297" s="313"/>
    </row>
    <row r="298" spans="1:4" ht="21" customHeight="1">
      <c r="A298" s="383">
        <v>21505</v>
      </c>
      <c r="B298" s="345" t="s">
        <v>947</v>
      </c>
      <c r="C298" s="384">
        <f>SUM(C299:C300)</f>
        <v>68.150000000000006</v>
      </c>
    </row>
    <row r="299" spans="1:4" ht="21" customHeight="1">
      <c r="A299" s="383">
        <v>2150501</v>
      </c>
      <c r="B299" s="345" t="s">
        <v>948</v>
      </c>
      <c r="C299" s="384">
        <v>5</v>
      </c>
    </row>
    <row r="300" spans="1:4" ht="21" customHeight="1">
      <c r="A300" s="383">
        <v>2150502</v>
      </c>
      <c r="B300" s="345" t="s">
        <v>949</v>
      </c>
      <c r="C300" s="384">
        <v>63.15</v>
      </c>
    </row>
    <row r="301" spans="1:4" ht="21" customHeight="1">
      <c r="A301" s="383">
        <v>21508</v>
      </c>
      <c r="B301" s="345" t="s">
        <v>950</v>
      </c>
      <c r="C301" s="384">
        <f>C302</f>
        <v>263.16000000000003</v>
      </c>
    </row>
    <row r="302" spans="1:4" ht="21" customHeight="1">
      <c r="A302" s="383">
        <v>2150801</v>
      </c>
      <c r="B302" s="345" t="s">
        <v>951</v>
      </c>
      <c r="C302" s="384">
        <v>263.16000000000003</v>
      </c>
    </row>
    <row r="303" spans="1:4" ht="21" customHeight="1">
      <c r="A303" s="383">
        <v>217</v>
      </c>
      <c r="B303" s="345" t="s">
        <v>952</v>
      </c>
      <c r="C303" s="384">
        <f>C304</f>
        <v>261.22000000000003</v>
      </c>
      <c r="D303" s="313"/>
    </row>
    <row r="304" spans="1:4" ht="21" customHeight="1">
      <c r="A304" s="383">
        <v>21701</v>
      </c>
      <c r="B304" s="345" t="s">
        <v>953</v>
      </c>
      <c r="C304" s="384">
        <f>C305</f>
        <v>261.22000000000003</v>
      </c>
    </row>
    <row r="305" spans="1:4" ht="21" customHeight="1">
      <c r="A305" s="383">
        <v>2170101</v>
      </c>
      <c r="B305" s="345" t="s">
        <v>954</v>
      </c>
      <c r="C305" s="384">
        <v>261.22000000000003</v>
      </c>
    </row>
    <row r="306" spans="1:4" ht="21" customHeight="1">
      <c r="A306" s="383">
        <v>219</v>
      </c>
      <c r="B306" s="345" t="s">
        <v>955</v>
      </c>
      <c r="C306" s="384">
        <f>C307</f>
        <v>298.58999999999997</v>
      </c>
    </row>
    <row r="307" spans="1:4" ht="21" customHeight="1">
      <c r="A307" s="383">
        <v>21999</v>
      </c>
      <c r="B307" s="345" t="s">
        <v>956</v>
      </c>
      <c r="C307" s="384">
        <v>298.58999999999997</v>
      </c>
    </row>
    <row r="308" spans="1:4" ht="21" customHeight="1">
      <c r="A308" s="383">
        <v>220</v>
      </c>
      <c r="B308" s="345" t="s">
        <v>957</v>
      </c>
      <c r="C308" s="384">
        <f>C309</f>
        <v>4531.87</v>
      </c>
      <c r="D308" s="313"/>
    </row>
    <row r="309" spans="1:4" ht="21" customHeight="1">
      <c r="A309" s="383">
        <v>22001</v>
      </c>
      <c r="B309" s="345" t="s">
        <v>958</v>
      </c>
      <c r="C309" s="384">
        <f>SUM(C310:C316)</f>
        <v>4531.87</v>
      </c>
    </row>
    <row r="310" spans="1:4" ht="21" customHeight="1">
      <c r="A310" s="383">
        <v>2200101</v>
      </c>
      <c r="B310" s="345" t="s">
        <v>959</v>
      </c>
      <c r="C310" s="384">
        <v>2225.8200000000002</v>
      </c>
    </row>
    <row r="311" spans="1:4" ht="21" customHeight="1">
      <c r="A311" s="383">
        <v>2200102</v>
      </c>
      <c r="B311" s="345" t="s">
        <v>960</v>
      </c>
      <c r="C311" s="384">
        <v>112.44</v>
      </c>
    </row>
    <row r="312" spans="1:4" ht="21" customHeight="1">
      <c r="A312" s="383">
        <v>2200108</v>
      </c>
      <c r="B312" s="345" t="s">
        <v>961</v>
      </c>
      <c r="C312" s="384">
        <v>100</v>
      </c>
    </row>
    <row r="313" spans="1:4" ht="21" customHeight="1">
      <c r="A313" s="383">
        <v>2200109</v>
      </c>
      <c r="B313" s="345" t="s">
        <v>962</v>
      </c>
      <c r="C313" s="384">
        <v>12.5</v>
      </c>
    </row>
    <row r="314" spans="1:4" ht="21" customHeight="1">
      <c r="A314" s="383">
        <v>2200112</v>
      </c>
      <c r="B314" s="345" t="s">
        <v>963</v>
      </c>
      <c r="C314" s="384">
        <v>400</v>
      </c>
    </row>
    <row r="315" spans="1:4" ht="21" customHeight="1">
      <c r="A315" s="383">
        <v>2200114</v>
      </c>
      <c r="B315" s="345" t="s">
        <v>964</v>
      </c>
      <c r="C315" s="384">
        <v>807.75</v>
      </c>
    </row>
    <row r="316" spans="1:4" ht="21" customHeight="1">
      <c r="A316" s="383">
        <v>2200150</v>
      </c>
      <c r="B316" s="345" t="s">
        <v>965</v>
      </c>
      <c r="C316" s="384">
        <v>873.36</v>
      </c>
    </row>
    <row r="317" spans="1:4" ht="21" customHeight="1">
      <c r="A317" s="383">
        <v>221</v>
      </c>
      <c r="B317" s="345" t="s">
        <v>966</v>
      </c>
      <c r="C317" s="384">
        <f>C318+C321</f>
        <v>15993.39</v>
      </c>
      <c r="D317" s="313"/>
    </row>
    <row r="318" spans="1:4" ht="21" customHeight="1">
      <c r="A318" s="383">
        <v>22101</v>
      </c>
      <c r="B318" s="345" t="s">
        <v>967</v>
      </c>
      <c r="C318" s="384">
        <f>SUM(C319:C320)</f>
        <v>4758</v>
      </c>
      <c r="D318" s="313"/>
    </row>
    <row r="319" spans="1:4" ht="21" customHeight="1">
      <c r="A319" s="383">
        <v>2210103</v>
      </c>
      <c r="B319" s="345" t="s">
        <v>968</v>
      </c>
      <c r="C319" s="384">
        <v>395</v>
      </c>
      <c r="D319" s="313"/>
    </row>
    <row r="320" spans="1:4" ht="21" customHeight="1">
      <c r="A320" s="383">
        <v>2210108</v>
      </c>
      <c r="B320" s="345" t="s">
        <v>969</v>
      </c>
      <c r="C320" s="384">
        <v>4363</v>
      </c>
      <c r="D320" s="313"/>
    </row>
    <row r="321" spans="1:4" ht="21" customHeight="1">
      <c r="A321" s="383">
        <v>22102</v>
      </c>
      <c r="B321" s="345" t="s">
        <v>970</v>
      </c>
      <c r="C321" s="384">
        <f>C322</f>
        <v>11235.39</v>
      </c>
    </row>
    <row r="322" spans="1:4" ht="21" customHeight="1">
      <c r="A322" s="383">
        <v>2210201</v>
      </c>
      <c r="B322" s="345" t="s">
        <v>971</v>
      </c>
      <c r="C322" s="384">
        <v>11235.39</v>
      </c>
    </row>
    <row r="323" spans="1:4" ht="21" customHeight="1">
      <c r="A323" s="383">
        <v>222</v>
      </c>
      <c r="B323" s="345" t="s">
        <v>972</v>
      </c>
      <c r="C323" s="384">
        <f>C324</f>
        <v>66</v>
      </c>
      <c r="D323" s="313"/>
    </row>
    <row r="324" spans="1:4" ht="21" customHeight="1">
      <c r="A324" s="383">
        <v>22201</v>
      </c>
      <c r="B324" s="345" t="s">
        <v>973</v>
      </c>
      <c r="C324" s="384">
        <f>C325</f>
        <v>66</v>
      </c>
    </row>
    <row r="325" spans="1:4" ht="21" customHeight="1">
      <c r="A325" s="383">
        <v>2220199</v>
      </c>
      <c r="B325" s="345" t="s">
        <v>974</v>
      </c>
      <c r="C325" s="384">
        <v>66</v>
      </c>
    </row>
    <row r="326" spans="1:4" ht="21" customHeight="1">
      <c r="A326" s="383">
        <v>224</v>
      </c>
      <c r="B326" s="345" t="s">
        <v>975</v>
      </c>
      <c r="C326" s="384">
        <f>C327+C330+C333</f>
        <v>1339.98</v>
      </c>
      <c r="D326" s="313"/>
    </row>
    <row r="327" spans="1:4" ht="21" customHeight="1">
      <c r="A327" s="383">
        <v>22401</v>
      </c>
      <c r="B327" s="345" t="s">
        <v>976</v>
      </c>
      <c r="C327" s="384">
        <f>SUM(C328:C329)</f>
        <v>649.25</v>
      </c>
    </row>
    <row r="328" spans="1:4" ht="21" customHeight="1">
      <c r="A328" s="383">
        <v>2240101</v>
      </c>
      <c r="B328" s="345" t="s">
        <v>977</v>
      </c>
      <c r="C328" s="384">
        <v>644.25</v>
      </c>
    </row>
    <row r="329" spans="1:4" ht="21" customHeight="1">
      <c r="A329" s="383">
        <v>2240106</v>
      </c>
      <c r="B329" s="345" t="s">
        <v>978</v>
      </c>
      <c r="C329" s="384">
        <v>5</v>
      </c>
    </row>
    <row r="330" spans="1:4" ht="21" customHeight="1">
      <c r="A330" s="383">
        <v>22402</v>
      </c>
      <c r="B330" s="345" t="s">
        <v>979</v>
      </c>
      <c r="C330" s="384">
        <f>SUM(C331:C332)</f>
        <v>423.5</v>
      </c>
    </row>
    <row r="331" spans="1:4" ht="21" customHeight="1">
      <c r="A331" s="383">
        <v>2240201</v>
      </c>
      <c r="B331" s="345" t="s">
        <v>980</v>
      </c>
      <c r="C331" s="384">
        <v>208.5</v>
      </c>
    </row>
    <row r="332" spans="1:4" ht="21" customHeight="1">
      <c r="A332" s="383">
        <v>2240299</v>
      </c>
      <c r="B332" s="345" t="s">
        <v>981</v>
      </c>
      <c r="C332" s="384">
        <v>215</v>
      </c>
    </row>
    <row r="333" spans="1:4" ht="21" customHeight="1">
      <c r="A333" s="383">
        <v>22404</v>
      </c>
      <c r="B333" s="345" t="s">
        <v>982</v>
      </c>
      <c r="C333" s="384">
        <f>SUM(C334:C335)</f>
        <v>267.23</v>
      </c>
    </row>
    <row r="334" spans="1:4" ht="21" customHeight="1">
      <c r="A334" s="383">
        <v>2240404</v>
      </c>
      <c r="B334" s="345" t="s">
        <v>983</v>
      </c>
      <c r="C334" s="384">
        <v>45.84</v>
      </c>
    </row>
    <row r="335" spans="1:4" ht="21" customHeight="1">
      <c r="A335" s="383">
        <v>2240450</v>
      </c>
      <c r="B335" s="345" t="s">
        <v>984</v>
      </c>
      <c r="C335" s="384">
        <v>221.39</v>
      </c>
    </row>
    <row r="336" spans="1:4" ht="21" customHeight="1">
      <c r="A336" s="383">
        <v>227</v>
      </c>
      <c r="B336" s="345" t="s">
        <v>985</v>
      </c>
      <c r="C336" s="384">
        <v>7000</v>
      </c>
    </row>
    <row r="337" spans="1:4" ht="21" customHeight="1">
      <c r="A337" s="383">
        <v>229</v>
      </c>
      <c r="B337" s="345" t="s">
        <v>647</v>
      </c>
      <c r="C337" s="384">
        <f>C338</f>
        <v>1190</v>
      </c>
      <c r="D337" s="313"/>
    </row>
    <row r="338" spans="1:4" ht="19.899999999999999" customHeight="1">
      <c r="A338" s="383">
        <v>22999</v>
      </c>
      <c r="B338" s="345" t="s">
        <v>986</v>
      </c>
      <c r="C338" s="384">
        <f>C339</f>
        <v>1190</v>
      </c>
    </row>
    <row r="339" spans="1:4" ht="21" customHeight="1">
      <c r="A339" s="383">
        <v>2299999</v>
      </c>
      <c r="B339" s="345" t="s">
        <v>987</v>
      </c>
      <c r="C339" s="384">
        <v>1190</v>
      </c>
    </row>
    <row r="340" spans="1:4" ht="21" customHeight="1">
      <c r="A340" s="383">
        <v>232</v>
      </c>
      <c r="B340" s="345" t="s">
        <v>988</v>
      </c>
      <c r="C340" s="384">
        <f>C341</f>
        <v>2794</v>
      </c>
      <c r="D340" s="313"/>
    </row>
    <row r="341" spans="1:4" ht="21" customHeight="1">
      <c r="A341" s="383">
        <v>23203</v>
      </c>
      <c r="B341" s="345" t="s">
        <v>989</v>
      </c>
      <c r="C341" s="384">
        <f>C342</f>
        <v>2794</v>
      </c>
    </row>
    <row r="342" spans="1:4" ht="21" customHeight="1">
      <c r="A342" s="383">
        <v>2320301</v>
      </c>
      <c r="B342" s="345" t="s">
        <v>990</v>
      </c>
      <c r="C342" s="384">
        <v>2794</v>
      </c>
    </row>
  </sheetData>
  <protectedRanges>
    <protectedRange sqref="D340 D295:D297 D303 D308 D317:D320 D326 D337 D76 D81:D84 D94 D249 D287" name="区域1_1_1"/>
    <protectedRange sqref="D234" name="区域5_1"/>
    <protectedRange sqref="D182" name="区域4_1"/>
    <protectedRange sqref="D127 D119" name="区域3_1"/>
  </protectedRanges>
  <mergeCells count="1">
    <mergeCell ref="B2:C2"/>
  </mergeCells>
  <phoneticPr fontId="1" type="noConversion"/>
  <pageMargins left="0.62" right="0.31"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C53"/>
  <sheetViews>
    <sheetView workbookViewId="0">
      <selection activeCell="A2" sqref="A2:C2"/>
    </sheetView>
  </sheetViews>
  <sheetFormatPr defaultRowHeight="14.25"/>
  <cols>
    <col min="1" max="1" width="19.75" style="70" customWidth="1"/>
    <col min="2" max="2" width="29.625" style="70" customWidth="1"/>
    <col min="3" max="3" width="25.5" style="70" customWidth="1"/>
    <col min="4" max="4" width="19.375" style="70" customWidth="1"/>
    <col min="5" max="5" width="9" style="70"/>
    <col min="6" max="6" width="11.5" style="70" bestFit="1" customWidth="1"/>
    <col min="7" max="256" width="9" style="70"/>
    <col min="257" max="257" width="19.75" style="70" customWidth="1"/>
    <col min="258" max="258" width="29.625" style="70" customWidth="1"/>
    <col min="259" max="259" width="25.5" style="70" customWidth="1"/>
    <col min="260" max="260" width="19.375" style="70" customWidth="1"/>
    <col min="261" max="261" width="9" style="70"/>
    <col min="262" max="262" width="11.5" style="70" bestFit="1" customWidth="1"/>
    <col min="263" max="512" width="9" style="70"/>
    <col min="513" max="513" width="19.75" style="70" customWidth="1"/>
    <col min="514" max="514" width="29.625" style="70" customWidth="1"/>
    <col min="515" max="515" width="25.5" style="70" customWidth="1"/>
    <col min="516" max="516" width="19.375" style="70" customWidth="1"/>
    <col min="517" max="517" width="9" style="70"/>
    <col min="518" max="518" width="11.5" style="70" bestFit="1" customWidth="1"/>
    <col min="519" max="768" width="9" style="70"/>
    <col min="769" max="769" width="19.75" style="70" customWidth="1"/>
    <col min="770" max="770" width="29.625" style="70" customWidth="1"/>
    <col min="771" max="771" width="25.5" style="70" customWidth="1"/>
    <col min="772" max="772" width="19.375" style="70" customWidth="1"/>
    <col min="773" max="773" width="9" style="70"/>
    <col min="774" max="774" width="11.5" style="70" bestFit="1" customWidth="1"/>
    <col min="775" max="1024" width="9" style="70"/>
    <col min="1025" max="1025" width="19.75" style="70" customWidth="1"/>
    <col min="1026" max="1026" width="29.625" style="70" customWidth="1"/>
    <col min="1027" max="1027" width="25.5" style="70" customWidth="1"/>
    <col min="1028" max="1028" width="19.375" style="70" customWidth="1"/>
    <col min="1029" max="1029" width="9" style="70"/>
    <col min="1030" max="1030" width="11.5" style="70" bestFit="1" customWidth="1"/>
    <col min="1031" max="1280" width="9" style="70"/>
    <col min="1281" max="1281" width="19.75" style="70" customWidth="1"/>
    <col min="1282" max="1282" width="29.625" style="70" customWidth="1"/>
    <col min="1283" max="1283" width="25.5" style="70" customWidth="1"/>
    <col min="1284" max="1284" width="19.375" style="70" customWidth="1"/>
    <col min="1285" max="1285" width="9" style="70"/>
    <col min="1286" max="1286" width="11.5" style="70" bestFit="1" customWidth="1"/>
    <col min="1287" max="1536" width="9" style="70"/>
    <col min="1537" max="1537" width="19.75" style="70" customWidth="1"/>
    <col min="1538" max="1538" width="29.625" style="70" customWidth="1"/>
    <col min="1539" max="1539" width="25.5" style="70" customWidth="1"/>
    <col min="1540" max="1540" width="19.375" style="70" customWidth="1"/>
    <col min="1541" max="1541" width="9" style="70"/>
    <col min="1542" max="1542" width="11.5" style="70" bestFit="1" customWidth="1"/>
    <col min="1543" max="1792" width="9" style="70"/>
    <col min="1793" max="1793" width="19.75" style="70" customWidth="1"/>
    <col min="1794" max="1794" width="29.625" style="70" customWidth="1"/>
    <col min="1795" max="1795" width="25.5" style="70" customWidth="1"/>
    <col min="1796" max="1796" width="19.375" style="70" customWidth="1"/>
    <col min="1797" max="1797" width="9" style="70"/>
    <col min="1798" max="1798" width="11.5" style="70" bestFit="1" customWidth="1"/>
    <col min="1799" max="2048" width="9" style="70"/>
    <col min="2049" max="2049" width="19.75" style="70" customWidth="1"/>
    <col min="2050" max="2050" width="29.625" style="70" customWidth="1"/>
    <col min="2051" max="2051" width="25.5" style="70" customWidth="1"/>
    <col min="2052" max="2052" width="19.375" style="70" customWidth="1"/>
    <col min="2053" max="2053" width="9" style="70"/>
    <col min="2054" max="2054" width="11.5" style="70" bestFit="1" customWidth="1"/>
    <col min="2055" max="2304" width="9" style="70"/>
    <col min="2305" max="2305" width="19.75" style="70" customWidth="1"/>
    <col min="2306" max="2306" width="29.625" style="70" customWidth="1"/>
    <col min="2307" max="2307" width="25.5" style="70" customWidth="1"/>
    <col min="2308" max="2308" width="19.375" style="70" customWidth="1"/>
    <col min="2309" max="2309" width="9" style="70"/>
    <col min="2310" max="2310" width="11.5" style="70" bestFit="1" customWidth="1"/>
    <col min="2311" max="2560" width="9" style="70"/>
    <col min="2561" max="2561" width="19.75" style="70" customWidth="1"/>
    <col min="2562" max="2562" width="29.625" style="70" customWidth="1"/>
    <col min="2563" max="2563" width="25.5" style="70" customWidth="1"/>
    <col min="2564" max="2564" width="19.375" style="70" customWidth="1"/>
    <col min="2565" max="2565" width="9" style="70"/>
    <col min="2566" max="2566" width="11.5" style="70" bestFit="1" customWidth="1"/>
    <col min="2567" max="2816" width="9" style="70"/>
    <col min="2817" max="2817" width="19.75" style="70" customWidth="1"/>
    <col min="2818" max="2818" width="29.625" style="70" customWidth="1"/>
    <col min="2819" max="2819" width="25.5" style="70" customWidth="1"/>
    <col min="2820" max="2820" width="19.375" style="70" customWidth="1"/>
    <col min="2821" max="2821" width="9" style="70"/>
    <col min="2822" max="2822" width="11.5" style="70" bestFit="1" customWidth="1"/>
    <col min="2823" max="3072" width="9" style="70"/>
    <col min="3073" max="3073" width="19.75" style="70" customWidth="1"/>
    <col min="3074" max="3074" width="29.625" style="70" customWidth="1"/>
    <col min="3075" max="3075" width="25.5" style="70" customWidth="1"/>
    <col min="3076" max="3076" width="19.375" style="70" customWidth="1"/>
    <col min="3077" max="3077" width="9" style="70"/>
    <col min="3078" max="3078" width="11.5" style="70" bestFit="1" customWidth="1"/>
    <col min="3079" max="3328" width="9" style="70"/>
    <col min="3329" max="3329" width="19.75" style="70" customWidth="1"/>
    <col min="3330" max="3330" width="29.625" style="70" customWidth="1"/>
    <col min="3331" max="3331" width="25.5" style="70" customWidth="1"/>
    <col min="3332" max="3332" width="19.375" style="70" customWidth="1"/>
    <col min="3333" max="3333" width="9" style="70"/>
    <col min="3334" max="3334" width="11.5" style="70" bestFit="1" customWidth="1"/>
    <col min="3335" max="3584" width="9" style="70"/>
    <col min="3585" max="3585" width="19.75" style="70" customWidth="1"/>
    <col min="3586" max="3586" width="29.625" style="70" customWidth="1"/>
    <col min="3587" max="3587" width="25.5" style="70" customWidth="1"/>
    <col min="3588" max="3588" width="19.375" style="70" customWidth="1"/>
    <col min="3589" max="3589" width="9" style="70"/>
    <col min="3590" max="3590" width="11.5" style="70" bestFit="1" customWidth="1"/>
    <col min="3591" max="3840" width="9" style="70"/>
    <col min="3841" max="3841" width="19.75" style="70" customWidth="1"/>
    <col min="3842" max="3842" width="29.625" style="70" customWidth="1"/>
    <col min="3843" max="3843" width="25.5" style="70" customWidth="1"/>
    <col min="3844" max="3844" width="19.375" style="70" customWidth="1"/>
    <col min="3845" max="3845" width="9" style="70"/>
    <col min="3846" max="3846" width="11.5" style="70" bestFit="1" customWidth="1"/>
    <col min="3847" max="4096" width="9" style="70"/>
    <col min="4097" max="4097" width="19.75" style="70" customWidth="1"/>
    <col min="4098" max="4098" width="29.625" style="70" customWidth="1"/>
    <col min="4099" max="4099" width="25.5" style="70" customWidth="1"/>
    <col min="4100" max="4100" width="19.375" style="70" customWidth="1"/>
    <col min="4101" max="4101" width="9" style="70"/>
    <col min="4102" max="4102" width="11.5" style="70" bestFit="1" customWidth="1"/>
    <col min="4103" max="4352" width="9" style="70"/>
    <col min="4353" max="4353" width="19.75" style="70" customWidth="1"/>
    <col min="4354" max="4354" width="29.625" style="70" customWidth="1"/>
    <col min="4355" max="4355" width="25.5" style="70" customWidth="1"/>
    <col min="4356" max="4356" width="19.375" style="70" customWidth="1"/>
    <col min="4357" max="4357" width="9" style="70"/>
    <col min="4358" max="4358" width="11.5" style="70" bestFit="1" customWidth="1"/>
    <col min="4359" max="4608" width="9" style="70"/>
    <col min="4609" max="4609" width="19.75" style="70" customWidth="1"/>
    <col min="4610" max="4610" width="29.625" style="70" customWidth="1"/>
    <col min="4611" max="4611" width="25.5" style="70" customWidth="1"/>
    <col min="4612" max="4612" width="19.375" style="70" customWidth="1"/>
    <col min="4613" max="4613" width="9" style="70"/>
    <col min="4614" max="4614" width="11.5" style="70" bestFit="1" customWidth="1"/>
    <col min="4615" max="4864" width="9" style="70"/>
    <col min="4865" max="4865" width="19.75" style="70" customWidth="1"/>
    <col min="4866" max="4866" width="29.625" style="70" customWidth="1"/>
    <col min="4867" max="4867" width="25.5" style="70" customWidth="1"/>
    <col min="4868" max="4868" width="19.375" style="70" customWidth="1"/>
    <col min="4869" max="4869" width="9" style="70"/>
    <col min="4870" max="4870" width="11.5" style="70" bestFit="1" customWidth="1"/>
    <col min="4871" max="5120" width="9" style="70"/>
    <col min="5121" max="5121" width="19.75" style="70" customWidth="1"/>
    <col min="5122" max="5122" width="29.625" style="70" customWidth="1"/>
    <col min="5123" max="5123" width="25.5" style="70" customWidth="1"/>
    <col min="5124" max="5124" width="19.375" style="70" customWidth="1"/>
    <col min="5125" max="5125" width="9" style="70"/>
    <col min="5126" max="5126" width="11.5" style="70" bestFit="1" customWidth="1"/>
    <col min="5127" max="5376" width="9" style="70"/>
    <col min="5377" max="5377" width="19.75" style="70" customWidth="1"/>
    <col min="5378" max="5378" width="29.625" style="70" customWidth="1"/>
    <col min="5379" max="5379" width="25.5" style="70" customWidth="1"/>
    <col min="5380" max="5380" width="19.375" style="70" customWidth="1"/>
    <col min="5381" max="5381" width="9" style="70"/>
    <col min="5382" max="5382" width="11.5" style="70" bestFit="1" customWidth="1"/>
    <col min="5383" max="5632" width="9" style="70"/>
    <col min="5633" max="5633" width="19.75" style="70" customWidth="1"/>
    <col min="5634" max="5634" width="29.625" style="70" customWidth="1"/>
    <col min="5635" max="5635" width="25.5" style="70" customWidth="1"/>
    <col min="5636" max="5636" width="19.375" style="70" customWidth="1"/>
    <col min="5637" max="5637" width="9" style="70"/>
    <col min="5638" max="5638" width="11.5" style="70" bestFit="1" customWidth="1"/>
    <col min="5639" max="5888" width="9" style="70"/>
    <col min="5889" max="5889" width="19.75" style="70" customWidth="1"/>
    <col min="5890" max="5890" width="29.625" style="70" customWidth="1"/>
    <col min="5891" max="5891" width="25.5" style="70" customWidth="1"/>
    <col min="5892" max="5892" width="19.375" style="70" customWidth="1"/>
    <col min="5893" max="5893" width="9" style="70"/>
    <col min="5894" max="5894" width="11.5" style="70" bestFit="1" customWidth="1"/>
    <col min="5895" max="6144" width="9" style="70"/>
    <col min="6145" max="6145" width="19.75" style="70" customWidth="1"/>
    <col min="6146" max="6146" width="29.625" style="70" customWidth="1"/>
    <col min="6147" max="6147" width="25.5" style="70" customWidth="1"/>
    <col min="6148" max="6148" width="19.375" style="70" customWidth="1"/>
    <col min="6149" max="6149" width="9" style="70"/>
    <col min="6150" max="6150" width="11.5" style="70" bestFit="1" customWidth="1"/>
    <col min="6151" max="6400" width="9" style="70"/>
    <col min="6401" max="6401" width="19.75" style="70" customWidth="1"/>
    <col min="6402" max="6402" width="29.625" style="70" customWidth="1"/>
    <col min="6403" max="6403" width="25.5" style="70" customWidth="1"/>
    <col min="6404" max="6404" width="19.375" style="70" customWidth="1"/>
    <col min="6405" max="6405" width="9" style="70"/>
    <col min="6406" max="6406" width="11.5" style="70" bestFit="1" customWidth="1"/>
    <col min="6407" max="6656" width="9" style="70"/>
    <col min="6657" max="6657" width="19.75" style="70" customWidth="1"/>
    <col min="6658" max="6658" width="29.625" style="70" customWidth="1"/>
    <col min="6659" max="6659" width="25.5" style="70" customWidth="1"/>
    <col min="6660" max="6660" width="19.375" style="70" customWidth="1"/>
    <col min="6661" max="6661" width="9" style="70"/>
    <col min="6662" max="6662" width="11.5" style="70" bestFit="1" customWidth="1"/>
    <col min="6663" max="6912" width="9" style="70"/>
    <col min="6913" max="6913" width="19.75" style="70" customWidth="1"/>
    <col min="6914" max="6914" width="29.625" style="70" customWidth="1"/>
    <col min="6915" max="6915" width="25.5" style="70" customWidth="1"/>
    <col min="6916" max="6916" width="19.375" style="70" customWidth="1"/>
    <col min="6917" max="6917" width="9" style="70"/>
    <col min="6918" max="6918" width="11.5" style="70" bestFit="1" customWidth="1"/>
    <col min="6919" max="7168" width="9" style="70"/>
    <col min="7169" max="7169" width="19.75" style="70" customWidth="1"/>
    <col min="7170" max="7170" width="29.625" style="70" customWidth="1"/>
    <col min="7171" max="7171" width="25.5" style="70" customWidth="1"/>
    <col min="7172" max="7172" width="19.375" style="70" customWidth="1"/>
    <col min="7173" max="7173" width="9" style="70"/>
    <col min="7174" max="7174" width="11.5" style="70" bestFit="1" customWidth="1"/>
    <col min="7175" max="7424" width="9" style="70"/>
    <col min="7425" max="7425" width="19.75" style="70" customWidth="1"/>
    <col min="7426" max="7426" width="29.625" style="70" customWidth="1"/>
    <col min="7427" max="7427" width="25.5" style="70" customWidth="1"/>
    <col min="7428" max="7428" width="19.375" style="70" customWidth="1"/>
    <col min="7429" max="7429" width="9" style="70"/>
    <col min="7430" max="7430" width="11.5" style="70" bestFit="1" customWidth="1"/>
    <col min="7431" max="7680" width="9" style="70"/>
    <col min="7681" max="7681" width="19.75" style="70" customWidth="1"/>
    <col min="7682" max="7682" width="29.625" style="70" customWidth="1"/>
    <col min="7683" max="7683" width="25.5" style="70" customWidth="1"/>
    <col min="7684" max="7684" width="19.375" style="70" customWidth="1"/>
    <col min="7685" max="7685" width="9" style="70"/>
    <col min="7686" max="7686" width="11.5" style="70" bestFit="1" customWidth="1"/>
    <col min="7687" max="7936" width="9" style="70"/>
    <col min="7937" max="7937" width="19.75" style="70" customWidth="1"/>
    <col min="7938" max="7938" width="29.625" style="70" customWidth="1"/>
    <col min="7939" max="7939" width="25.5" style="70" customWidth="1"/>
    <col min="7940" max="7940" width="19.375" style="70" customWidth="1"/>
    <col min="7941" max="7941" width="9" style="70"/>
    <col min="7942" max="7942" width="11.5" style="70" bestFit="1" customWidth="1"/>
    <col min="7943" max="8192" width="9" style="70"/>
    <col min="8193" max="8193" width="19.75" style="70" customWidth="1"/>
    <col min="8194" max="8194" width="29.625" style="70" customWidth="1"/>
    <col min="8195" max="8195" width="25.5" style="70" customWidth="1"/>
    <col min="8196" max="8196" width="19.375" style="70" customWidth="1"/>
    <col min="8197" max="8197" width="9" style="70"/>
    <col min="8198" max="8198" width="11.5" style="70" bestFit="1" customWidth="1"/>
    <col min="8199" max="8448" width="9" style="70"/>
    <col min="8449" max="8449" width="19.75" style="70" customWidth="1"/>
    <col min="8450" max="8450" width="29.625" style="70" customWidth="1"/>
    <col min="8451" max="8451" width="25.5" style="70" customWidth="1"/>
    <col min="8452" max="8452" width="19.375" style="70" customWidth="1"/>
    <col min="8453" max="8453" width="9" style="70"/>
    <col min="8454" max="8454" width="11.5" style="70" bestFit="1" customWidth="1"/>
    <col min="8455" max="8704" width="9" style="70"/>
    <col min="8705" max="8705" width="19.75" style="70" customWidth="1"/>
    <col min="8706" max="8706" width="29.625" style="70" customWidth="1"/>
    <col min="8707" max="8707" width="25.5" style="70" customWidth="1"/>
    <col min="8708" max="8708" width="19.375" style="70" customWidth="1"/>
    <col min="8709" max="8709" width="9" style="70"/>
    <col min="8710" max="8710" width="11.5" style="70" bestFit="1" customWidth="1"/>
    <col min="8711" max="8960" width="9" style="70"/>
    <col min="8961" max="8961" width="19.75" style="70" customWidth="1"/>
    <col min="8962" max="8962" width="29.625" style="70" customWidth="1"/>
    <col min="8963" max="8963" width="25.5" style="70" customWidth="1"/>
    <col min="8964" max="8964" width="19.375" style="70" customWidth="1"/>
    <col min="8965" max="8965" width="9" style="70"/>
    <col min="8966" max="8966" width="11.5" style="70" bestFit="1" customWidth="1"/>
    <col min="8967" max="9216" width="9" style="70"/>
    <col min="9217" max="9217" width="19.75" style="70" customWidth="1"/>
    <col min="9218" max="9218" width="29.625" style="70" customWidth="1"/>
    <col min="9219" max="9219" width="25.5" style="70" customWidth="1"/>
    <col min="9220" max="9220" width="19.375" style="70" customWidth="1"/>
    <col min="9221" max="9221" width="9" style="70"/>
    <col min="9222" max="9222" width="11.5" style="70" bestFit="1" customWidth="1"/>
    <col min="9223" max="9472" width="9" style="70"/>
    <col min="9473" max="9473" width="19.75" style="70" customWidth="1"/>
    <col min="9474" max="9474" width="29.625" style="70" customWidth="1"/>
    <col min="9475" max="9475" width="25.5" style="70" customWidth="1"/>
    <col min="9476" max="9476" width="19.375" style="70" customWidth="1"/>
    <col min="9477" max="9477" width="9" style="70"/>
    <col min="9478" max="9478" width="11.5" style="70" bestFit="1" customWidth="1"/>
    <col min="9479" max="9728" width="9" style="70"/>
    <col min="9729" max="9729" width="19.75" style="70" customWidth="1"/>
    <col min="9730" max="9730" width="29.625" style="70" customWidth="1"/>
    <col min="9731" max="9731" width="25.5" style="70" customWidth="1"/>
    <col min="9732" max="9732" width="19.375" style="70" customWidth="1"/>
    <col min="9733" max="9733" width="9" style="70"/>
    <col min="9734" max="9734" width="11.5" style="70" bestFit="1" customWidth="1"/>
    <col min="9735" max="9984" width="9" style="70"/>
    <col min="9985" max="9985" width="19.75" style="70" customWidth="1"/>
    <col min="9986" max="9986" width="29.625" style="70" customWidth="1"/>
    <col min="9987" max="9987" width="25.5" style="70" customWidth="1"/>
    <col min="9988" max="9988" width="19.375" style="70" customWidth="1"/>
    <col min="9989" max="9989" width="9" style="70"/>
    <col min="9990" max="9990" width="11.5" style="70" bestFit="1" customWidth="1"/>
    <col min="9991" max="10240" width="9" style="70"/>
    <col min="10241" max="10241" width="19.75" style="70" customWidth="1"/>
    <col min="10242" max="10242" width="29.625" style="70" customWidth="1"/>
    <col min="10243" max="10243" width="25.5" style="70" customWidth="1"/>
    <col min="10244" max="10244" width="19.375" style="70" customWidth="1"/>
    <col min="10245" max="10245" width="9" style="70"/>
    <col min="10246" max="10246" width="11.5" style="70" bestFit="1" customWidth="1"/>
    <col min="10247" max="10496" width="9" style="70"/>
    <col min="10497" max="10497" width="19.75" style="70" customWidth="1"/>
    <col min="10498" max="10498" width="29.625" style="70" customWidth="1"/>
    <col min="10499" max="10499" width="25.5" style="70" customWidth="1"/>
    <col min="10500" max="10500" width="19.375" style="70" customWidth="1"/>
    <col min="10501" max="10501" width="9" style="70"/>
    <col min="10502" max="10502" width="11.5" style="70" bestFit="1" customWidth="1"/>
    <col min="10503" max="10752" width="9" style="70"/>
    <col min="10753" max="10753" width="19.75" style="70" customWidth="1"/>
    <col min="10754" max="10754" width="29.625" style="70" customWidth="1"/>
    <col min="10755" max="10755" width="25.5" style="70" customWidth="1"/>
    <col min="10756" max="10756" width="19.375" style="70" customWidth="1"/>
    <col min="10757" max="10757" width="9" style="70"/>
    <col min="10758" max="10758" width="11.5" style="70" bestFit="1" customWidth="1"/>
    <col min="10759" max="11008" width="9" style="70"/>
    <col min="11009" max="11009" width="19.75" style="70" customWidth="1"/>
    <col min="11010" max="11010" width="29.625" style="70" customWidth="1"/>
    <col min="11011" max="11011" width="25.5" style="70" customWidth="1"/>
    <col min="11012" max="11012" width="19.375" style="70" customWidth="1"/>
    <col min="11013" max="11013" width="9" style="70"/>
    <col min="11014" max="11014" width="11.5" style="70" bestFit="1" customWidth="1"/>
    <col min="11015" max="11264" width="9" style="70"/>
    <col min="11265" max="11265" width="19.75" style="70" customWidth="1"/>
    <col min="11266" max="11266" width="29.625" style="70" customWidth="1"/>
    <col min="11267" max="11267" width="25.5" style="70" customWidth="1"/>
    <col min="11268" max="11268" width="19.375" style="70" customWidth="1"/>
    <col min="11269" max="11269" width="9" style="70"/>
    <col min="11270" max="11270" width="11.5" style="70" bestFit="1" customWidth="1"/>
    <col min="11271" max="11520" width="9" style="70"/>
    <col min="11521" max="11521" width="19.75" style="70" customWidth="1"/>
    <col min="11522" max="11522" width="29.625" style="70" customWidth="1"/>
    <col min="11523" max="11523" width="25.5" style="70" customWidth="1"/>
    <col min="11524" max="11524" width="19.375" style="70" customWidth="1"/>
    <col min="11525" max="11525" width="9" style="70"/>
    <col min="11526" max="11526" width="11.5" style="70" bestFit="1" customWidth="1"/>
    <col min="11527" max="11776" width="9" style="70"/>
    <col min="11777" max="11777" width="19.75" style="70" customWidth="1"/>
    <col min="11778" max="11778" width="29.625" style="70" customWidth="1"/>
    <col min="11779" max="11779" width="25.5" style="70" customWidth="1"/>
    <col min="11780" max="11780" width="19.375" style="70" customWidth="1"/>
    <col min="11781" max="11781" width="9" style="70"/>
    <col min="11782" max="11782" width="11.5" style="70" bestFit="1" customWidth="1"/>
    <col min="11783" max="12032" width="9" style="70"/>
    <col min="12033" max="12033" width="19.75" style="70" customWidth="1"/>
    <col min="12034" max="12034" width="29.625" style="70" customWidth="1"/>
    <col min="12035" max="12035" width="25.5" style="70" customWidth="1"/>
    <col min="12036" max="12036" width="19.375" style="70" customWidth="1"/>
    <col min="12037" max="12037" width="9" style="70"/>
    <col min="12038" max="12038" width="11.5" style="70" bestFit="1" customWidth="1"/>
    <col min="12039" max="12288" width="9" style="70"/>
    <col min="12289" max="12289" width="19.75" style="70" customWidth="1"/>
    <col min="12290" max="12290" width="29.625" style="70" customWidth="1"/>
    <col min="12291" max="12291" width="25.5" style="70" customWidth="1"/>
    <col min="12292" max="12292" width="19.375" style="70" customWidth="1"/>
    <col min="12293" max="12293" width="9" style="70"/>
    <col min="12294" max="12294" width="11.5" style="70" bestFit="1" customWidth="1"/>
    <col min="12295" max="12544" width="9" style="70"/>
    <col min="12545" max="12545" width="19.75" style="70" customWidth="1"/>
    <col min="12546" max="12546" width="29.625" style="70" customWidth="1"/>
    <col min="12547" max="12547" width="25.5" style="70" customWidth="1"/>
    <col min="12548" max="12548" width="19.375" style="70" customWidth="1"/>
    <col min="12549" max="12549" width="9" style="70"/>
    <col min="12550" max="12550" width="11.5" style="70" bestFit="1" customWidth="1"/>
    <col min="12551" max="12800" width="9" style="70"/>
    <col min="12801" max="12801" width="19.75" style="70" customWidth="1"/>
    <col min="12802" max="12802" width="29.625" style="70" customWidth="1"/>
    <col min="12803" max="12803" width="25.5" style="70" customWidth="1"/>
    <col min="12804" max="12804" width="19.375" style="70" customWidth="1"/>
    <col min="12805" max="12805" width="9" style="70"/>
    <col min="12806" max="12806" width="11.5" style="70" bestFit="1" customWidth="1"/>
    <col min="12807" max="13056" width="9" style="70"/>
    <col min="13057" max="13057" width="19.75" style="70" customWidth="1"/>
    <col min="13058" max="13058" width="29.625" style="70" customWidth="1"/>
    <col min="13059" max="13059" width="25.5" style="70" customWidth="1"/>
    <col min="13060" max="13060" width="19.375" style="70" customWidth="1"/>
    <col min="13061" max="13061" width="9" style="70"/>
    <col min="13062" max="13062" width="11.5" style="70" bestFit="1" customWidth="1"/>
    <col min="13063" max="13312" width="9" style="70"/>
    <col min="13313" max="13313" width="19.75" style="70" customWidth="1"/>
    <col min="13314" max="13314" width="29.625" style="70" customWidth="1"/>
    <col min="13315" max="13315" width="25.5" style="70" customWidth="1"/>
    <col min="13316" max="13316" width="19.375" style="70" customWidth="1"/>
    <col min="13317" max="13317" width="9" style="70"/>
    <col min="13318" max="13318" width="11.5" style="70" bestFit="1" customWidth="1"/>
    <col min="13319" max="13568" width="9" style="70"/>
    <col min="13569" max="13569" width="19.75" style="70" customWidth="1"/>
    <col min="13570" max="13570" width="29.625" style="70" customWidth="1"/>
    <col min="13571" max="13571" width="25.5" style="70" customWidth="1"/>
    <col min="13572" max="13572" width="19.375" style="70" customWidth="1"/>
    <col min="13573" max="13573" width="9" style="70"/>
    <col min="13574" max="13574" width="11.5" style="70" bestFit="1" customWidth="1"/>
    <col min="13575" max="13824" width="9" style="70"/>
    <col min="13825" max="13825" width="19.75" style="70" customWidth="1"/>
    <col min="13826" max="13826" width="29.625" style="70" customWidth="1"/>
    <col min="13827" max="13827" width="25.5" style="70" customWidth="1"/>
    <col min="13828" max="13828" width="19.375" style="70" customWidth="1"/>
    <col min="13829" max="13829" width="9" style="70"/>
    <col min="13830" max="13830" width="11.5" style="70" bestFit="1" customWidth="1"/>
    <col min="13831" max="14080" width="9" style="70"/>
    <col min="14081" max="14081" width="19.75" style="70" customWidth="1"/>
    <col min="14082" max="14082" width="29.625" style="70" customWidth="1"/>
    <col min="14083" max="14083" width="25.5" style="70" customWidth="1"/>
    <col min="14084" max="14084" width="19.375" style="70" customWidth="1"/>
    <col min="14085" max="14085" width="9" style="70"/>
    <col min="14086" max="14086" width="11.5" style="70" bestFit="1" customWidth="1"/>
    <col min="14087" max="14336" width="9" style="70"/>
    <col min="14337" max="14337" width="19.75" style="70" customWidth="1"/>
    <col min="14338" max="14338" width="29.625" style="70" customWidth="1"/>
    <col min="14339" max="14339" width="25.5" style="70" customWidth="1"/>
    <col min="14340" max="14340" width="19.375" style="70" customWidth="1"/>
    <col min="14341" max="14341" width="9" style="70"/>
    <col min="14342" max="14342" width="11.5" style="70" bestFit="1" customWidth="1"/>
    <col min="14343" max="14592" width="9" style="70"/>
    <col min="14593" max="14593" width="19.75" style="70" customWidth="1"/>
    <col min="14594" max="14594" width="29.625" style="70" customWidth="1"/>
    <col min="14595" max="14595" width="25.5" style="70" customWidth="1"/>
    <col min="14596" max="14596" width="19.375" style="70" customWidth="1"/>
    <col min="14597" max="14597" width="9" style="70"/>
    <col min="14598" max="14598" width="11.5" style="70" bestFit="1" customWidth="1"/>
    <col min="14599" max="14848" width="9" style="70"/>
    <col min="14849" max="14849" width="19.75" style="70" customWidth="1"/>
    <col min="14850" max="14850" width="29.625" style="70" customWidth="1"/>
    <col min="14851" max="14851" width="25.5" style="70" customWidth="1"/>
    <col min="14852" max="14852" width="19.375" style="70" customWidth="1"/>
    <col min="14853" max="14853" width="9" style="70"/>
    <col min="14854" max="14854" width="11.5" style="70" bestFit="1" customWidth="1"/>
    <col min="14855" max="15104" width="9" style="70"/>
    <col min="15105" max="15105" width="19.75" style="70" customWidth="1"/>
    <col min="15106" max="15106" width="29.625" style="70" customWidth="1"/>
    <col min="15107" max="15107" width="25.5" style="70" customWidth="1"/>
    <col min="15108" max="15108" width="19.375" style="70" customWidth="1"/>
    <col min="15109" max="15109" width="9" style="70"/>
    <col min="15110" max="15110" width="11.5" style="70" bestFit="1" customWidth="1"/>
    <col min="15111" max="15360" width="9" style="70"/>
    <col min="15361" max="15361" width="19.75" style="70" customWidth="1"/>
    <col min="15362" max="15362" width="29.625" style="70" customWidth="1"/>
    <col min="15363" max="15363" width="25.5" style="70" customWidth="1"/>
    <col min="15364" max="15364" width="19.375" style="70" customWidth="1"/>
    <col min="15365" max="15365" width="9" style="70"/>
    <col min="15366" max="15366" width="11.5" style="70" bestFit="1" customWidth="1"/>
    <col min="15367" max="15616" width="9" style="70"/>
    <col min="15617" max="15617" width="19.75" style="70" customWidth="1"/>
    <col min="15618" max="15618" width="29.625" style="70" customWidth="1"/>
    <col min="15619" max="15619" width="25.5" style="70" customWidth="1"/>
    <col min="15620" max="15620" width="19.375" style="70" customWidth="1"/>
    <col min="15621" max="15621" width="9" style="70"/>
    <col min="15622" max="15622" width="11.5" style="70" bestFit="1" customWidth="1"/>
    <col min="15623" max="15872" width="9" style="70"/>
    <col min="15873" max="15873" width="19.75" style="70" customWidth="1"/>
    <col min="15874" max="15874" width="29.625" style="70" customWidth="1"/>
    <col min="15875" max="15875" width="25.5" style="70" customWidth="1"/>
    <col min="15876" max="15876" width="19.375" style="70" customWidth="1"/>
    <col min="15877" max="15877" width="9" style="70"/>
    <col min="15878" max="15878" width="11.5" style="70" bestFit="1" customWidth="1"/>
    <col min="15879" max="16128" width="9" style="70"/>
    <col min="16129" max="16129" width="19.75" style="70" customWidth="1"/>
    <col min="16130" max="16130" width="29.625" style="70" customWidth="1"/>
    <col min="16131" max="16131" width="25.5" style="70" customWidth="1"/>
    <col min="16132" max="16132" width="19.375" style="70" customWidth="1"/>
    <col min="16133" max="16133" width="9" style="70"/>
    <col min="16134" max="16134" width="11.5" style="70" bestFit="1" customWidth="1"/>
    <col min="16135" max="16384" width="9" style="70"/>
  </cols>
  <sheetData>
    <row r="1" spans="1:3" ht="20.25">
      <c r="A1" s="104" t="s">
        <v>1272</v>
      </c>
    </row>
    <row r="2" spans="1:3" ht="29.25" customHeight="1">
      <c r="A2" s="426" t="s">
        <v>1227</v>
      </c>
      <c r="B2" s="426"/>
      <c r="C2" s="426"/>
    </row>
    <row r="3" spans="1:3" ht="26.25" thickBot="1">
      <c r="A3" s="154"/>
      <c r="B3" s="155"/>
      <c r="C3" s="156" t="s">
        <v>2</v>
      </c>
    </row>
    <row r="4" spans="1:3" ht="24.95" customHeight="1">
      <c r="A4" s="157" t="s">
        <v>423</v>
      </c>
      <c r="B4" s="158" t="s">
        <v>424</v>
      </c>
      <c r="C4" s="159" t="s">
        <v>425</v>
      </c>
    </row>
    <row r="5" spans="1:3" ht="24.95" customHeight="1">
      <c r="A5" s="395" t="s">
        <v>146</v>
      </c>
      <c r="B5" s="394"/>
      <c r="C5" s="396">
        <f>C6+C11+C21+C27+C31+C34+C36+C38+C40+C46+C48+C50+C52</f>
        <v>304964</v>
      </c>
    </row>
    <row r="6" spans="1:3" ht="24.95" customHeight="1">
      <c r="A6" s="160" t="s">
        <v>426</v>
      </c>
      <c r="B6" s="161" t="s">
        <v>427</v>
      </c>
      <c r="C6" s="162">
        <f>SUM(C7:C10)</f>
        <v>61653</v>
      </c>
    </row>
    <row r="7" spans="1:3" ht="24.95" customHeight="1">
      <c r="A7" s="160" t="s">
        <v>428</v>
      </c>
      <c r="B7" s="161" t="s">
        <v>429</v>
      </c>
      <c r="C7" s="162">
        <v>38714</v>
      </c>
    </row>
    <row r="8" spans="1:3" ht="24.95" customHeight="1">
      <c r="A8" s="160" t="s">
        <v>430</v>
      </c>
      <c r="B8" s="161" t="s">
        <v>431</v>
      </c>
      <c r="C8" s="162">
        <v>14039</v>
      </c>
    </row>
    <row r="9" spans="1:3" ht="24.95" customHeight="1">
      <c r="A9" s="160" t="s">
        <v>432</v>
      </c>
      <c r="B9" s="161" t="s">
        <v>433</v>
      </c>
      <c r="C9" s="162">
        <v>5418</v>
      </c>
    </row>
    <row r="10" spans="1:3" ht="24.95" customHeight="1">
      <c r="A10" s="160" t="s">
        <v>434</v>
      </c>
      <c r="B10" s="161" t="s">
        <v>435</v>
      </c>
      <c r="C10" s="162">
        <v>3482</v>
      </c>
    </row>
    <row r="11" spans="1:3" ht="24.95" customHeight="1">
      <c r="A11" s="160" t="s">
        <v>436</v>
      </c>
      <c r="B11" s="161" t="s">
        <v>437</v>
      </c>
      <c r="C11" s="162">
        <f>SUM(C12:C20)</f>
        <v>37277</v>
      </c>
    </row>
    <row r="12" spans="1:3" ht="24.95" customHeight="1">
      <c r="A12" s="160" t="s">
        <v>438</v>
      </c>
      <c r="B12" s="161" t="s">
        <v>439</v>
      </c>
      <c r="C12" s="162">
        <v>12962</v>
      </c>
    </row>
    <row r="13" spans="1:3" ht="24.95" customHeight="1">
      <c r="A13" s="160" t="s">
        <v>440</v>
      </c>
      <c r="B13" s="161" t="s">
        <v>441</v>
      </c>
      <c r="C13" s="162">
        <v>95</v>
      </c>
    </row>
    <row r="14" spans="1:3" ht="24.95" customHeight="1">
      <c r="A14" s="160" t="s">
        <v>442</v>
      </c>
      <c r="B14" s="161" t="s">
        <v>443</v>
      </c>
      <c r="C14" s="162">
        <v>141</v>
      </c>
    </row>
    <row r="15" spans="1:3" ht="24.95" customHeight="1">
      <c r="A15" s="160" t="s">
        <v>444</v>
      </c>
      <c r="B15" s="161" t="s">
        <v>445</v>
      </c>
      <c r="C15" s="162">
        <v>1652</v>
      </c>
    </row>
    <row r="16" spans="1:3" ht="24.95" customHeight="1">
      <c r="A16" s="160" t="s">
        <v>446</v>
      </c>
      <c r="B16" s="161" t="s">
        <v>447</v>
      </c>
      <c r="C16" s="162">
        <v>14176</v>
      </c>
    </row>
    <row r="17" spans="1:3" ht="24.95" customHeight="1">
      <c r="A17" s="160" t="s">
        <v>448</v>
      </c>
      <c r="B17" s="161" t="s">
        <v>449</v>
      </c>
      <c r="C17" s="162">
        <v>7</v>
      </c>
    </row>
    <row r="18" spans="1:3" ht="24.95" customHeight="1">
      <c r="A18" s="160" t="s">
        <v>450</v>
      </c>
      <c r="B18" s="161" t="s">
        <v>451</v>
      </c>
      <c r="C18" s="162">
        <v>797</v>
      </c>
    </row>
    <row r="19" spans="1:3" ht="24.95" customHeight="1">
      <c r="A19" s="160" t="s">
        <v>452</v>
      </c>
      <c r="B19" s="161" t="s">
        <v>453</v>
      </c>
      <c r="C19" s="162">
        <v>315</v>
      </c>
    </row>
    <row r="20" spans="1:3" ht="24.95" customHeight="1">
      <c r="A20" s="160" t="s">
        <v>454</v>
      </c>
      <c r="B20" s="161" t="s">
        <v>455</v>
      </c>
      <c r="C20" s="162">
        <v>7132</v>
      </c>
    </row>
    <row r="21" spans="1:3" ht="24.95" customHeight="1">
      <c r="A21" s="160" t="s">
        <v>456</v>
      </c>
      <c r="B21" s="161" t="s">
        <v>457</v>
      </c>
      <c r="C21" s="162">
        <f>SUM(C22:C26)</f>
        <v>10280</v>
      </c>
    </row>
    <row r="22" spans="1:3" ht="24.95" customHeight="1">
      <c r="A22" s="160" t="s">
        <v>1104</v>
      </c>
      <c r="B22" s="161" t="s">
        <v>458</v>
      </c>
      <c r="C22" s="162">
        <v>8748</v>
      </c>
    </row>
    <row r="23" spans="1:3" ht="24.95" customHeight="1">
      <c r="A23" s="160" t="s">
        <v>1105</v>
      </c>
      <c r="B23" s="161" t="s">
        <v>459</v>
      </c>
      <c r="C23" s="162">
        <v>596</v>
      </c>
    </row>
    <row r="24" spans="1:3" ht="24.95" customHeight="1">
      <c r="A24" s="160" t="s">
        <v>460</v>
      </c>
      <c r="B24" s="161" t="s">
        <v>461</v>
      </c>
      <c r="C24" s="162">
        <v>91</v>
      </c>
    </row>
    <row r="25" spans="1:3" ht="24.95" customHeight="1">
      <c r="A25" s="160" t="s">
        <v>1106</v>
      </c>
      <c r="B25" s="161" t="s">
        <v>1150</v>
      </c>
      <c r="C25" s="162">
        <v>641</v>
      </c>
    </row>
    <row r="26" spans="1:3" ht="24.95" customHeight="1">
      <c r="A26" s="160" t="s">
        <v>1151</v>
      </c>
      <c r="B26" s="161" t="s">
        <v>462</v>
      </c>
      <c r="C26" s="162">
        <v>204</v>
      </c>
    </row>
    <row r="27" spans="1:3" ht="24.95" customHeight="1">
      <c r="A27" s="160" t="s">
        <v>1152</v>
      </c>
      <c r="B27" s="161" t="s">
        <v>1153</v>
      </c>
      <c r="C27" s="162">
        <f>SUM(C28:C30)</f>
        <v>7175</v>
      </c>
    </row>
    <row r="28" spans="1:3" ht="24.95" customHeight="1">
      <c r="A28" s="160" t="s">
        <v>1154</v>
      </c>
      <c r="B28" s="161" t="s">
        <v>1155</v>
      </c>
      <c r="C28" s="162">
        <v>4699</v>
      </c>
    </row>
    <row r="29" spans="1:3" ht="24.95" customHeight="1">
      <c r="A29" s="160" t="s">
        <v>1156</v>
      </c>
      <c r="B29" s="161" t="s">
        <v>463</v>
      </c>
      <c r="C29" s="162">
        <v>476</v>
      </c>
    </row>
    <row r="30" spans="1:3" ht="24.95" customHeight="1">
      <c r="A30" s="160" t="s">
        <v>464</v>
      </c>
      <c r="B30" s="161" t="s">
        <v>465</v>
      </c>
      <c r="C30" s="162">
        <v>2000</v>
      </c>
    </row>
    <row r="31" spans="1:3" ht="24.95" customHeight="1">
      <c r="A31" s="160" t="s">
        <v>466</v>
      </c>
      <c r="B31" s="161" t="s">
        <v>467</v>
      </c>
      <c r="C31" s="162">
        <f>SUM(C32:C33)</f>
        <v>110876</v>
      </c>
    </row>
    <row r="32" spans="1:3" ht="24.95" customHeight="1">
      <c r="A32" s="160" t="s">
        <v>468</v>
      </c>
      <c r="B32" s="161" t="s">
        <v>469</v>
      </c>
      <c r="C32" s="162">
        <v>96536</v>
      </c>
    </row>
    <row r="33" spans="1:3" ht="24.95" customHeight="1">
      <c r="A33" s="160" t="s">
        <v>470</v>
      </c>
      <c r="B33" s="161" t="s">
        <v>471</v>
      </c>
      <c r="C33" s="162">
        <v>14340</v>
      </c>
    </row>
    <row r="34" spans="1:3" ht="24.95" customHeight="1">
      <c r="A34" s="160" t="s">
        <v>1157</v>
      </c>
      <c r="B34" s="161" t="s">
        <v>1158</v>
      </c>
      <c r="C34" s="162">
        <f>C35</f>
        <v>7881</v>
      </c>
    </row>
    <row r="35" spans="1:3" ht="24.95" customHeight="1">
      <c r="A35" s="160" t="s">
        <v>1159</v>
      </c>
      <c r="B35" s="161" t="s">
        <v>472</v>
      </c>
      <c r="C35" s="162">
        <v>7881</v>
      </c>
    </row>
    <row r="36" spans="1:3" ht="24.95" customHeight="1">
      <c r="A36" s="160" t="s">
        <v>1160</v>
      </c>
      <c r="B36" s="161" t="s">
        <v>1161</v>
      </c>
      <c r="C36" s="162">
        <f>C37</f>
        <v>2491</v>
      </c>
    </row>
    <row r="37" spans="1:3" ht="24.95" customHeight="1">
      <c r="A37" s="160" t="s">
        <v>473</v>
      </c>
      <c r="B37" s="161" t="s">
        <v>474</v>
      </c>
      <c r="C37" s="162">
        <v>2491</v>
      </c>
    </row>
    <row r="38" spans="1:3" ht="24.95" customHeight="1">
      <c r="A38" s="160" t="s">
        <v>1162</v>
      </c>
      <c r="B38" s="161" t="s">
        <v>1163</v>
      </c>
      <c r="C38" s="162">
        <f>C39</f>
        <v>1190</v>
      </c>
    </row>
    <row r="39" spans="1:3" ht="24.95" customHeight="1">
      <c r="A39" s="160" t="s">
        <v>1164</v>
      </c>
      <c r="B39" s="161" t="s">
        <v>1165</v>
      </c>
      <c r="C39" s="162">
        <v>1190</v>
      </c>
    </row>
    <row r="40" spans="1:3" ht="24.95" customHeight="1">
      <c r="A40" s="160" t="s">
        <v>475</v>
      </c>
      <c r="B40" s="161" t="s">
        <v>476</v>
      </c>
      <c r="C40" s="162">
        <f>SUM(C41:C45)</f>
        <v>22739</v>
      </c>
    </row>
    <row r="41" spans="1:3" ht="24.95" customHeight="1">
      <c r="A41" s="160" t="s">
        <v>477</v>
      </c>
      <c r="B41" s="161" t="s">
        <v>478</v>
      </c>
      <c r="C41" s="162">
        <v>11223</v>
      </c>
    </row>
    <row r="42" spans="1:3" ht="24.95" customHeight="1">
      <c r="A42" s="160" t="s">
        <v>1166</v>
      </c>
      <c r="B42" s="161" t="s">
        <v>479</v>
      </c>
      <c r="C42" s="162">
        <v>299</v>
      </c>
    </row>
    <row r="43" spans="1:3" ht="24.95" customHeight="1">
      <c r="A43" s="160" t="s">
        <v>480</v>
      </c>
      <c r="B43" s="161" t="s">
        <v>1167</v>
      </c>
      <c r="C43" s="162">
        <v>63</v>
      </c>
    </row>
    <row r="44" spans="1:3" ht="24.95" customHeight="1">
      <c r="A44" s="160" t="s">
        <v>481</v>
      </c>
      <c r="B44" s="161" t="s">
        <v>482</v>
      </c>
      <c r="C44" s="162">
        <v>1397</v>
      </c>
    </row>
    <row r="45" spans="1:3" ht="24.95" customHeight="1">
      <c r="A45" s="160" t="s">
        <v>483</v>
      </c>
      <c r="B45" s="161" t="s">
        <v>484</v>
      </c>
      <c r="C45" s="162">
        <v>9757</v>
      </c>
    </row>
    <row r="46" spans="1:3" ht="24.95" customHeight="1">
      <c r="A46" s="160" t="s">
        <v>485</v>
      </c>
      <c r="B46" s="161" t="s">
        <v>486</v>
      </c>
      <c r="C46" s="162">
        <f>C47</f>
        <v>25682</v>
      </c>
    </row>
    <row r="47" spans="1:3" ht="24.95" customHeight="1">
      <c r="A47" s="160" t="s">
        <v>487</v>
      </c>
      <c r="B47" s="161" t="s">
        <v>1168</v>
      </c>
      <c r="C47" s="162">
        <v>25682</v>
      </c>
    </row>
    <row r="48" spans="1:3" ht="24.95" customHeight="1">
      <c r="A48" s="160" t="s">
        <v>488</v>
      </c>
      <c r="B48" s="161" t="s">
        <v>489</v>
      </c>
      <c r="C48" s="162">
        <f>C49</f>
        <v>2794</v>
      </c>
    </row>
    <row r="49" spans="1:3" ht="24.95" customHeight="1">
      <c r="A49" s="160" t="s">
        <v>490</v>
      </c>
      <c r="B49" s="161" t="s">
        <v>491</v>
      </c>
      <c r="C49" s="162">
        <v>2794</v>
      </c>
    </row>
    <row r="50" spans="1:3" ht="24.95" customHeight="1">
      <c r="A50" s="160" t="s">
        <v>1169</v>
      </c>
      <c r="B50" s="161" t="s">
        <v>1170</v>
      </c>
      <c r="C50" s="162">
        <v>7000</v>
      </c>
    </row>
    <row r="51" spans="1:3" ht="24.95" customHeight="1">
      <c r="A51" s="160" t="s">
        <v>1171</v>
      </c>
      <c r="B51" s="161" t="s">
        <v>492</v>
      </c>
      <c r="C51" s="162">
        <v>7000</v>
      </c>
    </row>
    <row r="52" spans="1:3" ht="24.95" customHeight="1">
      <c r="A52" s="160" t="s">
        <v>1172</v>
      </c>
      <c r="B52" s="161" t="s">
        <v>493</v>
      </c>
      <c r="C52" s="162">
        <f>C53</f>
        <v>7926</v>
      </c>
    </row>
    <row r="53" spans="1:3" ht="24.95" customHeight="1" thickBot="1">
      <c r="A53" s="397" t="s">
        <v>1173</v>
      </c>
      <c r="B53" s="398" t="s">
        <v>1174</v>
      </c>
      <c r="C53" s="166">
        <v>7926</v>
      </c>
    </row>
  </sheetData>
  <mergeCells count="1">
    <mergeCell ref="A2:C2"/>
  </mergeCells>
  <phoneticPr fontId="1" type="noConversion"/>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sheetPr>
    <pageSetUpPr fitToPage="1"/>
  </sheetPr>
  <dimension ref="A1:B32"/>
  <sheetViews>
    <sheetView zoomScale="115" workbookViewId="0">
      <selection activeCell="A2" sqref="A2:B2"/>
    </sheetView>
  </sheetViews>
  <sheetFormatPr defaultRowHeight="16.350000000000001" customHeight="1"/>
  <cols>
    <col min="1" max="1" width="59.75" style="333" customWidth="1"/>
    <col min="2" max="2" width="30.375" style="333" customWidth="1"/>
    <col min="3" max="3" width="9" style="333"/>
    <col min="4" max="4" width="22.75" style="333" customWidth="1"/>
    <col min="5" max="251" width="9" style="333"/>
    <col min="252" max="252" width="34.5" style="333" customWidth="1"/>
    <col min="253" max="258" width="11.25" style="333" customWidth="1"/>
    <col min="259" max="259" width="9" style="333"/>
    <col min="260" max="260" width="22.75" style="333" customWidth="1"/>
    <col min="261" max="507" width="9" style="333"/>
    <col min="508" max="508" width="34.5" style="333" customWidth="1"/>
    <col min="509" max="514" width="11.25" style="333" customWidth="1"/>
    <col min="515" max="515" width="9" style="333"/>
    <col min="516" max="516" width="22.75" style="333" customWidth="1"/>
    <col min="517" max="763" width="9" style="333"/>
    <col min="764" max="764" width="34.5" style="333" customWidth="1"/>
    <col min="765" max="770" width="11.25" style="333" customWidth="1"/>
    <col min="771" max="771" width="9" style="333"/>
    <col min="772" max="772" width="22.75" style="333" customWidth="1"/>
    <col min="773" max="1019" width="9" style="333"/>
    <col min="1020" max="1020" width="34.5" style="333" customWidth="1"/>
    <col min="1021" max="1026" width="11.25" style="333" customWidth="1"/>
    <col min="1027" max="1027" width="9" style="333"/>
    <col min="1028" max="1028" width="22.75" style="333" customWidth="1"/>
    <col min="1029" max="1275" width="9" style="333"/>
    <col min="1276" max="1276" width="34.5" style="333" customWidth="1"/>
    <col min="1277" max="1282" width="11.25" style="333" customWidth="1"/>
    <col min="1283" max="1283" width="9" style="333"/>
    <col min="1284" max="1284" width="22.75" style="333" customWidth="1"/>
    <col min="1285" max="1531" width="9" style="333"/>
    <col min="1532" max="1532" width="34.5" style="333" customWidth="1"/>
    <col min="1533" max="1538" width="11.25" style="333" customWidth="1"/>
    <col min="1539" max="1539" width="9" style="333"/>
    <col min="1540" max="1540" width="22.75" style="333" customWidth="1"/>
    <col min="1541" max="1787" width="9" style="333"/>
    <col min="1788" max="1788" width="34.5" style="333" customWidth="1"/>
    <col min="1789" max="1794" width="11.25" style="333" customWidth="1"/>
    <col min="1795" max="1795" width="9" style="333"/>
    <col min="1796" max="1796" width="22.75" style="333" customWidth="1"/>
    <col min="1797" max="2043" width="9" style="333"/>
    <col min="2044" max="2044" width="34.5" style="333" customWidth="1"/>
    <col min="2045" max="2050" width="11.25" style="333" customWidth="1"/>
    <col min="2051" max="2051" width="9" style="333"/>
    <col min="2052" max="2052" width="22.75" style="333" customWidth="1"/>
    <col min="2053" max="2299" width="9" style="333"/>
    <col min="2300" max="2300" width="34.5" style="333" customWidth="1"/>
    <col min="2301" max="2306" width="11.25" style="333" customWidth="1"/>
    <col min="2307" max="2307" width="9" style="333"/>
    <col min="2308" max="2308" width="22.75" style="333" customWidth="1"/>
    <col min="2309" max="2555" width="9" style="333"/>
    <col min="2556" max="2556" width="34.5" style="333" customWidth="1"/>
    <col min="2557" max="2562" width="11.25" style="333" customWidth="1"/>
    <col min="2563" max="2563" width="9" style="333"/>
    <col min="2564" max="2564" width="22.75" style="333" customWidth="1"/>
    <col min="2565" max="2811" width="9" style="333"/>
    <col min="2812" max="2812" width="34.5" style="333" customWidth="1"/>
    <col min="2813" max="2818" width="11.25" style="333" customWidth="1"/>
    <col min="2819" max="2819" width="9" style="333"/>
    <col min="2820" max="2820" width="22.75" style="333" customWidth="1"/>
    <col min="2821" max="3067" width="9" style="333"/>
    <col min="3068" max="3068" width="34.5" style="333" customWidth="1"/>
    <col min="3069" max="3074" width="11.25" style="333" customWidth="1"/>
    <col min="3075" max="3075" width="9" style="333"/>
    <col min="3076" max="3076" width="22.75" style="333" customWidth="1"/>
    <col min="3077" max="3323" width="9" style="333"/>
    <col min="3324" max="3324" width="34.5" style="333" customWidth="1"/>
    <col min="3325" max="3330" width="11.25" style="333" customWidth="1"/>
    <col min="3331" max="3331" width="9" style="333"/>
    <col min="3332" max="3332" width="22.75" style="333" customWidth="1"/>
    <col min="3333" max="3579" width="9" style="333"/>
    <col min="3580" max="3580" width="34.5" style="333" customWidth="1"/>
    <col min="3581" max="3586" width="11.25" style="333" customWidth="1"/>
    <col min="3587" max="3587" width="9" style="333"/>
    <col min="3588" max="3588" width="22.75" style="333" customWidth="1"/>
    <col min="3589" max="3835" width="9" style="333"/>
    <col min="3836" max="3836" width="34.5" style="333" customWidth="1"/>
    <col min="3837" max="3842" width="11.25" style="333" customWidth="1"/>
    <col min="3843" max="3843" width="9" style="333"/>
    <col min="3844" max="3844" width="22.75" style="333" customWidth="1"/>
    <col min="3845" max="4091" width="9" style="333"/>
    <col min="4092" max="4092" width="34.5" style="333" customWidth="1"/>
    <col min="4093" max="4098" width="11.25" style="333" customWidth="1"/>
    <col min="4099" max="4099" width="9" style="333"/>
    <col min="4100" max="4100" width="22.75" style="333" customWidth="1"/>
    <col min="4101" max="4347" width="9" style="333"/>
    <col min="4348" max="4348" width="34.5" style="333" customWidth="1"/>
    <col min="4349" max="4354" width="11.25" style="333" customWidth="1"/>
    <col min="4355" max="4355" width="9" style="333"/>
    <col min="4356" max="4356" width="22.75" style="333" customWidth="1"/>
    <col min="4357" max="4603" width="9" style="333"/>
    <col min="4604" max="4604" width="34.5" style="333" customWidth="1"/>
    <col min="4605" max="4610" width="11.25" style="333" customWidth="1"/>
    <col min="4611" max="4611" width="9" style="333"/>
    <col min="4612" max="4612" width="22.75" style="333" customWidth="1"/>
    <col min="4613" max="4859" width="9" style="333"/>
    <col min="4860" max="4860" width="34.5" style="333" customWidth="1"/>
    <col min="4861" max="4866" width="11.25" style="333" customWidth="1"/>
    <col min="4867" max="4867" width="9" style="333"/>
    <col min="4868" max="4868" width="22.75" style="333" customWidth="1"/>
    <col min="4869" max="5115" width="9" style="333"/>
    <col min="5116" max="5116" width="34.5" style="333" customWidth="1"/>
    <col min="5117" max="5122" width="11.25" style="333" customWidth="1"/>
    <col min="5123" max="5123" width="9" style="333"/>
    <col min="5124" max="5124" width="22.75" style="333" customWidth="1"/>
    <col min="5125" max="5371" width="9" style="333"/>
    <col min="5372" max="5372" width="34.5" style="333" customWidth="1"/>
    <col min="5373" max="5378" width="11.25" style="333" customWidth="1"/>
    <col min="5379" max="5379" width="9" style="333"/>
    <col min="5380" max="5380" width="22.75" style="333" customWidth="1"/>
    <col min="5381" max="5627" width="9" style="333"/>
    <col min="5628" max="5628" width="34.5" style="333" customWidth="1"/>
    <col min="5629" max="5634" width="11.25" style="333" customWidth="1"/>
    <col min="5635" max="5635" width="9" style="333"/>
    <col min="5636" max="5636" width="22.75" style="333" customWidth="1"/>
    <col min="5637" max="5883" width="9" style="333"/>
    <col min="5884" max="5884" width="34.5" style="333" customWidth="1"/>
    <col min="5885" max="5890" width="11.25" style="333" customWidth="1"/>
    <col min="5891" max="5891" width="9" style="333"/>
    <col min="5892" max="5892" width="22.75" style="333" customWidth="1"/>
    <col min="5893" max="6139" width="9" style="333"/>
    <col min="6140" max="6140" width="34.5" style="333" customWidth="1"/>
    <col min="6141" max="6146" width="11.25" style="333" customWidth="1"/>
    <col min="6147" max="6147" width="9" style="333"/>
    <col min="6148" max="6148" width="22.75" style="333" customWidth="1"/>
    <col min="6149" max="6395" width="9" style="333"/>
    <col min="6396" max="6396" width="34.5" style="333" customWidth="1"/>
    <col min="6397" max="6402" width="11.25" style="333" customWidth="1"/>
    <col min="6403" max="6403" width="9" style="333"/>
    <col min="6404" max="6404" width="22.75" style="333" customWidth="1"/>
    <col min="6405" max="6651" width="9" style="333"/>
    <col min="6652" max="6652" width="34.5" style="333" customWidth="1"/>
    <col min="6653" max="6658" width="11.25" style="333" customWidth="1"/>
    <col min="6659" max="6659" width="9" style="333"/>
    <col min="6660" max="6660" width="22.75" style="333" customWidth="1"/>
    <col min="6661" max="6907" width="9" style="333"/>
    <col min="6908" max="6908" width="34.5" style="333" customWidth="1"/>
    <col min="6909" max="6914" width="11.25" style="333" customWidth="1"/>
    <col min="6915" max="6915" width="9" style="333"/>
    <col min="6916" max="6916" width="22.75" style="333" customWidth="1"/>
    <col min="6917" max="7163" width="9" style="333"/>
    <col min="7164" max="7164" width="34.5" style="333" customWidth="1"/>
    <col min="7165" max="7170" width="11.25" style="333" customWidth="1"/>
    <col min="7171" max="7171" width="9" style="333"/>
    <col min="7172" max="7172" width="22.75" style="333" customWidth="1"/>
    <col min="7173" max="7419" width="9" style="333"/>
    <col min="7420" max="7420" width="34.5" style="333" customWidth="1"/>
    <col min="7421" max="7426" width="11.25" style="333" customWidth="1"/>
    <col min="7427" max="7427" width="9" style="333"/>
    <col min="7428" max="7428" width="22.75" style="333" customWidth="1"/>
    <col min="7429" max="7675" width="9" style="333"/>
    <col min="7676" max="7676" width="34.5" style="333" customWidth="1"/>
    <col min="7677" max="7682" width="11.25" style="333" customWidth="1"/>
    <col min="7683" max="7683" width="9" style="333"/>
    <col min="7684" max="7684" width="22.75" style="333" customWidth="1"/>
    <col min="7685" max="7931" width="9" style="333"/>
    <col min="7932" max="7932" width="34.5" style="333" customWidth="1"/>
    <col min="7933" max="7938" width="11.25" style="333" customWidth="1"/>
    <col min="7939" max="7939" width="9" style="333"/>
    <col min="7940" max="7940" width="22.75" style="333" customWidth="1"/>
    <col min="7941" max="8187" width="9" style="333"/>
    <col min="8188" max="8188" width="34.5" style="333" customWidth="1"/>
    <col min="8189" max="8194" width="11.25" style="333" customWidth="1"/>
    <col min="8195" max="8195" width="9" style="333"/>
    <col min="8196" max="8196" width="22.75" style="333" customWidth="1"/>
    <col min="8197" max="8443" width="9" style="333"/>
    <col min="8444" max="8444" width="34.5" style="333" customWidth="1"/>
    <col min="8445" max="8450" width="11.25" style="333" customWidth="1"/>
    <col min="8451" max="8451" width="9" style="333"/>
    <col min="8452" max="8452" width="22.75" style="333" customWidth="1"/>
    <col min="8453" max="8699" width="9" style="333"/>
    <col min="8700" max="8700" width="34.5" style="333" customWidth="1"/>
    <col min="8701" max="8706" width="11.25" style="333" customWidth="1"/>
    <col min="8707" max="8707" width="9" style="333"/>
    <col min="8708" max="8708" width="22.75" style="333" customWidth="1"/>
    <col min="8709" max="8955" width="9" style="333"/>
    <col min="8956" max="8956" width="34.5" style="333" customWidth="1"/>
    <col min="8957" max="8962" width="11.25" style="333" customWidth="1"/>
    <col min="8963" max="8963" width="9" style="333"/>
    <col min="8964" max="8964" width="22.75" style="333" customWidth="1"/>
    <col min="8965" max="9211" width="9" style="333"/>
    <col min="9212" max="9212" width="34.5" style="333" customWidth="1"/>
    <col min="9213" max="9218" width="11.25" style="333" customWidth="1"/>
    <col min="9219" max="9219" width="9" style="333"/>
    <col min="9220" max="9220" width="22.75" style="333" customWidth="1"/>
    <col min="9221" max="9467" width="9" style="333"/>
    <col min="9468" max="9468" width="34.5" style="333" customWidth="1"/>
    <col min="9469" max="9474" width="11.25" style="333" customWidth="1"/>
    <col min="9475" max="9475" width="9" style="333"/>
    <col min="9476" max="9476" width="22.75" style="333" customWidth="1"/>
    <col min="9477" max="9723" width="9" style="333"/>
    <col min="9724" max="9724" width="34.5" style="333" customWidth="1"/>
    <col min="9725" max="9730" width="11.25" style="333" customWidth="1"/>
    <col min="9731" max="9731" width="9" style="333"/>
    <col min="9732" max="9732" width="22.75" style="333" customWidth="1"/>
    <col min="9733" max="9979" width="9" style="333"/>
    <col min="9980" max="9980" width="34.5" style="333" customWidth="1"/>
    <col min="9981" max="9986" width="11.25" style="333" customWidth="1"/>
    <col min="9987" max="9987" width="9" style="333"/>
    <col min="9988" max="9988" width="22.75" style="333" customWidth="1"/>
    <col min="9989" max="10235" width="9" style="333"/>
    <col min="10236" max="10236" width="34.5" style="333" customWidth="1"/>
    <col min="10237" max="10242" width="11.25" style="333" customWidth="1"/>
    <col min="10243" max="10243" width="9" style="333"/>
    <col min="10244" max="10244" width="22.75" style="333" customWidth="1"/>
    <col min="10245" max="10491" width="9" style="333"/>
    <col min="10492" max="10492" width="34.5" style="333" customWidth="1"/>
    <col min="10493" max="10498" width="11.25" style="333" customWidth="1"/>
    <col min="10499" max="10499" width="9" style="333"/>
    <col min="10500" max="10500" width="22.75" style="333" customWidth="1"/>
    <col min="10501" max="10747" width="9" style="333"/>
    <col min="10748" max="10748" width="34.5" style="333" customWidth="1"/>
    <col min="10749" max="10754" width="11.25" style="333" customWidth="1"/>
    <col min="10755" max="10755" width="9" style="333"/>
    <col min="10756" max="10756" width="22.75" style="333" customWidth="1"/>
    <col min="10757" max="11003" width="9" style="333"/>
    <col min="11004" max="11004" width="34.5" style="333" customWidth="1"/>
    <col min="11005" max="11010" width="11.25" style="333" customWidth="1"/>
    <col min="11011" max="11011" width="9" style="333"/>
    <col min="11012" max="11012" width="22.75" style="333" customWidth="1"/>
    <col min="11013" max="11259" width="9" style="333"/>
    <col min="11260" max="11260" width="34.5" style="333" customWidth="1"/>
    <col min="11261" max="11266" width="11.25" style="333" customWidth="1"/>
    <col min="11267" max="11267" width="9" style="333"/>
    <col min="11268" max="11268" width="22.75" style="333" customWidth="1"/>
    <col min="11269" max="11515" width="9" style="333"/>
    <col min="11516" max="11516" width="34.5" style="333" customWidth="1"/>
    <col min="11517" max="11522" width="11.25" style="333" customWidth="1"/>
    <col min="11523" max="11523" width="9" style="333"/>
    <col min="11524" max="11524" width="22.75" style="333" customWidth="1"/>
    <col min="11525" max="11771" width="9" style="333"/>
    <col min="11772" max="11772" width="34.5" style="333" customWidth="1"/>
    <col min="11773" max="11778" width="11.25" style="333" customWidth="1"/>
    <col min="11779" max="11779" width="9" style="333"/>
    <col min="11780" max="11780" width="22.75" style="333" customWidth="1"/>
    <col min="11781" max="12027" width="9" style="333"/>
    <col min="12028" max="12028" width="34.5" style="333" customWidth="1"/>
    <col min="12029" max="12034" width="11.25" style="333" customWidth="1"/>
    <col min="12035" max="12035" width="9" style="333"/>
    <col min="12036" max="12036" width="22.75" style="333" customWidth="1"/>
    <col min="12037" max="12283" width="9" style="333"/>
    <col min="12284" max="12284" width="34.5" style="333" customWidth="1"/>
    <col min="12285" max="12290" width="11.25" style="333" customWidth="1"/>
    <col min="12291" max="12291" width="9" style="333"/>
    <col min="12292" max="12292" width="22.75" style="333" customWidth="1"/>
    <col min="12293" max="12539" width="9" style="333"/>
    <col min="12540" max="12540" width="34.5" style="333" customWidth="1"/>
    <col min="12541" max="12546" width="11.25" style="333" customWidth="1"/>
    <col min="12547" max="12547" width="9" style="333"/>
    <col min="12548" max="12548" width="22.75" style="333" customWidth="1"/>
    <col min="12549" max="12795" width="9" style="333"/>
    <col min="12796" max="12796" width="34.5" style="333" customWidth="1"/>
    <col min="12797" max="12802" width="11.25" style="333" customWidth="1"/>
    <col min="12803" max="12803" width="9" style="333"/>
    <col min="12804" max="12804" width="22.75" style="333" customWidth="1"/>
    <col min="12805" max="13051" width="9" style="333"/>
    <col min="13052" max="13052" width="34.5" style="333" customWidth="1"/>
    <col min="13053" max="13058" width="11.25" style="333" customWidth="1"/>
    <col min="13059" max="13059" width="9" style="333"/>
    <col min="13060" max="13060" width="22.75" style="333" customWidth="1"/>
    <col min="13061" max="13307" width="9" style="333"/>
    <col min="13308" max="13308" width="34.5" style="333" customWidth="1"/>
    <col min="13309" max="13314" width="11.25" style="333" customWidth="1"/>
    <col min="13315" max="13315" width="9" style="333"/>
    <col min="13316" max="13316" width="22.75" style="333" customWidth="1"/>
    <col min="13317" max="13563" width="9" style="333"/>
    <col min="13564" max="13564" width="34.5" style="333" customWidth="1"/>
    <col min="13565" max="13570" width="11.25" style="333" customWidth="1"/>
    <col min="13571" max="13571" width="9" style="333"/>
    <col min="13572" max="13572" width="22.75" style="333" customWidth="1"/>
    <col min="13573" max="13819" width="9" style="333"/>
    <col min="13820" max="13820" width="34.5" style="333" customWidth="1"/>
    <col min="13821" max="13826" width="11.25" style="333" customWidth="1"/>
    <col min="13827" max="13827" width="9" style="333"/>
    <col min="13828" max="13828" width="22.75" style="333" customWidth="1"/>
    <col min="13829" max="14075" width="9" style="333"/>
    <col min="14076" max="14076" width="34.5" style="333" customWidth="1"/>
    <col min="14077" max="14082" width="11.25" style="333" customWidth="1"/>
    <col min="14083" max="14083" width="9" style="333"/>
    <col min="14084" max="14084" width="22.75" style="333" customWidth="1"/>
    <col min="14085" max="14331" width="9" style="333"/>
    <col min="14332" max="14332" width="34.5" style="333" customWidth="1"/>
    <col min="14333" max="14338" width="11.25" style="333" customWidth="1"/>
    <col min="14339" max="14339" width="9" style="333"/>
    <col min="14340" max="14340" width="22.75" style="333" customWidth="1"/>
    <col min="14341" max="14587" width="9" style="333"/>
    <col min="14588" max="14588" width="34.5" style="333" customWidth="1"/>
    <col min="14589" max="14594" width="11.25" style="333" customWidth="1"/>
    <col min="14595" max="14595" width="9" style="333"/>
    <col min="14596" max="14596" width="22.75" style="333" customWidth="1"/>
    <col min="14597" max="14843" width="9" style="333"/>
    <col min="14844" max="14844" width="34.5" style="333" customWidth="1"/>
    <col min="14845" max="14850" width="11.25" style="333" customWidth="1"/>
    <col min="14851" max="14851" width="9" style="333"/>
    <col min="14852" max="14852" width="22.75" style="333" customWidth="1"/>
    <col min="14853" max="15099" width="9" style="333"/>
    <col min="15100" max="15100" width="34.5" style="333" customWidth="1"/>
    <col min="15101" max="15106" width="11.25" style="333" customWidth="1"/>
    <col min="15107" max="15107" width="9" style="333"/>
    <col min="15108" max="15108" width="22.75" style="333" customWidth="1"/>
    <col min="15109" max="15355" width="9" style="333"/>
    <col min="15356" max="15356" width="34.5" style="333" customWidth="1"/>
    <col min="15357" max="15362" width="11.25" style="333" customWidth="1"/>
    <col min="15363" max="15363" width="9" style="333"/>
    <col min="15364" max="15364" width="22.75" style="333" customWidth="1"/>
    <col min="15365" max="15611" width="9" style="333"/>
    <col min="15612" max="15612" width="34.5" style="333" customWidth="1"/>
    <col min="15613" max="15618" width="11.25" style="333" customWidth="1"/>
    <col min="15619" max="15619" width="9" style="333"/>
    <col min="15620" max="15620" width="22.75" style="333" customWidth="1"/>
    <col min="15621" max="15867" width="9" style="333"/>
    <col min="15868" max="15868" width="34.5" style="333" customWidth="1"/>
    <col min="15869" max="15874" width="11.25" style="333" customWidth="1"/>
    <col min="15875" max="15875" width="9" style="333"/>
    <col min="15876" max="15876" width="22.75" style="333" customWidth="1"/>
    <col min="15877" max="16123" width="9" style="333"/>
    <col min="16124" max="16124" width="34.5" style="333" customWidth="1"/>
    <col min="16125" max="16130" width="11.25" style="333" customWidth="1"/>
    <col min="16131" max="16131" width="9" style="333"/>
    <col min="16132" max="16132" width="22.75" style="333" customWidth="1"/>
    <col min="16133" max="16384" width="9" style="333"/>
  </cols>
  <sheetData>
    <row r="1" spans="1:2" ht="30.75" customHeight="1">
      <c r="A1" s="337" t="s">
        <v>1273</v>
      </c>
    </row>
    <row r="2" spans="1:2" ht="33" customHeight="1">
      <c r="A2" s="414" t="s">
        <v>1229</v>
      </c>
      <c r="B2" s="414"/>
    </row>
    <row r="3" spans="1:2" ht="33" customHeight="1" thickBot="1">
      <c r="A3" s="334"/>
      <c r="B3" s="317" t="s">
        <v>2</v>
      </c>
    </row>
    <row r="4" spans="1:2" s="336" customFormat="1" ht="25.5" customHeight="1">
      <c r="A4" s="419" t="s">
        <v>3</v>
      </c>
      <c r="B4" s="423" t="s">
        <v>1230</v>
      </c>
    </row>
    <row r="5" spans="1:2" s="336" customFormat="1" ht="25.5" customHeight="1">
      <c r="A5" s="420"/>
      <c r="B5" s="424"/>
    </row>
    <row r="6" spans="1:2" ht="28.5" customHeight="1">
      <c r="A6" s="371" t="s">
        <v>1175</v>
      </c>
      <c r="B6" s="372">
        <v>281047.5</v>
      </c>
    </row>
    <row r="7" spans="1:2" ht="28.5" customHeight="1">
      <c r="A7" s="374" t="s">
        <v>1176</v>
      </c>
      <c r="B7" s="375">
        <v>35961</v>
      </c>
    </row>
    <row r="8" spans="1:2" ht="28.5" customHeight="1">
      <c r="A8" s="374" t="s">
        <v>1177</v>
      </c>
      <c r="B8" s="375"/>
    </row>
    <row r="9" spans="1:2" ht="28.5" customHeight="1">
      <c r="A9" s="374" t="s">
        <v>1178</v>
      </c>
      <c r="B9" s="375">
        <v>141</v>
      </c>
    </row>
    <row r="10" spans="1:2" ht="28.5" customHeight="1">
      <c r="A10" s="374" t="s">
        <v>1179</v>
      </c>
      <c r="B10" s="375">
        <v>6608</v>
      </c>
    </row>
    <row r="11" spans="1:2" ht="28.5" customHeight="1">
      <c r="A11" s="374" t="s">
        <v>1180</v>
      </c>
      <c r="B11" s="375">
        <v>75751</v>
      </c>
    </row>
    <row r="12" spans="1:2" ht="28.5" customHeight="1">
      <c r="A12" s="374" t="s">
        <v>1181</v>
      </c>
      <c r="B12" s="375">
        <v>2073</v>
      </c>
    </row>
    <row r="13" spans="1:2" ht="28.5" customHeight="1">
      <c r="A13" s="374" t="s">
        <v>1213</v>
      </c>
      <c r="B13" s="375">
        <v>8430</v>
      </c>
    </row>
    <row r="14" spans="1:2" ht="28.5" customHeight="1">
      <c r="A14" s="374" t="s">
        <v>1182</v>
      </c>
      <c r="B14" s="375">
        <v>52682</v>
      </c>
    </row>
    <row r="15" spans="1:2" ht="28.5" customHeight="1">
      <c r="A15" s="374" t="s">
        <v>1183</v>
      </c>
      <c r="B15" s="375">
        <v>30715</v>
      </c>
    </row>
    <row r="16" spans="1:2" ht="28.5" customHeight="1">
      <c r="A16" s="374" t="s">
        <v>1184</v>
      </c>
      <c r="B16" s="375">
        <v>6864</v>
      </c>
    </row>
    <row r="17" spans="1:2" ht="28.5" customHeight="1">
      <c r="A17" s="374" t="s">
        <v>1185</v>
      </c>
      <c r="B17" s="375">
        <v>9148</v>
      </c>
    </row>
    <row r="18" spans="1:2" ht="28.5" customHeight="1">
      <c r="A18" s="374" t="s">
        <v>1186</v>
      </c>
      <c r="B18" s="375">
        <v>15278</v>
      </c>
    </row>
    <row r="19" spans="1:2" ht="28.5" customHeight="1">
      <c r="A19" s="374" t="s">
        <v>1187</v>
      </c>
      <c r="B19" s="375">
        <v>4494</v>
      </c>
    </row>
    <row r="20" spans="1:2" ht="28.5" customHeight="1">
      <c r="A20" s="374" t="s">
        <v>1214</v>
      </c>
      <c r="B20" s="375">
        <v>430</v>
      </c>
    </row>
    <row r="21" spans="1:2" ht="28.5" customHeight="1">
      <c r="A21" s="374" t="s">
        <v>1188</v>
      </c>
      <c r="B21" s="375"/>
    </row>
    <row r="22" spans="1:2" ht="28.5" customHeight="1">
      <c r="A22" s="374" t="s">
        <v>1189</v>
      </c>
      <c r="B22" s="375">
        <v>261</v>
      </c>
    </row>
    <row r="23" spans="1:2" ht="28.5" customHeight="1">
      <c r="A23" s="374" t="s">
        <v>1190</v>
      </c>
      <c r="B23" s="375">
        <v>298.5</v>
      </c>
    </row>
    <row r="24" spans="1:2" ht="28.5" customHeight="1">
      <c r="A24" s="374" t="s">
        <v>1191</v>
      </c>
      <c r="B24" s="375">
        <v>4532</v>
      </c>
    </row>
    <row r="25" spans="1:2" ht="28.5" customHeight="1">
      <c r="A25" s="374" t="s">
        <v>1192</v>
      </c>
      <c r="B25" s="375">
        <v>14991</v>
      </c>
    </row>
    <row r="26" spans="1:2" ht="28.5" customHeight="1">
      <c r="A26" s="374" t="s">
        <v>1193</v>
      </c>
      <c r="B26" s="375">
        <v>66</v>
      </c>
    </row>
    <row r="27" spans="1:2" ht="28.5" customHeight="1">
      <c r="A27" s="374" t="s">
        <v>1194</v>
      </c>
      <c r="B27" s="375">
        <v>1340</v>
      </c>
    </row>
    <row r="28" spans="1:2" ht="28.5" customHeight="1">
      <c r="A28" s="374" t="s">
        <v>1195</v>
      </c>
      <c r="B28" s="375">
        <v>7000</v>
      </c>
    </row>
    <row r="29" spans="1:2" ht="28.5" customHeight="1">
      <c r="A29" s="374" t="s">
        <v>1196</v>
      </c>
      <c r="B29" s="375">
        <v>2794</v>
      </c>
    </row>
    <row r="30" spans="1:2" ht="28.5" customHeight="1">
      <c r="A30" s="374" t="s">
        <v>1197</v>
      </c>
      <c r="B30" s="375">
        <v>1190</v>
      </c>
    </row>
    <row r="31" spans="1:2" ht="28.5" customHeight="1" thickBot="1">
      <c r="A31" s="377" t="s">
        <v>1198</v>
      </c>
      <c r="B31" s="378"/>
    </row>
    <row r="32" spans="1:2" ht="16.350000000000001" customHeight="1">
      <c r="A32" s="338"/>
    </row>
  </sheetData>
  <mergeCells count="3">
    <mergeCell ref="A2:B2"/>
    <mergeCell ref="A4:A5"/>
    <mergeCell ref="B4:B5"/>
  </mergeCells>
  <phoneticPr fontId="1" type="noConversion"/>
  <printOptions horizontalCentered="1"/>
  <pageMargins left="0.51" right="0.28000000000000003" top="0.16" bottom="0.16" header="0.16" footer="0.31"/>
  <pageSetup paperSize="9" scale="87" orientation="portrait" r:id="rId1"/>
</worksheet>
</file>

<file path=xl/worksheets/sheet8.xml><?xml version="1.0" encoding="utf-8"?>
<worksheet xmlns="http://schemas.openxmlformats.org/spreadsheetml/2006/main" xmlns:r="http://schemas.openxmlformats.org/officeDocument/2006/relationships">
  <dimension ref="A1:E342"/>
  <sheetViews>
    <sheetView topLeftCell="B1" workbookViewId="0">
      <selection activeCell="B2" sqref="B2:C2"/>
    </sheetView>
  </sheetViews>
  <sheetFormatPr defaultRowHeight="14.25"/>
  <cols>
    <col min="1" max="1" width="9.375" style="38" hidden="1" customWidth="1"/>
    <col min="2" max="2" width="59.625" style="38" customWidth="1"/>
    <col min="3" max="3" width="29.5" style="38" customWidth="1"/>
    <col min="4" max="4" width="10.375" style="340" customWidth="1"/>
    <col min="5" max="256" width="9" style="38"/>
    <col min="257" max="257" width="9.375" style="38" bestFit="1" customWidth="1"/>
    <col min="258" max="258" width="59.625" style="38" customWidth="1"/>
    <col min="259" max="259" width="29.5" style="38" customWidth="1"/>
    <col min="260" max="260" width="10.375" style="38" customWidth="1"/>
    <col min="261" max="512" width="9" style="38"/>
    <col min="513" max="513" width="9.375" style="38" bestFit="1" customWidth="1"/>
    <col min="514" max="514" width="59.625" style="38" customWidth="1"/>
    <col min="515" max="515" width="29.5" style="38" customWidth="1"/>
    <col min="516" max="516" width="10.375" style="38" customWidth="1"/>
    <col min="517" max="768" width="9" style="38"/>
    <col min="769" max="769" width="9.375" style="38" bestFit="1" customWidth="1"/>
    <col min="770" max="770" width="59.625" style="38" customWidth="1"/>
    <col min="771" max="771" width="29.5" style="38" customWidth="1"/>
    <col min="772" max="772" width="10.375" style="38" customWidth="1"/>
    <col min="773" max="1024" width="9" style="38"/>
    <col min="1025" max="1025" width="9.375" style="38" bestFit="1" customWidth="1"/>
    <col min="1026" max="1026" width="59.625" style="38" customWidth="1"/>
    <col min="1027" max="1027" width="29.5" style="38" customWidth="1"/>
    <col min="1028" max="1028" width="10.375" style="38" customWidth="1"/>
    <col min="1029" max="1280" width="9" style="38"/>
    <col min="1281" max="1281" width="9.375" style="38" bestFit="1" customWidth="1"/>
    <col min="1282" max="1282" width="59.625" style="38" customWidth="1"/>
    <col min="1283" max="1283" width="29.5" style="38" customWidth="1"/>
    <col min="1284" max="1284" width="10.375" style="38" customWidth="1"/>
    <col min="1285" max="1536" width="9" style="38"/>
    <col min="1537" max="1537" width="9.375" style="38" bestFit="1" customWidth="1"/>
    <col min="1538" max="1538" width="59.625" style="38" customWidth="1"/>
    <col min="1539" max="1539" width="29.5" style="38" customWidth="1"/>
    <col min="1540" max="1540" width="10.375" style="38" customWidth="1"/>
    <col min="1541" max="1792" width="9" style="38"/>
    <col min="1793" max="1793" width="9.375" style="38" bestFit="1" customWidth="1"/>
    <col min="1794" max="1794" width="59.625" style="38" customWidth="1"/>
    <col min="1795" max="1795" width="29.5" style="38" customWidth="1"/>
    <col min="1796" max="1796" width="10.375" style="38" customWidth="1"/>
    <col min="1797" max="2048" width="9" style="38"/>
    <col min="2049" max="2049" width="9.375" style="38" bestFit="1" customWidth="1"/>
    <col min="2050" max="2050" width="59.625" style="38" customWidth="1"/>
    <col min="2051" max="2051" width="29.5" style="38" customWidth="1"/>
    <col min="2052" max="2052" width="10.375" style="38" customWidth="1"/>
    <col min="2053" max="2304" width="9" style="38"/>
    <col min="2305" max="2305" width="9.375" style="38" bestFit="1" customWidth="1"/>
    <col min="2306" max="2306" width="59.625" style="38" customWidth="1"/>
    <col min="2307" max="2307" width="29.5" style="38" customWidth="1"/>
    <col min="2308" max="2308" width="10.375" style="38" customWidth="1"/>
    <col min="2309" max="2560" width="9" style="38"/>
    <col min="2561" max="2561" width="9.375" style="38" bestFit="1" customWidth="1"/>
    <col min="2562" max="2562" width="59.625" style="38" customWidth="1"/>
    <col min="2563" max="2563" width="29.5" style="38" customWidth="1"/>
    <col min="2564" max="2564" width="10.375" style="38" customWidth="1"/>
    <col min="2565" max="2816" width="9" style="38"/>
    <col min="2817" max="2817" width="9.375" style="38" bestFit="1" customWidth="1"/>
    <col min="2818" max="2818" width="59.625" style="38" customWidth="1"/>
    <col min="2819" max="2819" width="29.5" style="38" customWidth="1"/>
    <col min="2820" max="2820" width="10.375" style="38" customWidth="1"/>
    <col min="2821" max="3072" width="9" style="38"/>
    <col min="3073" max="3073" width="9.375" style="38" bestFit="1" customWidth="1"/>
    <col min="3074" max="3074" width="59.625" style="38" customWidth="1"/>
    <col min="3075" max="3075" width="29.5" style="38" customWidth="1"/>
    <col min="3076" max="3076" width="10.375" style="38" customWidth="1"/>
    <col min="3077" max="3328" width="9" style="38"/>
    <col min="3329" max="3329" width="9.375" style="38" bestFit="1" customWidth="1"/>
    <col min="3330" max="3330" width="59.625" style="38" customWidth="1"/>
    <col min="3331" max="3331" width="29.5" style="38" customWidth="1"/>
    <col min="3332" max="3332" width="10.375" style="38" customWidth="1"/>
    <col min="3333" max="3584" width="9" style="38"/>
    <col min="3585" max="3585" width="9.375" style="38" bestFit="1" customWidth="1"/>
    <col min="3586" max="3586" width="59.625" style="38" customWidth="1"/>
    <col min="3587" max="3587" width="29.5" style="38" customWidth="1"/>
    <col min="3588" max="3588" width="10.375" style="38" customWidth="1"/>
    <col min="3589" max="3840" width="9" style="38"/>
    <col min="3841" max="3841" width="9.375" style="38" bestFit="1" customWidth="1"/>
    <col min="3842" max="3842" width="59.625" style="38" customWidth="1"/>
    <col min="3843" max="3843" width="29.5" style="38" customWidth="1"/>
    <col min="3844" max="3844" width="10.375" style="38" customWidth="1"/>
    <col min="3845" max="4096" width="9" style="38"/>
    <col min="4097" max="4097" width="9.375" style="38" bestFit="1" customWidth="1"/>
    <col min="4098" max="4098" width="59.625" style="38" customWidth="1"/>
    <col min="4099" max="4099" width="29.5" style="38" customWidth="1"/>
    <col min="4100" max="4100" width="10.375" style="38" customWidth="1"/>
    <col min="4101" max="4352" width="9" style="38"/>
    <col min="4353" max="4353" width="9.375" style="38" bestFit="1" customWidth="1"/>
    <col min="4354" max="4354" width="59.625" style="38" customWidth="1"/>
    <col min="4355" max="4355" width="29.5" style="38" customWidth="1"/>
    <col min="4356" max="4356" width="10.375" style="38" customWidth="1"/>
    <col min="4357" max="4608" width="9" style="38"/>
    <col min="4609" max="4609" width="9.375" style="38" bestFit="1" customWidth="1"/>
    <col min="4610" max="4610" width="59.625" style="38" customWidth="1"/>
    <col min="4611" max="4611" width="29.5" style="38" customWidth="1"/>
    <col min="4612" max="4612" width="10.375" style="38" customWidth="1"/>
    <col min="4613" max="4864" width="9" style="38"/>
    <col min="4865" max="4865" width="9.375" style="38" bestFit="1" customWidth="1"/>
    <col min="4866" max="4866" width="59.625" style="38" customWidth="1"/>
    <col min="4867" max="4867" width="29.5" style="38" customWidth="1"/>
    <col min="4868" max="4868" width="10.375" style="38" customWidth="1"/>
    <col min="4869" max="5120" width="9" style="38"/>
    <col min="5121" max="5121" width="9.375" style="38" bestFit="1" customWidth="1"/>
    <col min="5122" max="5122" width="59.625" style="38" customWidth="1"/>
    <col min="5123" max="5123" width="29.5" style="38" customWidth="1"/>
    <col min="5124" max="5124" width="10.375" style="38" customWidth="1"/>
    <col min="5125" max="5376" width="9" style="38"/>
    <col min="5377" max="5377" width="9.375" style="38" bestFit="1" customWidth="1"/>
    <col min="5378" max="5378" width="59.625" style="38" customWidth="1"/>
    <col min="5379" max="5379" width="29.5" style="38" customWidth="1"/>
    <col min="5380" max="5380" width="10.375" style="38" customWidth="1"/>
    <col min="5381" max="5632" width="9" style="38"/>
    <col min="5633" max="5633" width="9.375" style="38" bestFit="1" customWidth="1"/>
    <col min="5634" max="5634" width="59.625" style="38" customWidth="1"/>
    <col min="5635" max="5635" width="29.5" style="38" customWidth="1"/>
    <col min="5636" max="5636" width="10.375" style="38" customWidth="1"/>
    <col min="5637" max="5888" width="9" style="38"/>
    <col min="5889" max="5889" width="9.375" style="38" bestFit="1" customWidth="1"/>
    <col min="5890" max="5890" width="59.625" style="38" customWidth="1"/>
    <col min="5891" max="5891" width="29.5" style="38" customWidth="1"/>
    <col min="5892" max="5892" width="10.375" style="38" customWidth="1"/>
    <col min="5893" max="6144" width="9" style="38"/>
    <col min="6145" max="6145" width="9.375" style="38" bestFit="1" customWidth="1"/>
    <col min="6146" max="6146" width="59.625" style="38" customWidth="1"/>
    <col min="6147" max="6147" width="29.5" style="38" customWidth="1"/>
    <col min="6148" max="6148" width="10.375" style="38" customWidth="1"/>
    <col min="6149" max="6400" width="9" style="38"/>
    <col min="6401" max="6401" width="9.375" style="38" bestFit="1" customWidth="1"/>
    <col min="6402" max="6402" width="59.625" style="38" customWidth="1"/>
    <col min="6403" max="6403" width="29.5" style="38" customWidth="1"/>
    <col min="6404" max="6404" width="10.375" style="38" customWidth="1"/>
    <col min="6405" max="6656" width="9" style="38"/>
    <col min="6657" max="6657" width="9.375" style="38" bestFit="1" customWidth="1"/>
    <col min="6658" max="6658" width="59.625" style="38" customWidth="1"/>
    <col min="6659" max="6659" width="29.5" style="38" customWidth="1"/>
    <col min="6660" max="6660" width="10.375" style="38" customWidth="1"/>
    <col min="6661" max="6912" width="9" style="38"/>
    <col min="6913" max="6913" width="9.375" style="38" bestFit="1" customWidth="1"/>
    <col min="6914" max="6914" width="59.625" style="38" customWidth="1"/>
    <col min="6915" max="6915" width="29.5" style="38" customWidth="1"/>
    <col min="6916" max="6916" width="10.375" style="38" customWidth="1"/>
    <col min="6917" max="7168" width="9" style="38"/>
    <col min="7169" max="7169" width="9.375" style="38" bestFit="1" customWidth="1"/>
    <col min="7170" max="7170" width="59.625" style="38" customWidth="1"/>
    <col min="7171" max="7171" width="29.5" style="38" customWidth="1"/>
    <col min="7172" max="7172" width="10.375" style="38" customWidth="1"/>
    <col min="7173" max="7424" width="9" style="38"/>
    <col min="7425" max="7425" width="9.375" style="38" bestFit="1" customWidth="1"/>
    <col min="7426" max="7426" width="59.625" style="38" customWidth="1"/>
    <col min="7427" max="7427" width="29.5" style="38" customWidth="1"/>
    <col min="7428" max="7428" width="10.375" style="38" customWidth="1"/>
    <col min="7429" max="7680" width="9" style="38"/>
    <col min="7681" max="7681" width="9.375" style="38" bestFit="1" customWidth="1"/>
    <col min="7682" max="7682" width="59.625" style="38" customWidth="1"/>
    <col min="7683" max="7683" width="29.5" style="38" customWidth="1"/>
    <col min="7684" max="7684" width="10.375" style="38" customWidth="1"/>
    <col min="7685" max="7936" width="9" style="38"/>
    <col min="7937" max="7937" width="9.375" style="38" bestFit="1" customWidth="1"/>
    <col min="7938" max="7938" width="59.625" style="38" customWidth="1"/>
    <col min="7939" max="7939" width="29.5" style="38" customWidth="1"/>
    <col min="7940" max="7940" width="10.375" style="38" customWidth="1"/>
    <col min="7941" max="8192" width="9" style="38"/>
    <col min="8193" max="8193" width="9.375" style="38" bestFit="1" customWidth="1"/>
    <col min="8194" max="8194" width="59.625" style="38" customWidth="1"/>
    <col min="8195" max="8195" width="29.5" style="38" customWidth="1"/>
    <col min="8196" max="8196" width="10.375" style="38" customWidth="1"/>
    <col min="8197" max="8448" width="9" style="38"/>
    <col min="8449" max="8449" width="9.375" style="38" bestFit="1" customWidth="1"/>
    <col min="8450" max="8450" width="59.625" style="38" customWidth="1"/>
    <col min="8451" max="8451" width="29.5" style="38" customWidth="1"/>
    <col min="8452" max="8452" width="10.375" style="38" customWidth="1"/>
    <col min="8453" max="8704" width="9" style="38"/>
    <col min="8705" max="8705" width="9.375" style="38" bestFit="1" customWidth="1"/>
    <col min="8706" max="8706" width="59.625" style="38" customWidth="1"/>
    <col min="8707" max="8707" width="29.5" style="38" customWidth="1"/>
    <col min="8708" max="8708" width="10.375" style="38" customWidth="1"/>
    <col min="8709" max="8960" width="9" style="38"/>
    <col min="8961" max="8961" width="9.375" style="38" bestFit="1" customWidth="1"/>
    <col min="8962" max="8962" width="59.625" style="38" customWidth="1"/>
    <col min="8963" max="8963" width="29.5" style="38" customWidth="1"/>
    <col min="8964" max="8964" width="10.375" style="38" customWidth="1"/>
    <col min="8965" max="9216" width="9" style="38"/>
    <col min="9217" max="9217" width="9.375" style="38" bestFit="1" customWidth="1"/>
    <col min="9218" max="9218" width="59.625" style="38" customWidth="1"/>
    <col min="9219" max="9219" width="29.5" style="38" customWidth="1"/>
    <col min="9220" max="9220" width="10.375" style="38" customWidth="1"/>
    <col min="9221" max="9472" width="9" style="38"/>
    <col min="9473" max="9473" width="9.375" style="38" bestFit="1" customWidth="1"/>
    <col min="9474" max="9474" width="59.625" style="38" customWidth="1"/>
    <col min="9475" max="9475" width="29.5" style="38" customWidth="1"/>
    <col min="9476" max="9476" width="10.375" style="38" customWidth="1"/>
    <col min="9477" max="9728" width="9" style="38"/>
    <col min="9729" max="9729" width="9.375" style="38" bestFit="1" customWidth="1"/>
    <col min="9730" max="9730" width="59.625" style="38" customWidth="1"/>
    <col min="9731" max="9731" width="29.5" style="38" customWidth="1"/>
    <col min="9732" max="9732" width="10.375" style="38" customWidth="1"/>
    <col min="9733" max="9984" width="9" style="38"/>
    <col min="9985" max="9985" width="9.375" style="38" bestFit="1" customWidth="1"/>
    <col min="9986" max="9986" width="59.625" style="38" customWidth="1"/>
    <col min="9987" max="9987" width="29.5" style="38" customWidth="1"/>
    <col min="9988" max="9988" width="10.375" style="38" customWidth="1"/>
    <col min="9989" max="10240" width="9" style="38"/>
    <col min="10241" max="10241" width="9.375" style="38" bestFit="1" customWidth="1"/>
    <col min="10242" max="10242" width="59.625" style="38" customWidth="1"/>
    <col min="10243" max="10243" width="29.5" style="38" customWidth="1"/>
    <col min="10244" max="10244" width="10.375" style="38" customWidth="1"/>
    <col min="10245" max="10496" width="9" style="38"/>
    <col min="10497" max="10497" width="9.375" style="38" bestFit="1" customWidth="1"/>
    <col min="10498" max="10498" width="59.625" style="38" customWidth="1"/>
    <col min="10499" max="10499" width="29.5" style="38" customWidth="1"/>
    <col min="10500" max="10500" width="10.375" style="38" customWidth="1"/>
    <col min="10501" max="10752" width="9" style="38"/>
    <col min="10753" max="10753" width="9.375" style="38" bestFit="1" customWidth="1"/>
    <col min="10754" max="10754" width="59.625" style="38" customWidth="1"/>
    <col min="10755" max="10755" width="29.5" style="38" customWidth="1"/>
    <col min="10756" max="10756" width="10.375" style="38" customWidth="1"/>
    <col min="10757" max="11008" width="9" style="38"/>
    <col min="11009" max="11009" width="9.375" style="38" bestFit="1" customWidth="1"/>
    <col min="11010" max="11010" width="59.625" style="38" customWidth="1"/>
    <col min="11011" max="11011" width="29.5" style="38" customWidth="1"/>
    <col min="11012" max="11012" width="10.375" style="38" customWidth="1"/>
    <col min="11013" max="11264" width="9" style="38"/>
    <col min="11265" max="11265" width="9.375" style="38" bestFit="1" customWidth="1"/>
    <col min="11266" max="11266" width="59.625" style="38" customWidth="1"/>
    <col min="11267" max="11267" width="29.5" style="38" customWidth="1"/>
    <col min="11268" max="11268" width="10.375" style="38" customWidth="1"/>
    <col min="11269" max="11520" width="9" style="38"/>
    <col min="11521" max="11521" width="9.375" style="38" bestFit="1" customWidth="1"/>
    <col min="11522" max="11522" width="59.625" style="38" customWidth="1"/>
    <col min="11523" max="11523" width="29.5" style="38" customWidth="1"/>
    <col min="11524" max="11524" width="10.375" style="38" customWidth="1"/>
    <col min="11525" max="11776" width="9" style="38"/>
    <col min="11777" max="11777" width="9.375" style="38" bestFit="1" customWidth="1"/>
    <col min="11778" max="11778" width="59.625" style="38" customWidth="1"/>
    <col min="11779" max="11779" width="29.5" style="38" customWidth="1"/>
    <col min="11780" max="11780" width="10.375" style="38" customWidth="1"/>
    <col min="11781" max="12032" width="9" style="38"/>
    <col min="12033" max="12033" width="9.375" style="38" bestFit="1" customWidth="1"/>
    <col min="12034" max="12034" width="59.625" style="38" customWidth="1"/>
    <col min="12035" max="12035" width="29.5" style="38" customWidth="1"/>
    <col min="12036" max="12036" width="10.375" style="38" customWidth="1"/>
    <col min="12037" max="12288" width="9" style="38"/>
    <col min="12289" max="12289" width="9.375" style="38" bestFit="1" customWidth="1"/>
    <col min="12290" max="12290" width="59.625" style="38" customWidth="1"/>
    <col min="12291" max="12291" width="29.5" style="38" customWidth="1"/>
    <col min="12292" max="12292" width="10.375" style="38" customWidth="1"/>
    <col min="12293" max="12544" width="9" style="38"/>
    <col min="12545" max="12545" width="9.375" style="38" bestFit="1" customWidth="1"/>
    <col min="12546" max="12546" width="59.625" style="38" customWidth="1"/>
    <col min="12547" max="12547" width="29.5" style="38" customWidth="1"/>
    <col min="12548" max="12548" width="10.375" style="38" customWidth="1"/>
    <col min="12549" max="12800" width="9" style="38"/>
    <col min="12801" max="12801" width="9.375" style="38" bestFit="1" customWidth="1"/>
    <col min="12802" max="12802" width="59.625" style="38" customWidth="1"/>
    <col min="12803" max="12803" width="29.5" style="38" customWidth="1"/>
    <col min="12804" max="12804" width="10.375" style="38" customWidth="1"/>
    <col min="12805" max="13056" width="9" style="38"/>
    <col min="13057" max="13057" width="9.375" style="38" bestFit="1" customWidth="1"/>
    <col min="13058" max="13058" width="59.625" style="38" customWidth="1"/>
    <col min="13059" max="13059" width="29.5" style="38" customWidth="1"/>
    <col min="13060" max="13060" width="10.375" style="38" customWidth="1"/>
    <col min="13061" max="13312" width="9" style="38"/>
    <col min="13313" max="13313" width="9.375" style="38" bestFit="1" customWidth="1"/>
    <col min="13314" max="13314" width="59.625" style="38" customWidth="1"/>
    <col min="13315" max="13315" width="29.5" style="38" customWidth="1"/>
    <col min="13316" max="13316" width="10.375" style="38" customWidth="1"/>
    <col min="13317" max="13568" width="9" style="38"/>
    <col min="13569" max="13569" width="9.375" style="38" bestFit="1" customWidth="1"/>
    <col min="13570" max="13570" width="59.625" style="38" customWidth="1"/>
    <col min="13571" max="13571" width="29.5" style="38" customWidth="1"/>
    <col min="13572" max="13572" width="10.375" style="38" customWidth="1"/>
    <col min="13573" max="13824" width="9" style="38"/>
    <col min="13825" max="13825" width="9.375" style="38" bestFit="1" customWidth="1"/>
    <col min="13826" max="13826" width="59.625" style="38" customWidth="1"/>
    <col min="13827" max="13827" width="29.5" style="38" customWidth="1"/>
    <col min="13828" max="13828" width="10.375" style="38" customWidth="1"/>
    <col min="13829" max="14080" width="9" style="38"/>
    <col min="14081" max="14081" width="9.375" style="38" bestFit="1" customWidth="1"/>
    <col min="14082" max="14082" width="59.625" style="38" customWidth="1"/>
    <col min="14083" max="14083" width="29.5" style="38" customWidth="1"/>
    <col min="14084" max="14084" width="10.375" style="38" customWidth="1"/>
    <col min="14085" max="14336" width="9" style="38"/>
    <col min="14337" max="14337" width="9.375" style="38" bestFit="1" customWidth="1"/>
    <col min="14338" max="14338" width="59.625" style="38" customWidth="1"/>
    <col min="14339" max="14339" width="29.5" style="38" customWidth="1"/>
    <col min="14340" max="14340" width="10.375" style="38" customWidth="1"/>
    <col min="14341" max="14592" width="9" style="38"/>
    <col min="14593" max="14593" width="9.375" style="38" bestFit="1" customWidth="1"/>
    <col min="14594" max="14594" width="59.625" style="38" customWidth="1"/>
    <col min="14595" max="14595" width="29.5" style="38" customWidth="1"/>
    <col min="14596" max="14596" width="10.375" style="38" customWidth="1"/>
    <col min="14597" max="14848" width="9" style="38"/>
    <col min="14849" max="14849" width="9.375" style="38" bestFit="1" customWidth="1"/>
    <col min="14850" max="14850" width="59.625" style="38" customWidth="1"/>
    <col min="14851" max="14851" width="29.5" style="38" customWidth="1"/>
    <col min="14852" max="14852" width="10.375" style="38" customWidth="1"/>
    <col min="14853" max="15104" width="9" style="38"/>
    <col min="15105" max="15105" width="9.375" style="38" bestFit="1" customWidth="1"/>
    <col min="15106" max="15106" width="59.625" style="38" customWidth="1"/>
    <col min="15107" max="15107" width="29.5" style="38" customWidth="1"/>
    <col min="15108" max="15108" width="10.375" style="38" customWidth="1"/>
    <col min="15109" max="15360" width="9" style="38"/>
    <col min="15361" max="15361" width="9.375" style="38" bestFit="1" customWidth="1"/>
    <col min="15362" max="15362" width="59.625" style="38" customWidth="1"/>
    <col min="15363" max="15363" width="29.5" style="38" customWidth="1"/>
    <col min="15364" max="15364" width="10.375" style="38" customWidth="1"/>
    <col min="15365" max="15616" width="9" style="38"/>
    <col min="15617" max="15617" width="9.375" style="38" bestFit="1" customWidth="1"/>
    <col min="15618" max="15618" width="59.625" style="38" customWidth="1"/>
    <col min="15619" max="15619" width="29.5" style="38" customWidth="1"/>
    <col min="15620" max="15620" width="10.375" style="38" customWidth="1"/>
    <col min="15621" max="15872" width="9" style="38"/>
    <col min="15873" max="15873" width="9.375" style="38" bestFit="1" customWidth="1"/>
    <col min="15874" max="15874" width="59.625" style="38" customWidth="1"/>
    <col min="15875" max="15875" width="29.5" style="38" customWidth="1"/>
    <col min="15876" max="15876" width="10.375" style="38" customWidth="1"/>
    <col min="15877" max="16128" width="9" style="38"/>
    <col min="16129" max="16129" width="9.375" style="38" bestFit="1" customWidth="1"/>
    <col min="16130" max="16130" width="59.625" style="38" customWidth="1"/>
    <col min="16131" max="16131" width="29.5" style="38" customWidth="1"/>
    <col min="16132" max="16132" width="10.375" style="38" customWidth="1"/>
    <col min="16133" max="16384" width="9" style="38"/>
  </cols>
  <sheetData>
    <row r="1" spans="1:4" ht="18.75">
      <c r="B1" s="37" t="s">
        <v>1274</v>
      </c>
      <c r="C1" s="37"/>
    </row>
    <row r="2" spans="1:4" ht="27">
      <c r="B2" s="425" t="s">
        <v>1231</v>
      </c>
      <c r="C2" s="425"/>
    </row>
    <row r="3" spans="1:4" ht="19.5" thickBot="1">
      <c r="C3" s="341" t="s">
        <v>2</v>
      </c>
    </row>
    <row r="4" spans="1:4" ht="24" customHeight="1">
      <c r="B4" s="342" t="s">
        <v>496</v>
      </c>
      <c r="C4" s="385" t="s">
        <v>991</v>
      </c>
    </row>
    <row r="5" spans="1:4" ht="24" customHeight="1">
      <c r="B5" s="343" t="s">
        <v>215</v>
      </c>
      <c r="C5" s="386">
        <f>C6+C76+C81+C94+C111+C119+C127+C182+C220+C234+C249+C287+C295+C303+C306+C308+C317+C323+C326+C336+C337+C340</f>
        <v>281047.55339999998</v>
      </c>
    </row>
    <row r="6" spans="1:4" ht="21" customHeight="1">
      <c r="A6" s="383">
        <v>201</v>
      </c>
      <c r="B6" s="387" t="s">
        <v>656</v>
      </c>
      <c r="C6" s="388">
        <f>C7+C11+C15+C24+C27+C30+C37+C39+C42+C46+C50+C54+C56+C59+C62+C64+C67+C69+C74</f>
        <v>35961.110000000008</v>
      </c>
      <c r="D6" s="313"/>
    </row>
    <row r="7" spans="1:4" ht="21" customHeight="1">
      <c r="A7" s="383">
        <v>20101</v>
      </c>
      <c r="B7" s="387" t="s">
        <v>657</v>
      </c>
      <c r="C7" s="388">
        <f>SUM(C8:C10)</f>
        <v>684.68999999999994</v>
      </c>
    </row>
    <row r="8" spans="1:4" ht="21" customHeight="1">
      <c r="A8" s="383">
        <v>2010101</v>
      </c>
      <c r="B8" s="387" t="s">
        <v>658</v>
      </c>
      <c r="C8" s="388">
        <f>611.29</f>
        <v>611.29</v>
      </c>
    </row>
    <row r="9" spans="1:4" ht="21" customHeight="1">
      <c r="A9" s="383">
        <v>2010103</v>
      </c>
      <c r="B9" s="387" t="s">
        <v>659</v>
      </c>
      <c r="C9" s="388">
        <v>38.4</v>
      </c>
    </row>
    <row r="10" spans="1:4" ht="21" customHeight="1">
      <c r="A10" s="383">
        <v>2010104</v>
      </c>
      <c r="B10" s="387" t="s">
        <v>660</v>
      </c>
      <c r="C10" s="388">
        <v>35</v>
      </c>
    </row>
    <row r="11" spans="1:4" ht="21" customHeight="1">
      <c r="A11" s="383">
        <v>20102</v>
      </c>
      <c r="B11" s="387" t="s">
        <v>661</v>
      </c>
      <c r="C11" s="388">
        <f>SUM(C12:C14)</f>
        <v>375.92</v>
      </c>
    </row>
    <row r="12" spans="1:4" ht="21" customHeight="1">
      <c r="A12" s="383">
        <v>2010201</v>
      </c>
      <c r="B12" s="387" t="s">
        <v>662</v>
      </c>
      <c r="C12" s="388">
        <f>335.92</f>
        <v>335.92</v>
      </c>
    </row>
    <row r="13" spans="1:4" ht="21" customHeight="1">
      <c r="A13" s="383">
        <v>2010202</v>
      </c>
      <c r="B13" s="387" t="s">
        <v>663</v>
      </c>
      <c r="C13" s="388">
        <v>30</v>
      </c>
    </row>
    <row r="14" spans="1:4" ht="21" customHeight="1">
      <c r="A14" s="383">
        <v>2010205</v>
      </c>
      <c r="B14" s="387" t="s">
        <v>664</v>
      </c>
      <c r="C14" s="388">
        <v>10</v>
      </c>
    </row>
    <row r="15" spans="1:4" ht="21" customHeight="1">
      <c r="A15" s="383">
        <v>20103</v>
      </c>
      <c r="B15" s="387" t="s">
        <v>665</v>
      </c>
      <c r="C15" s="388">
        <f>SUM(C16:C23)</f>
        <v>20788.630000000005</v>
      </c>
    </row>
    <row r="16" spans="1:4" ht="21" customHeight="1">
      <c r="A16" s="383">
        <v>2010301</v>
      </c>
      <c r="B16" s="387" t="s">
        <v>666</v>
      </c>
      <c r="C16" s="388">
        <v>14184.2</v>
      </c>
    </row>
    <row r="17" spans="1:5" s="340" customFormat="1" ht="21" customHeight="1">
      <c r="A17" s="383">
        <v>2010302</v>
      </c>
      <c r="B17" s="387" t="s">
        <v>667</v>
      </c>
      <c r="C17" s="388">
        <v>5153.55</v>
      </c>
      <c r="E17" s="38"/>
    </row>
    <row r="18" spans="1:5" s="340" customFormat="1" ht="21" customHeight="1">
      <c r="A18" s="383">
        <v>2010303</v>
      </c>
      <c r="B18" s="387" t="s">
        <v>668</v>
      </c>
      <c r="C18" s="388">
        <f>29.59+0.5</f>
        <v>30.09</v>
      </c>
      <c r="E18" s="38"/>
    </row>
    <row r="19" spans="1:5" s="340" customFormat="1" ht="21" customHeight="1">
      <c r="A19" s="383">
        <v>2010305</v>
      </c>
      <c r="B19" s="387" t="s">
        <v>669</v>
      </c>
      <c r="C19" s="388">
        <v>56</v>
      </c>
      <c r="E19" s="38"/>
    </row>
    <row r="20" spans="1:5" s="340" customFormat="1" ht="21" customHeight="1">
      <c r="A20" s="383">
        <v>2010306</v>
      </c>
      <c r="B20" s="387" t="s">
        <v>670</v>
      </c>
      <c r="C20" s="388">
        <v>256.36</v>
      </c>
      <c r="E20" s="38"/>
    </row>
    <row r="21" spans="1:5" s="340" customFormat="1" ht="21" customHeight="1">
      <c r="A21" s="383">
        <v>2010308</v>
      </c>
      <c r="B21" s="387" t="s">
        <v>671</v>
      </c>
      <c r="C21" s="388">
        <v>506.33</v>
      </c>
      <c r="E21" s="38"/>
    </row>
    <row r="22" spans="1:5" s="340" customFormat="1" ht="21" customHeight="1">
      <c r="A22" s="383">
        <v>2010350</v>
      </c>
      <c r="B22" s="387" t="s">
        <v>672</v>
      </c>
      <c r="C22" s="388">
        <v>137.24</v>
      </c>
      <c r="E22" s="38"/>
    </row>
    <row r="23" spans="1:5" s="340" customFormat="1" ht="21" customHeight="1">
      <c r="A23" s="383">
        <v>2010399</v>
      </c>
      <c r="B23" s="387" t="s">
        <v>673</v>
      </c>
      <c r="C23" s="388">
        <v>464.86</v>
      </c>
      <c r="E23" s="38"/>
    </row>
    <row r="24" spans="1:5" s="340" customFormat="1" ht="21" customHeight="1">
      <c r="A24" s="383">
        <v>20104</v>
      </c>
      <c r="B24" s="387" t="s">
        <v>674</v>
      </c>
      <c r="C24" s="388">
        <f>SUM(C25:C26)</f>
        <v>1117.6399999999999</v>
      </c>
      <c r="E24" s="38"/>
    </row>
    <row r="25" spans="1:5" s="340" customFormat="1" ht="21" customHeight="1">
      <c r="A25" s="383">
        <v>2010401</v>
      </c>
      <c r="B25" s="387" t="s">
        <v>675</v>
      </c>
      <c r="C25" s="388">
        <v>618.53</v>
      </c>
      <c r="E25" s="38"/>
    </row>
    <row r="26" spans="1:5" s="340" customFormat="1" ht="21" customHeight="1">
      <c r="A26" s="383">
        <v>2010450</v>
      </c>
      <c r="B26" s="387" t="s">
        <v>676</v>
      </c>
      <c r="C26" s="388">
        <v>499.11</v>
      </c>
      <c r="E26" s="38"/>
    </row>
    <row r="27" spans="1:5" s="340" customFormat="1" ht="21" customHeight="1">
      <c r="A27" s="383">
        <v>20105</v>
      </c>
      <c r="B27" s="387" t="s">
        <v>677</v>
      </c>
      <c r="C27" s="388">
        <f>SUM(C28:C29)</f>
        <v>249.15</v>
      </c>
      <c r="E27" s="38"/>
    </row>
    <row r="28" spans="1:5" s="340" customFormat="1" ht="21" customHeight="1">
      <c r="A28" s="383">
        <v>2010501</v>
      </c>
      <c r="B28" s="387" t="s">
        <v>678</v>
      </c>
      <c r="C28" s="388">
        <v>246.15</v>
      </c>
      <c r="E28" s="38"/>
    </row>
    <row r="29" spans="1:5" s="340" customFormat="1" ht="21" customHeight="1">
      <c r="A29" s="383">
        <v>2010502</v>
      </c>
      <c r="B29" s="387" t="s">
        <v>679</v>
      </c>
      <c r="C29" s="388">
        <v>3</v>
      </c>
      <c r="E29" s="38"/>
    </row>
    <row r="30" spans="1:5" s="340" customFormat="1" ht="21" customHeight="1">
      <c r="A30" s="383">
        <v>20106</v>
      </c>
      <c r="B30" s="387" t="s">
        <v>680</v>
      </c>
      <c r="C30" s="388">
        <f>SUM(C31:C36)</f>
        <v>2642.58</v>
      </c>
      <c r="E30" s="38"/>
    </row>
    <row r="31" spans="1:5" s="340" customFormat="1" ht="21" customHeight="1">
      <c r="A31" s="383">
        <v>2010601</v>
      </c>
      <c r="B31" s="387" t="s">
        <v>681</v>
      </c>
      <c r="C31" s="388">
        <v>1754.27</v>
      </c>
      <c r="E31" s="38"/>
    </row>
    <row r="32" spans="1:5" s="340" customFormat="1" ht="21" customHeight="1">
      <c r="A32" s="383">
        <v>2010602</v>
      </c>
      <c r="B32" s="387" t="s">
        <v>682</v>
      </c>
      <c r="C32" s="388">
        <v>73.31</v>
      </c>
      <c r="E32" s="38"/>
    </row>
    <row r="33" spans="1:5" s="340" customFormat="1" ht="21" customHeight="1">
      <c r="A33" s="383">
        <v>2010604</v>
      </c>
      <c r="B33" s="387" t="s">
        <v>683</v>
      </c>
      <c r="C33" s="388">
        <v>40</v>
      </c>
      <c r="E33" s="38"/>
    </row>
    <row r="34" spans="1:5" s="340" customFormat="1" ht="21" customHeight="1">
      <c r="A34" s="383">
        <v>2010608</v>
      </c>
      <c r="B34" s="387" t="s">
        <v>684</v>
      </c>
      <c r="C34" s="388">
        <v>460</v>
      </c>
      <c r="E34" s="38"/>
    </row>
    <row r="35" spans="1:5" s="340" customFormat="1" ht="21" customHeight="1">
      <c r="A35" s="383">
        <v>2010650</v>
      </c>
      <c r="B35" s="387" t="s">
        <v>685</v>
      </c>
      <c r="C35" s="388">
        <v>55</v>
      </c>
      <c r="E35" s="38"/>
    </row>
    <row r="36" spans="1:5" s="340" customFormat="1" ht="21" customHeight="1">
      <c r="A36" s="383">
        <v>2010699</v>
      </c>
      <c r="B36" s="387" t="s">
        <v>686</v>
      </c>
      <c r="C36" s="388">
        <v>260</v>
      </c>
      <c r="E36" s="38"/>
    </row>
    <row r="37" spans="1:5" s="340" customFormat="1" ht="21" customHeight="1">
      <c r="A37" s="383">
        <v>20107</v>
      </c>
      <c r="B37" s="387" t="s">
        <v>687</v>
      </c>
      <c r="C37" s="388">
        <f>C38</f>
        <v>1000</v>
      </c>
      <c r="E37" s="38"/>
    </row>
    <row r="38" spans="1:5" s="340" customFormat="1" ht="21" customHeight="1">
      <c r="A38" s="383">
        <v>2010701</v>
      </c>
      <c r="B38" s="387" t="s">
        <v>688</v>
      </c>
      <c r="C38" s="388">
        <v>1000</v>
      </c>
      <c r="E38" s="38"/>
    </row>
    <row r="39" spans="1:5" s="340" customFormat="1" ht="21" customHeight="1">
      <c r="A39" s="383">
        <v>20108</v>
      </c>
      <c r="B39" s="387" t="s">
        <v>689</v>
      </c>
      <c r="C39" s="388">
        <f>SUM(C40:C41)</f>
        <v>229.83</v>
      </c>
      <c r="E39" s="38"/>
    </row>
    <row r="40" spans="1:5" s="340" customFormat="1" ht="21" customHeight="1">
      <c r="A40" s="383">
        <v>2010801</v>
      </c>
      <c r="B40" s="387" t="s">
        <v>690</v>
      </c>
      <c r="C40" s="388">
        <v>208.53</v>
      </c>
      <c r="E40" s="38"/>
    </row>
    <row r="41" spans="1:5" s="340" customFormat="1" ht="21" customHeight="1">
      <c r="A41" s="383">
        <v>2010804</v>
      </c>
      <c r="B41" s="387" t="s">
        <v>691</v>
      </c>
      <c r="C41" s="388">
        <v>21.3</v>
      </c>
      <c r="E41" s="38"/>
    </row>
    <row r="42" spans="1:5" s="340" customFormat="1" ht="21" customHeight="1">
      <c r="A42" s="383">
        <v>20111</v>
      </c>
      <c r="B42" s="387" t="s">
        <v>692</v>
      </c>
      <c r="C42" s="388">
        <f>SUM(C43:C45)</f>
        <v>2012.52</v>
      </c>
      <c r="E42" s="38"/>
    </row>
    <row r="43" spans="1:5" s="340" customFormat="1" ht="21" customHeight="1">
      <c r="A43" s="383">
        <v>2011101</v>
      </c>
      <c r="B43" s="387" t="s">
        <v>693</v>
      </c>
      <c r="C43" s="388">
        <v>1764.32</v>
      </c>
      <c r="E43" s="38"/>
    </row>
    <row r="44" spans="1:5" s="340" customFormat="1" ht="21" customHeight="1">
      <c r="A44" s="383">
        <v>2011106</v>
      </c>
      <c r="B44" s="387" t="s">
        <v>694</v>
      </c>
      <c r="C44" s="388">
        <v>40</v>
      </c>
      <c r="E44" s="38"/>
    </row>
    <row r="45" spans="1:5" s="340" customFormat="1" ht="21" customHeight="1">
      <c r="A45" s="383">
        <v>2011199</v>
      </c>
      <c r="B45" s="387" t="s">
        <v>695</v>
      </c>
      <c r="C45" s="388">
        <v>208.2</v>
      </c>
      <c r="E45" s="38"/>
    </row>
    <row r="46" spans="1:5" s="340" customFormat="1" ht="21" customHeight="1">
      <c r="A46" s="383">
        <v>20113</v>
      </c>
      <c r="B46" s="387" t="s">
        <v>696</v>
      </c>
      <c r="C46" s="388">
        <f>SUM(C47:C49)</f>
        <v>620.91</v>
      </c>
      <c r="E46" s="38"/>
    </row>
    <row r="47" spans="1:5" s="340" customFormat="1" ht="21" customHeight="1">
      <c r="A47" s="383">
        <v>2011301</v>
      </c>
      <c r="B47" s="387" t="s">
        <v>697</v>
      </c>
      <c r="C47" s="388">
        <v>550.28</v>
      </c>
      <c r="E47" s="38"/>
    </row>
    <row r="48" spans="1:5" s="340" customFormat="1" ht="21" customHeight="1">
      <c r="A48" s="383">
        <v>2011302</v>
      </c>
      <c r="B48" s="387" t="s">
        <v>992</v>
      </c>
      <c r="C48" s="388">
        <v>5.63</v>
      </c>
      <c r="E48" s="38"/>
    </row>
    <row r="49" spans="1:5" s="340" customFormat="1" ht="21" customHeight="1">
      <c r="A49" s="383">
        <v>2011308</v>
      </c>
      <c r="B49" s="387" t="s">
        <v>699</v>
      </c>
      <c r="C49" s="388">
        <v>65</v>
      </c>
      <c r="E49" s="38"/>
    </row>
    <row r="50" spans="1:5" s="340" customFormat="1" ht="21" customHeight="1">
      <c r="A50" s="383">
        <v>20128</v>
      </c>
      <c r="B50" s="387" t="s">
        <v>700</v>
      </c>
      <c r="C50" s="388">
        <f>SUM(C51:C53)</f>
        <v>52.17</v>
      </c>
      <c r="E50" s="38"/>
    </row>
    <row r="51" spans="1:5" s="340" customFormat="1" ht="21" customHeight="1">
      <c r="A51" s="383">
        <v>2012801</v>
      </c>
      <c r="B51" s="387" t="s">
        <v>701</v>
      </c>
      <c r="C51" s="388">
        <v>10.029999999999999</v>
      </c>
      <c r="E51" s="38"/>
    </row>
    <row r="52" spans="1:5" s="340" customFormat="1" ht="21" customHeight="1">
      <c r="A52" s="383">
        <v>2012802</v>
      </c>
      <c r="B52" s="387" t="s">
        <v>993</v>
      </c>
      <c r="C52" s="388">
        <v>2</v>
      </c>
      <c r="E52" s="38"/>
    </row>
    <row r="53" spans="1:5" s="340" customFormat="1" ht="21" customHeight="1">
      <c r="A53" s="383">
        <v>2012850</v>
      </c>
      <c r="B53" s="387" t="s">
        <v>703</v>
      </c>
      <c r="C53" s="388">
        <v>40.14</v>
      </c>
      <c r="E53" s="38"/>
    </row>
    <row r="54" spans="1:5" s="340" customFormat="1" ht="21" customHeight="1">
      <c r="A54" s="383">
        <v>20129</v>
      </c>
      <c r="B54" s="387" t="s">
        <v>704</v>
      </c>
      <c r="C54" s="388">
        <f>C55</f>
        <v>224.86</v>
      </c>
      <c r="E54" s="38"/>
    </row>
    <row r="55" spans="1:5" s="340" customFormat="1" ht="21" customHeight="1">
      <c r="A55" s="383">
        <v>2012901</v>
      </c>
      <c r="B55" s="387" t="s">
        <v>705</v>
      </c>
      <c r="C55" s="388">
        <v>224.86</v>
      </c>
      <c r="E55" s="38"/>
    </row>
    <row r="56" spans="1:5" s="340" customFormat="1" ht="21" customHeight="1">
      <c r="A56" s="383">
        <v>20131</v>
      </c>
      <c r="B56" s="387" t="s">
        <v>706</v>
      </c>
      <c r="C56" s="388">
        <f>SUM(C57:C58)</f>
        <v>1516.1100000000001</v>
      </c>
      <c r="E56" s="38"/>
    </row>
    <row r="57" spans="1:5" s="340" customFormat="1" ht="21" customHeight="1">
      <c r="A57" s="383">
        <v>2013101</v>
      </c>
      <c r="B57" s="387" t="s">
        <v>707</v>
      </c>
      <c r="C57" s="388">
        <v>351.97</v>
      </c>
      <c r="E57" s="38"/>
    </row>
    <row r="58" spans="1:5" s="340" customFormat="1" ht="21" customHeight="1">
      <c r="A58" s="383">
        <v>2013199</v>
      </c>
      <c r="B58" s="387" t="s">
        <v>708</v>
      </c>
      <c r="C58" s="388">
        <v>1164.1400000000001</v>
      </c>
      <c r="E58" s="38"/>
    </row>
    <row r="59" spans="1:5" s="340" customFormat="1" ht="21" customHeight="1">
      <c r="A59" s="383">
        <v>20132</v>
      </c>
      <c r="B59" s="387" t="s">
        <v>709</v>
      </c>
      <c r="C59" s="388">
        <f>SUM(C60:C61)</f>
        <v>594.07000000000005</v>
      </c>
      <c r="E59" s="38"/>
    </row>
    <row r="60" spans="1:5" s="340" customFormat="1" ht="21" customHeight="1">
      <c r="A60" s="383">
        <v>2013201</v>
      </c>
      <c r="B60" s="387" t="s">
        <v>710</v>
      </c>
      <c r="C60" s="388">
        <v>547.07000000000005</v>
      </c>
      <c r="E60" s="38"/>
    </row>
    <row r="61" spans="1:5" s="340" customFormat="1" ht="21" customHeight="1">
      <c r="A61" s="383">
        <v>2013299</v>
      </c>
      <c r="B61" s="387" t="s">
        <v>711</v>
      </c>
      <c r="C61" s="388">
        <v>47</v>
      </c>
      <c r="E61" s="38"/>
    </row>
    <row r="62" spans="1:5" s="340" customFormat="1" ht="21" customHeight="1">
      <c r="A62" s="383">
        <v>20133</v>
      </c>
      <c r="B62" s="387" t="s">
        <v>712</v>
      </c>
      <c r="C62" s="388">
        <f>C63</f>
        <v>511.4</v>
      </c>
      <c r="E62" s="38"/>
    </row>
    <row r="63" spans="1:5" s="340" customFormat="1" ht="21" customHeight="1">
      <c r="A63" s="383">
        <v>2013301</v>
      </c>
      <c r="B63" s="387" t="s">
        <v>713</v>
      </c>
      <c r="C63" s="388">
        <v>511.4</v>
      </c>
      <c r="E63" s="38"/>
    </row>
    <row r="64" spans="1:5" s="340" customFormat="1" ht="21" customHeight="1">
      <c r="A64" s="383">
        <v>20134</v>
      </c>
      <c r="B64" s="387" t="s">
        <v>714</v>
      </c>
      <c r="C64" s="388">
        <f>SUM(C65:C66)</f>
        <v>311.70000000000005</v>
      </c>
      <c r="E64" s="38"/>
    </row>
    <row r="65" spans="1:4" ht="21" customHeight="1">
      <c r="A65" s="383">
        <v>2013401</v>
      </c>
      <c r="B65" s="387" t="s">
        <v>715</v>
      </c>
      <c r="C65" s="388">
        <v>293.60000000000002</v>
      </c>
    </row>
    <row r="66" spans="1:4" ht="21" customHeight="1">
      <c r="A66" s="383">
        <v>2013404</v>
      </c>
      <c r="B66" s="387" t="s">
        <v>716</v>
      </c>
      <c r="C66" s="388">
        <v>18.100000000000001</v>
      </c>
    </row>
    <row r="67" spans="1:4" ht="21" customHeight="1">
      <c r="A67" s="383">
        <v>20136</v>
      </c>
      <c r="B67" s="387" t="s">
        <v>717</v>
      </c>
      <c r="C67" s="388">
        <f>C68</f>
        <v>504.24</v>
      </c>
    </row>
    <row r="68" spans="1:4" ht="21" customHeight="1">
      <c r="A68" s="383">
        <v>2013601</v>
      </c>
      <c r="B68" s="387" t="s">
        <v>718</v>
      </c>
      <c r="C68" s="388">
        <v>504.24</v>
      </c>
    </row>
    <row r="69" spans="1:4" ht="21" customHeight="1">
      <c r="A69" s="383">
        <v>20138</v>
      </c>
      <c r="B69" s="387" t="s">
        <v>994</v>
      </c>
      <c r="C69" s="388">
        <f>SUM(C70:C73)</f>
        <v>2463.4299999999998</v>
      </c>
    </row>
    <row r="70" spans="1:4" ht="21" customHeight="1">
      <c r="A70" s="383">
        <v>2013801</v>
      </c>
      <c r="B70" s="387" t="s">
        <v>995</v>
      </c>
      <c r="C70" s="388">
        <v>2421.21</v>
      </c>
    </row>
    <row r="71" spans="1:4" ht="21" customHeight="1">
      <c r="A71" s="383">
        <v>2013802</v>
      </c>
      <c r="B71" s="387" t="s">
        <v>996</v>
      </c>
      <c r="C71" s="388">
        <v>2</v>
      </c>
    </row>
    <row r="72" spans="1:4" ht="21" customHeight="1">
      <c r="A72" s="383">
        <v>2013816</v>
      </c>
      <c r="B72" s="387" t="s">
        <v>722</v>
      </c>
      <c r="C72" s="388">
        <v>20.22</v>
      </c>
    </row>
    <row r="73" spans="1:4" ht="21" customHeight="1">
      <c r="A73" s="383">
        <v>2013850</v>
      </c>
      <c r="B73" s="387" t="s">
        <v>997</v>
      </c>
      <c r="C73" s="388">
        <v>20</v>
      </c>
    </row>
    <row r="74" spans="1:4" ht="21" customHeight="1">
      <c r="A74" s="383">
        <v>20199</v>
      </c>
      <c r="B74" s="387" t="s">
        <v>724</v>
      </c>
      <c r="C74" s="388">
        <f>C75</f>
        <v>61.26</v>
      </c>
    </row>
    <row r="75" spans="1:4" ht="21" customHeight="1">
      <c r="A75" s="383">
        <v>2019999</v>
      </c>
      <c r="B75" s="387" t="s">
        <v>725</v>
      </c>
      <c r="C75" s="388">
        <v>61.26</v>
      </c>
    </row>
    <row r="76" spans="1:4" ht="21" customHeight="1">
      <c r="A76" s="383">
        <v>203</v>
      </c>
      <c r="B76" s="387" t="s">
        <v>726</v>
      </c>
      <c r="C76" s="388">
        <f>C77</f>
        <v>141.06</v>
      </c>
      <c r="D76" s="313"/>
    </row>
    <row r="77" spans="1:4" ht="21" customHeight="1">
      <c r="A77" s="383">
        <v>20306</v>
      </c>
      <c r="B77" s="387" t="s">
        <v>727</v>
      </c>
      <c r="C77" s="388">
        <f>SUM(C78:C80)</f>
        <v>141.06</v>
      </c>
    </row>
    <row r="78" spans="1:4" ht="21" customHeight="1">
      <c r="A78" s="383">
        <v>2030601</v>
      </c>
      <c r="B78" s="387" t="s">
        <v>728</v>
      </c>
      <c r="C78" s="388">
        <v>49.1</v>
      </c>
    </row>
    <row r="79" spans="1:4" ht="21" customHeight="1">
      <c r="A79" s="383">
        <v>2030607</v>
      </c>
      <c r="B79" s="387" t="s">
        <v>998</v>
      </c>
      <c r="C79" s="388">
        <v>31.96</v>
      </c>
    </row>
    <row r="80" spans="1:4" ht="21" customHeight="1">
      <c r="A80" s="383">
        <v>2030699</v>
      </c>
      <c r="B80" s="387" t="s">
        <v>730</v>
      </c>
      <c r="C80" s="388">
        <v>60</v>
      </c>
    </row>
    <row r="81" spans="1:4" ht="21" customHeight="1">
      <c r="A81" s="383">
        <v>204</v>
      </c>
      <c r="B81" s="387" t="s">
        <v>731</v>
      </c>
      <c r="C81" s="388">
        <f>C82+C85+C87+C89</f>
        <v>6607.7899999999991</v>
      </c>
      <c r="D81" s="313"/>
    </row>
    <row r="82" spans="1:4" ht="21" customHeight="1">
      <c r="A82" s="383">
        <v>20402</v>
      </c>
      <c r="B82" s="387" t="s">
        <v>999</v>
      </c>
      <c r="C82" s="388">
        <f>SUM(C83:C84)</f>
        <v>5986.44</v>
      </c>
      <c r="D82" s="313"/>
    </row>
    <row r="83" spans="1:4" ht="21" customHeight="1">
      <c r="A83" s="383">
        <v>2040201</v>
      </c>
      <c r="B83" s="387" t="s">
        <v>1000</v>
      </c>
      <c r="C83" s="388">
        <v>5981.44</v>
      </c>
      <c r="D83" s="313"/>
    </row>
    <row r="84" spans="1:4" ht="21" customHeight="1">
      <c r="A84" s="383">
        <v>2040299</v>
      </c>
      <c r="B84" s="387" t="s">
        <v>1001</v>
      </c>
      <c r="C84" s="388">
        <v>5</v>
      </c>
      <c r="D84" s="313"/>
    </row>
    <row r="85" spans="1:4" ht="21" customHeight="1">
      <c r="A85" s="383">
        <v>20404</v>
      </c>
      <c r="B85" s="387" t="s">
        <v>735</v>
      </c>
      <c r="C85" s="388">
        <f>C86</f>
        <v>42.74</v>
      </c>
    </row>
    <row r="86" spans="1:4" ht="21" customHeight="1">
      <c r="A86" s="383">
        <v>2040401</v>
      </c>
      <c r="B86" s="387" t="s">
        <v>736</v>
      </c>
      <c r="C86" s="388">
        <v>42.74</v>
      </c>
    </row>
    <row r="87" spans="1:4" ht="21" customHeight="1">
      <c r="A87" s="383">
        <v>20405</v>
      </c>
      <c r="B87" s="387" t="s">
        <v>737</v>
      </c>
      <c r="C87" s="388">
        <f>C88</f>
        <v>134.36000000000001</v>
      </c>
    </row>
    <row r="88" spans="1:4" ht="21" customHeight="1">
      <c r="A88" s="383">
        <v>2040501</v>
      </c>
      <c r="B88" s="387" t="s">
        <v>738</v>
      </c>
      <c r="C88" s="388">
        <v>134.36000000000001</v>
      </c>
    </row>
    <row r="89" spans="1:4" ht="21" customHeight="1">
      <c r="A89" s="383">
        <v>20406</v>
      </c>
      <c r="B89" s="387" t="s">
        <v>739</v>
      </c>
      <c r="C89" s="388">
        <f>SUM(C90:C93)</f>
        <v>444.25</v>
      </c>
    </row>
    <row r="90" spans="1:4" ht="21" customHeight="1">
      <c r="A90" s="383">
        <v>2040601</v>
      </c>
      <c r="B90" s="387" t="s">
        <v>740</v>
      </c>
      <c r="C90" s="388">
        <v>352.75</v>
      </c>
    </row>
    <row r="91" spans="1:4" ht="21" customHeight="1">
      <c r="A91" s="383">
        <v>2040602</v>
      </c>
      <c r="B91" s="387" t="s">
        <v>1002</v>
      </c>
      <c r="C91" s="388">
        <v>63</v>
      </c>
    </row>
    <row r="92" spans="1:4" ht="21" customHeight="1">
      <c r="A92" s="383">
        <v>2040604</v>
      </c>
      <c r="B92" s="387" t="s">
        <v>1003</v>
      </c>
      <c r="C92" s="388">
        <v>23.5</v>
      </c>
    </row>
    <row r="93" spans="1:4" ht="21" customHeight="1">
      <c r="A93" s="383">
        <v>2040607</v>
      </c>
      <c r="B93" s="387" t="s">
        <v>1004</v>
      </c>
      <c r="C93" s="388">
        <v>5</v>
      </c>
    </row>
    <row r="94" spans="1:4" ht="21" customHeight="1">
      <c r="A94" s="383">
        <v>205</v>
      </c>
      <c r="B94" s="387" t="s">
        <v>744</v>
      </c>
      <c r="C94" s="388">
        <f>C95+C98+C105+C107+C109</f>
        <v>75751.03</v>
      </c>
      <c r="D94" s="313"/>
    </row>
    <row r="95" spans="1:4" ht="21" customHeight="1">
      <c r="A95" s="383">
        <v>20501</v>
      </c>
      <c r="B95" s="387" t="s">
        <v>745</v>
      </c>
      <c r="C95" s="388">
        <f>SUM(C96:C97)</f>
        <v>1528.77</v>
      </c>
    </row>
    <row r="96" spans="1:4" ht="21" customHeight="1">
      <c r="A96" s="383">
        <v>2050101</v>
      </c>
      <c r="B96" s="387" t="s">
        <v>746</v>
      </c>
      <c r="C96" s="388">
        <v>1028.77</v>
      </c>
    </row>
    <row r="97" spans="1:4" ht="21" customHeight="1">
      <c r="A97" s="383">
        <v>2050199</v>
      </c>
      <c r="B97" s="387" t="s">
        <v>747</v>
      </c>
      <c r="C97" s="388">
        <v>500</v>
      </c>
    </row>
    <row r="98" spans="1:4" ht="21" customHeight="1">
      <c r="A98" s="383">
        <v>20502</v>
      </c>
      <c r="B98" s="387" t="s">
        <v>748</v>
      </c>
      <c r="C98" s="388">
        <f>SUM(C99:C104)</f>
        <v>66864.91</v>
      </c>
    </row>
    <row r="99" spans="1:4" ht="21" customHeight="1">
      <c r="A99" s="383">
        <v>2050201</v>
      </c>
      <c r="B99" s="387" t="s">
        <v>749</v>
      </c>
      <c r="C99" s="388">
        <v>1111.17</v>
      </c>
    </row>
    <row r="100" spans="1:4" ht="21" customHeight="1">
      <c r="A100" s="383">
        <v>2050202</v>
      </c>
      <c r="B100" s="387" t="s">
        <v>750</v>
      </c>
      <c r="C100" s="388">
        <v>41344.36</v>
      </c>
    </row>
    <row r="101" spans="1:4" ht="21" customHeight="1">
      <c r="A101" s="383">
        <v>2050203</v>
      </c>
      <c r="B101" s="387" t="s">
        <v>751</v>
      </c>
      <c r="C101" s="388">
        <v>16981.560000000001</v>
      </c>
    </row>
    <row r="102" spans="1:4" ht="21" customHeight="1">
      <c r="A102" s="383">
        <v>2050204</v>
      </c>
      <c r="B102" s="387" t="s">
        <v>752</v>
      </c>
      <c r="C102" s="388">
        <v>7050.1</v>
      </c>
    </row>
    <row r="103" spans="1:4" ht="21" customHeight="1">
      <c r="A103" s="383">
        <v>2050205</v>
      </c>
      <c r="B103" s="387" t="s">
        <v>1005</v>
      </c>
      <c r="C103" s="388">
        <v>34.83</v>
      </c>
    </row>
    <row r="104" spans="1:4" ht="21" customHeight="1">
      <c r="A104" s="383">
        <v>2050299</v>
      </c>
      <c r="B104" s="387" t="s">
        <v>754</v>
      </c>
      <c r="C104" s="388">
        <v>342.89</v>
      </c>
    </row>
    <row r="105" spans="1:4" ht="21" customHeight="1">
      <c r="A105" s="383">
        <v>20503</v>
      </c>
      <c r="B105" s="387" t="s">
        <v>755</v>
      </c>
      <c r="C105" s="388">
        <f>C106</f>
        <v>3199.23</v>
      </c>
    </row>
    <row r="106" spans="1:4" ht="21" customHeight="1">
      <c r="A106" s="383">
        <v>2050302</v>
      </c>
      <c r="B106" s="387" t="s">
        <v>756</v>
      </c>
      <c r="C106" s="388">
        <v>3199.23</v>
      </c>
    </row>
    <row r="107" spans="1:4" ht="21" customHeight="1">
      <c r="A107" s="383">
        <v>20509</v>
      </c>
      <c r="B107" s="387" t="s">
        <v>1006</v>
      </c>
      <c r="C107" s="388">
        <f>C108</f>
        <v>3697.12</v>
      </c>
    </row>
    <row r="108" spans="1:4" ht="21" customHeight="1">
      <c r="A108" s="383">
        <v>2050999</v>
      </c>
      <c r="B108" s="387" t="s">
        <v>1007</v>
      </c>
      <c r="C108" s="388">
        <v>3697.12</v>
      </c>
    </row>
    <row r="109" spans="1:4" ht="21" customHeight="1">
      <c r="A109" s="383">
        <v>20599</v>
      </c>
      <c r="B109" s="387" t="s">
        <v>1008</v>
      </c>
      <c r="C109" s="388">
        <f>C110</f>
        <v>461</v>
      </c>
    </row>
    <row r="110" spans="1:4" ht="21" customHeight="1">
      <c r="A110" s="383">
        <v>2059999</v>
      </c>
      <c r="B110" s="387" t="s">
        <v>1009</v>
      </c>
      <c r="C110" s="388">
        <v>461</v>
      </c>
    </row>
    <row r="111" spans="1:4" ht="21" customHeight="1">
      <c r="A111" s="383">
        <v>206</v>
      </c>
      <c r="B111" s="387" t="s">
        <v>761</v>
      </c>
      <c r="C111" s="388">
        <f>C112+C114+C117</f>
        <v>2073.25</v>
      </c>
      <c r="D111" s="313"/>
    </row>
    <row r="112" spans="1:4" ht="21" customHeight="1">
      <c r="A112" s="383">
        <v>20601</v>
      </c>
      <c r="B112" s="387" t="s">
        <v>762</v>
      </c>
      <c r="C112" s="388">
        <f>C113</f>
        <v>60.86</v>
      </c>
    </row>
    <row r="113" spans="1:4" ht="21" customHeight="1">
      <c r="A113" s="383">
        <v>2060199</v>
      </c>
      <c r="B113" s="387" t="s">
        <v>763</v>
      </c>
      <c r="C113" s="388">
        <v>60.86</v>
      </c>
    </row>
    <row r="114" spans="1:4" ht="21" customHeight="1">
      <c r="A114" s="383">
        <v>20607</v>
      </c>
      <c r="B114" s="387" t="s">
        <v>1010</v>
      </c>
      <c r="C114" s="388">
        <f>SUM(C115:C116)</f>
        <v>12.39</v>
      </c>
    </row>
    <row r="115" spans="1:4" ht="21" customHeight="1">
      <c r="A115" s="383">
        <v>2060701</v>
      </c>
      <c r="B115" s="387" t="s">
        <v>1011</v>
      </c>
      <c r="C115" s="388">
        <v>10.39</v>
      </c>
    </row>
    <row r="116" spans="1:4" ht="21" customHeight="1">
      <c r="A116" s="383">
        <v>2060702</v>
      </c>
      <c r="B116" s="387" t="s">
        <v>1012</v>
      </c>
      <c r="C116" s="388">
        <v>2</v>
      </c>
    </row>
    <row r="117" spans="1:4" ht="21" customHeight="1">
      <c r="A117" s="383">
        <v>20699</v>
      </c>
      <c r="B117" s="387" t="s">
        <v>1013</v>
      </c>
      <c r="C117" s="388">
        <f>C118</f>
        <v>2000</v>
      </c>
    </row>
    <row r="118" spans="1:4" ht="21" customHeight="1">
      <c r="A118" s="383">
        <v>2069999</v>
      </c>
      <c r="B118" s="387" t="s">
        <v>1014</v>
      </c>
      <c r="C118" s="388">
        <v>2000</v>
      </c>
    </row>
    <row r="119" spans="1:4" ht="21" customHeight="1">
      <c r="A119" s="383">
        <v>207</v>
      </c>
      <c r="B119" s="387" t="s">
        <v>769</v>
      </c>
      <c r="C119" s="388">
        <f>C120+C125</f>
        <v>8429.74</v>
      </c>
      <c r="D119" s="313"/>
    </row>
    <row r="120" spans="1:4" ht="21" customHeight="1">
      <c r="A120" s="383">
        <v>20701</v>
      </c>
      <c r="B120" s="387" t="s">
        <v>770</v>
      </c>
      <c r="C120" s="388">
        <f>SUM(C121:C124)</f>
        <v>1089.7099999999998</v>
      </c>
    </row>
    <row r="121" spans="1:4" ht="21" customHeight="1">
      <c r="A121" s="383">
        <v>2070101</v>
      </c>
      <c r="B121" s="387" t="s">
        <v>771</v>
      </c>
      <c r="C121" s="388">
        <v>630.86</v>
      </c>
    </row>
    <row r="122" spans="1:4" ht="21" customHeight="1">
      <c r="A122" s="383">
        <v>2070105</v>
      </c>
      <c r="B122" s="387" t="s">
        <v>772</v>
      </c>
      <c r="C122" s="388">
        <v>322.37</v>
      </c>
    </row>
    <row r="123" spans="1:4" ht="21" customHeight="1">
      <c r="A123" s="383">
        <v>2070109</v>
      </c>
      <c r="B123" s="387" t="s">
        <v>773</v>
      </c>
      <c r="C123" s="388">
        <v>79.37</v>
      </c>
    </row>
    <row r="124" spans="1:4" ht="21" customHeight="1">
      <c r="A124" s="383">
        <v>2070199</v>
      </c>
      <c r="B124" s="387" t="s">
        <v>774</v>
      </c>
      <c r="C124" s="388">
        <v>57.11</v>
      </c>
    </row>
    <row r="125" spans="1:4" ht="21" customHeight="1">
      <c r="A125" s="383">
        <v>20702</v>
      </c>
      <c r="B125" s="387" t="s">
        <v>775</v>
      </c>
      <c r="C125" s="388">
        <f>C126</f>
        <v>7340.03</v>
      </c>
    </row>
    <row r="126" spans="1:4" ht="21" customHeight="1">
      <c r="A126" s="383">
        <v>2070204</v>
      </c>
      <c r="B126" s="387" t="s">
        <v>776</v>
      </c>
      <c r="C126" s="388">
        <v>7340.03</v>
      </c>
    </row>
    <row r="127" spans="1:4" ht="21" customHeight="1">
      <c r="A127" s="383">
        <v>208</v>
      </c>
      <c r="B127" s="387" t="s">
        <v>612</v>
      </c>
      <c r="C127" s="388">
        <f>C128+C139+C145+C150+C152+C156+C161+C163+C168+C170+C172+C174+C178+C180</f>
        <v>52681.993399999999</v>
      </c>
      <c r="D127" s="313"/>
    </row>
    <row r="128" spans="1:4" ht="21" customHeight="1">
      <c r="A128" s="383">
        <v>20801</v>
      </c>
      <c r="B128" s="387" t="s">
        <v>1015</v>
      </c>
      <c r="C128" s="388">
        <f>SUM(C129:C138)</f>
        <v>4929.3134</v>
      </c>
    </row>
    <row r="129" spans="1:5" s="340" customFormat="1" ht="21" customHeight="1">
      <c r="A129" s="383">
        <v>2080101</v>
      </c>
      <c r="B129" s="387" t="s">
        <v>1016</v>
      </c>
      <c r="C129" s="388">
        <v>954.64</v>
      </c>
      <c r="E129" s="38"/>
    </row>
    <row r="130" spans="1:5" s="340" customFormat="1" ht="21" customHeight="1">
      <c r="A130" s="383">
        <v>2080102</v>
      </c>
      <c r="B130" s="387" t="s">
        <v>1017</v>
      </c>
      <c r="C130" s="388">
        <v>3.3999999999999998E-3</v>
      </c>
      <c r="E130" s="38"/>
    </row>
    <row r="131" spans="1:5" s="340" customFormat="1" ht="21" customHeight="1">
      <c r="A131" s="383">
        <v>2080103</v>
      </c>
      <c r="B131" s="387" t="s">
        <v>1018</v>
      </c>
      <c r="C131" s="388">
        <v>8</v>
      </c>
      <c r="E131" s="38"/>
    </row>
    <row r="132" spans="1:5" s="340" customFormat="1" ht="21" customHeight="1">
      <c r="A132" s="383">
        <v>2080104</v>
      </c>
      <c r="B132" s="387" t="s">
        <v>1019</v>
      </c>
      <c r="C132" s="388">
        <v>10.59</v>
      </c>
      <c r="E132" s="38"/>
    </row>
    <row r="133" spans="1:5" s="340" customFormat="1" ht="21" customHeight="1">
      <c r="A133" s="383">
        <v>2080105</v>
      </c>
      <c r="B133" s="387" t="s">
        <v>782</v>
      </c>
      <c r="C133" s="388">
        <v>200</v>
      </c>
      <c r="E133" s="38"/>
    </row>
    <row r="134" spans="1:5" s="340" customFormat="1" ht="21" customHeight="1">
      <c r="A134" s="383">
        <v>2080106</v>
      </c>
      <c r="B134" s="387" t="s">
        <v>783</v>
      </c>
      <c r="C134" s="388">
        <v>300</v>
      </c>
      <c r="E134" s="38"/>
    </row>
    <row r="135" spans="1:5" s="340" customFormat="1" ht="21" customHeight="1">
      <c r="A135" s="383">
        <v>2080107</v>
      </c>
      <c r="B135" s="387" t="s">
        <v>784</v>
      </c>
      <c r="C135" s="388">
        <v>2896.45</v>
      </c>
      <c r="E135" s="38"/>
    </row>
    <row r="136" spans="1:5" s="340" customFormat="1" ht="21" customHeight="1">
      <c r="A136" s="383">
        <v>2080112</v>
      </c>
      <c r="B136" s="387" t="s">
        <v>785</v>
      </c>
      <c r="C136" s="388">
        <v>4.5</v>
      </c>
      <c r="E136" s="38"/>
    </row>
    <row r="137" spans="1:5" s="340" customFormat="1" ht="21" customHeight="1">
      <c r="A137" s="383">
        <v>2080116</v>
      </c>
      <c r="B137" s="387" t="s">
        <v>1020</v>
      </c>
      <c r="C137" s="388">
        <v>519.67999999999995</v>
      </c>
      <c r="E137" s="38"/>
    </row>
    <row r="138" spans="1:5" s="340" customFormat="1" ht="21" customHeight="1">
      <c r="A138" s="383">
        <v>2080199</v>
      </c>
      <c r="B138" s="387" t="s">
        <v>787</v>
      </c>
      <c r="C138" s="388">
        <v>35.450000000000003</v>
      </c>
      <c r="E138" s="38"/>
    </row>
    <row r="139" spans="1:5" s="340" customFormat="1" ht="21" customHeight="1">
      <c r="A139" s="383">
        <v>20802</v>
      </c>
      <c r="B139" s="387" t="s">
        <v>788</v>
      </c>
      <c r="C139" s="388">
        <f>SUM(C140:C144)</f>
        <v>2699.44</v>
      </c>
      <c r="E139" s="38"/>
    </row>
    <row r="140" spans="1:5" s="340" customFormat="1" ht="21" customHeight="1">
      <c r="A140" s="383">
        <v>2080201</v>
      </c>
      <c r="B140" s="387" t="s">
        <v>789</v>
      </c>
      <c r="C140" s="388">
        <v>480.34</v>
      </c>
      <c r="E140" s="38"/>
    </row>
    <row r="141" spans="1:5" s="340" customFormat="1" ht="21" customHeight="1">
      <c r="A141" s="383">
        <v>2080206</v>
      </c>
      <c r="B141" s="387" t="s">
        <v>790</v>
      </c>
      <c r="C141" s="388">
        <v>4</v>
      </c>
      <c r="E141" s="38"/>
    </row>
    <row r="142" spans="1:5" s="340" customFormat="1" ht="21" customHeight="1">
      <c r="A142" s="383">
        <v>2080207</v>
      </c>
      <c r="B142" s="387" t="s">
        <v>791</v>
      </c>
      <c r="C142" s="388">
        <v>116.66</v>
      </c>
      <c r="E142" s="38"/>
    </row>
    <row r="143" spans="1:5" s="340" customFormat="1" ht="21" customHeight="1">
      <c r="A143" s="383">
        <v>2080208</v>
      </c>
      <c r="B143" s="387" t="s">
        <v>792</v>
      </c>
      <c r="C143" s="388">
        <v>1910.22</v>
      </c>
      <c r="E143" s="38"/>
    </row>
    <row r="144" spans="1:5" s="340" customFormat="1" ht="21" customHeight="1">
      <c r="A144" s="383">
        <v>2080299</v>
      </c>
      <c r="B144" s="387" t="s">
        <v>793</v>
      </c>
      <c r="C144" s="388">
        <v>188.22</v>
      </c>
      <c r="E144" s="38"/>
    </row>
    <row r="145" spans="1:5" s="340" customFormat="1" ht="21" customHeight="1">
      <c r="A145" s="383">
        <v>20805</v>
      </c>
      <c r="B145" s="387" t="s">
        <v>794</v>
      </c>
      <c r="C145" s="388">
        <f>SUM(C146:C149)</f>
        <v>20764.93</v>
      </c>
      <c r="E145" s="38"/>
    </row>
    <row r="146" spans="1:5" s="340" customFormat="1" ht="21" customHeight="1">
      <c r="A146" s="383">
        <v>2080501</v>
      </c>
      <c r="B146" s="387" t="s">
        <v>795</v>
      </c>
      <c r="C146" s="388">
        <v>245.99</v>
      </c>
      <c r="E146" s="38"/>
    </row>
    <row r="147" spans="1:5" s="340" customFormat="1" ht="21" customHeight="1">
      <c r="A147" s="383">
        <v>2080502</v>
      </c>
      <c r="B147" s="387" t="s">
        <v>796</v>
      </c>
      <c r="C147" s="388">
        <v>602.44000000000005</v>
      </c>
      <c r="E147" s="38"/>
    </row>
    <row r="148" spans="1:5" s="340" customFormat="1" ht="21" customHeight="1">
      <c r="A148" s="383">
        <v>2080505</v>
      </c>
      <c r="B148" s="387" t="s">
        <v>1021</v>
      </c>
      <c r="C148" s="388">
        <v>11916.5</v>
      </c>
      <c r="E148" s="38"/>
    </row>
    <row r="149" spans="1:5" s="340" customFormat="1" ht="21" customHeight="1">
      <c r="A149" s="383">
        <v>2080507</v>
      </c>
      <c r="B149" s="387" t="s">
        <v>1022</v>
      </c>
      <c r="C149" s="388">
        <v>8000</v>
      </c>
      <c r="E149" s="38"/>
    </row>
    <row r="150" spans="1:5" s="340" customFormat="1" ht="21" customHeight="1">
      <c r="A150" s="383">
        <v>20807</v>
      </c>
      <c r="B150" s="387" t="s">
        <v>1023</v>
      </c>
      <c r="C150" s="388">
        <f>C151</f>
        <v>1075</v>
      </c>
      <c r="E150" s="38"/>
    </row>
    <row r="151" spans="1:5" s="340" customFormat="1" ht="21" customHeight="1">
      <c r="A151" s="383">
        <v>2080799</v>
      </c>
      <c r="B151" s="387" t="s">
        <v>1024</v>
      </c>
      <c r="C151" s="388">
        <v>1075</v>
      </c>
      <c r="E151" s="38"/>
    </row>
    <row r="152" spans="1:5" s="340" customFormat="1" ht="21" customHeight="1">
      <c r="A152" s="383">
        <v>20808</v>
      </c>
      <c r="B152" s="387" t="s">
        <v>801</v>
      </c>
      <c r="C152" s="388">
        <f>SUM(C153:C155)</f>
        <v>2021.35</v>
      </c>
      <c r="E152" s="38"/>
    </row>
    <row r="153" spans="1:5" s="340" customFormat="1" ht="21" customHeight="1">
      <c r="A153" s="383">
        <v>2080801</v>
      </c>
      <c r="B153" s="387" t="s">
        <v>1025</v>
      </c>
      <c r="C153" s="388">
        <v>21.49</v>
      </c>
      <c r="E153" s="38"/>
    </row>
    <row r="154" spans="1:5" s="340" customFormat="1" ht="21" customHeight="1">
      <c r="A154" s="383">
        <v>2080802</v>
      </c>
      <c r="B154" s="387" t="s">
        <v>1026</v>
      </c>
      <c r="C154" s="388">
        <v>1971.86</v>
      </c>
      <c r="E154" s="38"/>
    </row>
    <row r="155" spans="1:5" s="340" customFormat="1" ht="21" customHeight="1">
      <c r="A155" s="383">
        <v>2080805</v>
      </c>
      <c r="B155" s="387" t="s">
        <v>804</v>
      </c>
      <c r="C155" s="388">
        <v>28</v>
      </c>
      <c r="E155" s="38"/>
    </row>
    <row r="156" spans="1:5" s="340" customFormat="1" ht="21" customHeight="1">
      <c r="A156" s="383">
        <v>20809</v>
      </c>
      <c r="B156" s="387" t="s">
        <v>805</v>
      </c>
      <c r="C156" s="388">
        <f>SUM(C157:C160)</f>
        <v>1076.33</v>
      </c>
      <c r="E156" s="38"/>
    </row>
    <row r="157" spans="1:5" s="340" customFormat="1" ht="21" customHeight="1">
      <c r="A157" s="383">
        <v>2080901</v>
      </c>
      <c r="B157" s="387" t="s">
        <v>806</v>
      </c>
      <c r="C157" s="388">
        <v>131.69999999999999</v>
      </c>
      <c r="E157" s="38"/>
    </row>
    <row r="158" spans="1:5" s="340" customFormat="1" ht="21" customHeight="1">
      <c r="A158" s="383">
        <v>2080902</v>
      </c>
      <c r="B158" s="387" t="s">
        <v>1027</v>
      </c>
      <c r="C158" s="388">
        <v>150.83000000000001</v>
      </c>
      <c r="E158" s="38"/>
    </row>
    <row r="159" spans="1:5" s="340" customFormat="1" ht="21" customHeight="1">
      <c r="A159" s="383">
        <v>2080903</v>
      </c>
      <c r="B159" s="387" t="s">
        <v>1028</v>
      </c>
      <c r="C159" s="388">
        <v>11</v>
      </c>
      <c r="E159" s="38"/>
    </row>
    <row r="160" spans="1:5" s="340" customFormat="1" ht="21" customHeight="1">
      <c r="A160" s="383">
        <v>2080999</v>
      </c>
      <c r="B160" s="387" t="s">
        <v>1029</v>
      </c>
      <c r="C160" s="388">
        <v>782.8</v>
      </c>
      <c r="E160" s="38"/>
    </row>
    <row r="161" spans="1:5" s="340" customFormat="1" ht="21" customHeight="1">
      <c r="A161" s="383">
        <v>20810</v>
      </c>
      <c r="B161" s="387" t="s">
        <v>810</v>
      </c>
      <c r="C161" s="388">
        <f>C162</f>
        <v>899.17</v>
      </c>
      <c r="E161" s="38"/>
    </row>
    <row r="162" spans="1:5" s="340" customFormat="1" ht="21" customHeight="1">
      <c r="A162" s="383">
        <v>2081002</v>
      </c>
      <c r="B162" s="387" t="s">
        <v>811</v>
      </c>
      <c r="C162" s="388">
        <v>899.17</v>
      </c>
      <c r="E162" s="38"/>
    </row>
    <row r="163" spans="1:5" s="340" customFormat="1" ht="21" customHeight="1">
      <c r="A163" s="383">
        <v>20811</v>
      </c>
      <c r="B163" s="387" t="s">
        <v>812</v>
      </c>
      <c r="C163" s="388">
        <f>SUM(C164:C167)</f>
        <v>1066.21</v>
      </c>
      <c r="E163" s="38"/>
    </row>
    <row r="164" spans="1:5" s="340" customFormat="1" ht="21" customHeight="1">
      <c r="A164" s="383">
        <v>2081101</v>
      </c>
      <c r="B164" s="387" t="s">
        <v>813</v>
      </c>
      <c r="C164" s="388">
        <v>90.82</v>
      </c>
      <c r="E164" s="38"/>
    </row>
    <row r="165" spans="1:5" s="340" customFormat="1" ht="21" customHeight="1">
      <c r="A165" s="383">
        <v>2081104</v>
      </c>
      <c r="B165" s="387" t="s">
        <v>1030</v>
      </c>
      <c r="C165" s="388">
        <v>128</v>
      </c>
      <c r="E165" s="38"/>
    </row>
    <row r="166" spans="1:5" s="340" customFormat="1" ht="21" customHeight="1">
      <c r="A166" s="383">
        <v>2081107</v>
      </c>
      <c r="B166" s="387" t="s">
        <v>815</v>
      </c>
      <c r="C166" s="388">
        <v>698.4</v>
      </c>
      <c r="E166" s="38"/>
    </row>
    <row r="167" spans="1:5" s="340" customFormat="1" ht="21" customHeight="1">
      <c r="A167" s="383">
        <v>2081199</v>
      </c>
      <c r="B167" s="387" t="s">
        <v>816</v>
      </c>
      <c r="C167" s="388">
        <v>148.99</v>
      </c>
      <c r="E167" s="38"/>
    </row>
    <row r="168" spans="1:5" s="340" customFormat="1" ht="21" customHeight="1">
      <c r="A168" s="383">
        <v>20819</v>
      </c>
      <c r="B168" s="387" t="s">
        <v>1031</v>
      </c>
      <c r="C168" s="388">
        <f>C169</f>
        <v>1870.65</v>
      </c>
      <c r="E168" s="38"/>
    </row>
    <row r="169" spans="1:5" s="340" customFormat="1" ht="21" customHeight="1">
      <c r="A169" s="383">
        <v>2081902</v>
      </c>
      <c r="B169" s="387" t="s">
        <v>1032</v>
      </c>
      <c r="C169" s="388">
        <v>1870.65</v>
      </c>
      <c r="E169" s="38"/>
    </row>
    <row r="170" spans="1:5" s="340" customFormat="1" ht="21" customHeight="1">
      <c r="A170" s="383">
        <v>20825</v>
      </c>
      <c r="B170" s="387" t="s">
        <v>819</v>
      </c>
      <c r="C170" s="388">
        <f>C171</f>
        <v>14.59</v>
      </c>
      <c r="E170" s="38"/>
    </row>
    <row r="171" spans="1:5" s="340" customFormat="1" ht="21" customHeight="1">
      <c r="A171" s="383">
        <v>2082502</v>
      </c>
      <c r="B171" s="387" t="s">
        <v>820</v>
      </c>
      <c r="C171" s="388">
        <v>14.59</v>
      </c>
      <c r="E171" s="38"/>
    </row>
    <row r="172" spans="1:5" s="340" customFormat="1" ht="21" customHeight="1">
      <c r="A172" s="383">
        <v>20826</v>
      </c>
      <c r="B172" s="387" t="s">
        <v>1033</v>
      </c>
      <c r="C172" s="388">
        <f>C173</f>
        <v>11912</v>
      </c>
      <c r="E172" s="38"/>
    </row>
    <row r="173" spans="1:5" s="340" customFormat="1" ht="21" customHeight="1">
      <c r="A173" s="383">
        <v>2082602</v>
      </c>
      <c r="B173" s="387" t="s">
        <v>1034</v>
      </c>
      <c r="C173" s="388">
        <v>11912</v>
      </c>
      <c r="E173" s="38"/>
    </row>
    <row r="174" spans="1:5" s="340" customFormat="1" ht="21" customHeight="1">
      <c r="A174" s="383">
        <v>20828</v>
      </c>
      <c r="B174" s="387" t="s">
        <v>1035</v>
      </c>
      <c r="C174" s="388">
        <f>SUM(C175:C177)</f>
        <v>1820.1499999999999</v>
      </c>
      <c r="E174" s="38"/>
    </row>
    <row r="175" spans="1:5" s="340" customFormat="1" ht="21" customHeight="1">
      <c r="A175" s="383">
        <v>2082801</v>
      </c>
      <c r="B175" s="387" t="s">
        <v>1036</v>
      </c>
      <c r="C175" s="388">
        <v>190.09</v>
      </c>
      <c r="E175" s="38"/>
    </row>
    <row r="176" spans="1:5" s="340" customFormat="1" ht="21" customHeight="1">
      <c r="A176" s="383">
        <v>2082804</v>
      </c>
      <c r="B176" s="387" t="s">
        <v>825</v>
      </c>
      <c r="C176" s="388">
        <v>1474.96</v>
      </c>
      <c r="E176" s="38"/>
    </row>
    <row r="177" spans="1:4" ht="21" customHeight="1">
      <c r="A177" s="383">
        <v>2082899</v>
      </c>
      <c r="B177" s="387" t="s">
        <v>826</v>
      </c>
      <c r="C177" s="388">
        <v>155.1</v>
      </c>
    </row>
    <row r="178" spans="1:4" ht="21" customHeight="1">
      <c r="A178" s="383">
        <v>20830</v>
      </c>
      <c r="B178" s="387" t="s">
        <v>1037</v>
      </c>
      <c r="C178" s="388">
        <f>C179</f>
        <v>1800</v>
      </c>
    </row>
    <row r="179" spans="1:4" ht="21" customHeight="1">
      <c r="A179" s="383">
        <v>2083099</v>
      </c>
      <c r="B179" s="387" t="s">
        <v>1038</v>
      </c>
      <c r="C179" s="388">
        <v>1800</v>
      </c>
    </row>
    <row r="180" spans="1:4" ht="21" customHeight="1">
      <c r="A180" s="383">
        <v>20899</v>
      </c>
      <c r="B180" s="387" t="s">
        <v>829</v>
      </c>
      <c r="C180" s="388">
        <f>C181</f>
        <v>732.86</v>
      </c>
    </row>
    <row r="181" spans="1:4" ht="21" customHeight="1">
      <c r="A181" s="383">
        <v>2089999</v>
      </c>
      <c r="B181" s="387" t="s">
        <v>830</v>
      </c>
      <c r="C181" s="388">
        <v>732.86</v>
      </c>
    </row>
    <row r="182" spans="1:4" ht="21" customHeight="1">
      <c r="A182" s="383">
        <v>210</v>
      </c>
      <c r="B182" s="387" t="s">
        <v>831</v>
      </c>
      <c r="C182" s="388">
        <f>C183+C186+C189+C192+C199+C201+C205+C210+C212+C214+C216+C218</f>
        <v>30714.519999999997</v>
      </c>
      <c r="D182" s="313"/>
    </row>
    <row r="183" spans="1:4" ht="21" customHeight="1">
      <c r="A183" s="383">
        <v>21001</v>
      </c>
      <c r="B183" s="387" t="s">
        <v>832</v>
      </c>
      <c r="C183" s="388">
        <f>SUM(C184:C185)</f>
        <v>759.8599999999999</v>
      </c>
    </row>
    <row r="184" spans="1:4" ht="21" customHeight="1">
      <c r="A184" s="383">
        <v>2100101</v>
      </c>
      <c r="B184" s="387" t="s">
        <v>833</v>
      </c>
      <c r="C184" s="388">
        <v>353.71</v>
      </c>
    </row>
    <row r="185" spans="1:4" ht="21" customHeight="1">
      <c r="A185" s="383">
        <v>2100199</v>
      </c>
      <c r="B185" s="387" t="s">
        <v>834</v>
      </c>
      <c r="C185" s="388">
        <v>406.15</v>
      </c>
    </row>
    <row r="186" spans="1:4" ht="21" customHeight="1">
      <c r="A186" s="383">
        <v>21002</v>
      </c>
      <c r="B186" s="387" t="s">
        <v>835</v>
      </c>
      <c r="C186" s="388">
        <f>SUM(C187:C188)</f>
        <v>669.87</v>
      </c>
    </row>
    <row r="187" spans="1:4" ht="21" customHeight="1">
      <c r="A187" s="383">
        <v>2100201</v>
      </c>
      <c r="B187" s="387" t="s">
        <v>1039</v>
      </c>
      <c r="C187" s="388">
        <v>453.8</v>
      </c>
    </row>
    <row r="188" spans="1:4" ht="21" customHeight="1">
      <c r="A188" s="383">
        <v>2100299</v>
      </c>
      <c r="B188" s="387" t="s">
        <v>837</v>
      </c>
      <c r="C188" s="388">
        <v>216.07</v>
      </c>
    </row>
    <row r="189" spans="1:4" ht="21" customHeight="1">
      <c r="A189" s="383">
        <v>21003</v>
      </c>
      <c r="B189" s="387" t="s">
        <v>838</v>
      </c>
      <c r="C189" s="388">
        <f>SUM(C190:C191)</f>
        <v>1022.85</v>
      </c>
    </row>
    <row r="190" spans="1:4" ht="21" customHeight="1">
      <c r="A190" s="383">
        <v>2100302</v>
      </c>
      <c r="B190" s="387" t="s">
        <v>839</v>
      </c>
      <c r="C190" s="388">
        <v>511</v>
      </c>
    </row>
    <row r="191" spans="1:4" ht="21" customHeight="1">
      <c r="A191" s="383">
        <v>2100399</v>
      </c>
      <c r="B191" s="387" t="s">
        <v>1040</v>
      </c>
      <c r="C191" s="388">
        <v>511.85</v>
      </c>
    </row>
    <row r="192" spans="1:4" ht="21" customHeight="1">
      <c r="A192" s="383">
        <v>21004</v>
      </c>
      <c r="B192" s="387" t="s">
        <v>841</v>
      </c>
      <c r="C192" s="388">
        <f>SUM(C193:C198)</f>
        <v>7927.9</v>
      </c>
    </row>
    <row r="193" spans="1:5" s="340" customFormat="1" ht="21" customHeight="1">
      <c r="A193" s="383">
        <v>2100401</v>
      </c>
      <c r="B193" s="387" t="s">
        <v>842</v>
      </c>
      <c r="C193" s="388">
        <v>2091.6799999999998</v>
      </c>
      <c r="E193" s="38"/>
    </row>
    <row r="194" spans="1:5" s="340" customFormat="1" ht="21" customHeight="1">
      <c r="A194" s="383">
        <v>2100403</v>
      </c>
      <c r="B194" s="387" t="s">
        <v>843</v>
      </c>
      <c r="C194" s="388">
        <v>31.78</v>
      </c>
      <c r="E194" s="38"/>
    </row>
    <row r="195" spans="1:5" s="340" customFormat="1" ht="21" customHeight="1">
      <c r="A195" s="383">
        <v>2100408</v>
      </c>
      <c r="B195" s="387" t="s">
        <v>844</v>
      </c>
      <c r="C195" s="388">
        <v>4950.53</v>
      </c>
      <c r="E195" s="38"/>
    </row>
    <row r="196" spans="1:5" s="340" customFormat="1" ht="21" customHeight="1">
      <c r="A196" s="383">
        <v>2100409</v>
      </c>
      <c r="B196" s="387" t="s">
        <v>845</v>
      </c>
      <c r="C196" s="388">
        <v>566.96</v>
      </c>
      <c r="E196" s="38"/>
    </row>
    <row r="197" spans="1:5" s="340" customFormat="1" ht="21" customHeight="1">
      <c r="A197" s="383">
        <v>2100410</v>
      </c>
      <c r="B197" s="387" t="s">
        <v>846</v>
      </c>
      <c r="C197" s="388">
        <v>200</v>
      </c>
      <c r="E197" s="38"/>
    </row>
    <row r="198" spans="1:5" s="340" customFormat="1" ht="21" customHeight="1">
      <c r="A198" s="383">
        <v>2100499</v>
      </c>
      <c r="B198" s="387" t="s">
        <v>1041</v>
      </c>
      <c r="C198" s="388">
        <v>86.95</v>
      </c>
      <c r="E198" s="38"/>
    </row>
    <row r="199" spans="1:5" s="340" customFormat="1" ht="21" customHeight="1">
      <c r="A199" s="383">
        <v>21006</v>
      </c>
      <c r="B199" s="387" t="s">
        <v>1042</v>
      </c>
      <c r="C199" s="388">
        <f>C200</f>
        <v>60</v>
      </c>
      <c r="E199" s="38"/>
    </row>
    <row r="200" spans="1:5" s="340" customFormat="1" ht="21" customHeight="1">
      <c r="A200" s="383">
        <v>2100601</v>
      </c>
      <c r="B200" s="387" t="s">
        <v>1043</v>
      </c>
      <c r="C200" s="388">
        <v>60</v>
      </c>
      <c r="E200" s="38"/>
    </row>
    <row r="201" spans="1:5" s="340" customFormat="1" ht="21" customHeight="1">
      <c r="A201" s="383">
        <v>21007</v>
      </c>
      <c r="B201" s="387" t="s">
        <v>850</v>
      </c>
      <c r="C201" s="388">
        <f>SUM(C202:C204)</f>
        <v>3505.4599999999996</v>
      </c>
      <c r="E201" s="38"/>
    </row>
    <row r="202" spans="1:5" s="340" customFormat="1" ht="21" customHeight="1">
      <c r="A202" s="383">
        <v>2100716</v>
      </c>
      <c r="B202" s="387" t="s">
        <v>851</v>
      </c>
      <c r="C202" s="388">
        <v>1045.47</v>
      </c>
      <c r="E202" s="38"/>
    </row>
    <row r="203" spans="1:5" s="340" customFormat="1" ht="21" customHeight="1">
      <c r="A203" s="383">
        <v>2100717</v>
      </c>
      <c r="B203" s="387" t="s">
        <v>1044</v>
      </c>
      <c r="C203" s="388">
        <v>1883.06</v>
      </c>
      <c r="E203" s="38"/>
    </row>
    <row r="204" spans="1:5" s="340" customFormat="1" ht="21" customHeight="1">
      <c r="A204" s="383">
        <v>2100799</v>
      </c>
      <c r="B204" s="387" t="s">
        <v>853</v>
      </c>
      <c r="C204" s="388">
        <v>576.92999999999995</v>
      </c>
      <c r="E204" s="38"/>
    </row>
    <row r="205" spans="1:5" s="340" customFormat="1" ht="21" customHeight="1">
      <c r="A205" s="383">
        <v>21011</v>
      </c>
      <c r="B205" s="387" t="s">
        <v>854</v>
      </c>
      <c r="C205" s="388">
        <f>SUM(C206:C209)</f>
        <v>11825.01</v>
      </c>
      <c r="E205" s="38"/>
    </row>
    <row r="206" spans="1:5" s="340" customFormat="1" ht="21" customHeight="1">
      <c r="A206" s="383">
        <v>2101101</v>
      </c>
      <c r="B206" s="387" t="s">
        <v>855</v>
      </c>
      <c r="C206" s="388">
        <v>2433.34</v>
      </c>
      <c r="E206" s="38"/>
    </row>
    <row r="207" spans="1:5" s="340" customFormat="1" ht="21" customHeight="1">
      <c r="A207" s="383">
        <v>2101102</v>
      </c>
      <c r="B207" s="387" t="s">
        <v>856</v>
      </c>
      <c r="C207" s="388">
        <v>2949.49</v>
      </c>
      <c r="E207" s="38"/>
    </row>
    <row r="208" spans="1:5" s="340" customFormat="1" ht="21" customHeight="1">
      <c r="A208" s="383">
        <v>2101103</v>
      </c>
      <c r="B208" s="387" t="s">
        <v>857</v>
      </c>
      <c r="C208" s="388">
        <v>5869.66</v>
      </c>
      <c r="E208" s="38"/>
    </row>
    <row r="209" spans="1:4" ht="21" customHeight="1">
      <c r="A209" s="383">
        <v>2101199</v>
      </c>
      <c r="B209" s="387" t="s">
        <v>858</v>
      </c>
      <c r="C209" s="388">
        <v>572.52</v>
      </c>
    </row>
    <row r="210" spans="1:4" ht="21" customHeight="1">
      <c r="A210" s="383">
        <v>21012</v>
      </c>
      <c r="B210" s="387" t="s">
        <v>1045</v>
      </c>
      <c r="C210" s="388">
        <f>C211</f>
        <v>4070.25</v>
      </c>
    </row>
    <row r="211" spans="1:4" ht="21" customHeight="1">
      <c r="A211" s="383">
        <v>2101202</v>
      </c>
      <c r="B211" s="387" t="s">
        <v>1046</v>
      </c>
      <c r="C211" s="388">
        <v>4070.25</v>
      </c>
    </row>
    <row r="212" spans="1:4" ht="21" customHeight="1">
      <c r="A212" s="383">
        <v>21013</v>
      </c>
      <c r="B212" s="387" t="s">
        <v>1047</v>
      </c>
      <c r="C212" s="388">
        <f>C213</f>
        <v>255</v>
      </c>
    </row>
    <row r="213" spans="1:4" ht="21" customHeight="1">
      <c r="A213" s="383">
        <v>2101301</v>
      </c>
      <c r="B213" s="387" t="s">
        <v>1048</v>
      </c>
      <c r="C213" s="388">
        <v>255</v>
      </c>
    </row>
    <row r="214" spans="1:4" ht="21" customHeight="1">
      <c r="A214" s="383">
        <v>21014</v>
      </c>
      <c r="B214" s="387" t="s">
        <v>1049</v>
      </c>
      <c r="C214" s="388">
        <f>C215</f>
        <v>199</v>
      </c>
    </row>
    <row r="215" spans="1:4" ht="21" customHeight="1">
      <c r="A215" s="383">
        <v>2101401</v>
      </c>
      <c r="B215" s="387" t="s">
        <v>1050</v>
      </c>
      <c r="C215" s="388">
        <v>199</v>
      </c>
    </row>
    <row r="216" spans="1:4" ht="21" customHeight="1">
      <c r="A216" s="383">
        <v>21015</v>
      </c>
      <c r="B216" s="387" t="s">
        <v>1051</v>
      </c>
      <c r="C216" s="388">
        <f>C217</f>
        <v>417.32</v>
      </c>
    </row>
    <row r="217" spans="1:4" ht="21" customHeight="1">
      <c r="A217" s="383">
        <v>2101501</v>
      </c>
      <c r="B217" s="387" t="s">
        <v>1052</v>
      </c>
      <c r="C217" s="388">
        <v>417.32</v>
      </c>
    </row>
    <row r="218" spans="1:4" ht="21" customHeight="1">
      <c r="A218" s="383">
        <v>21099</v>
      </c>
      <c r="B218" s="387" t="s">
        <v>1053</v>
      </c>
      <c r="C218" s="388">
        <f>C219</f>
        <v>2</v>
      </c>
    </row>
    <row r="219" spans="1:4" ht="21" customHeight="1">
      <c r="A219" s="383">
        <v>2109999</v>
      </c>
      <c r="B219" s="387" t="s">
        <v>1054</v>
      </c>
      <c r="C219" s="388">
        <v>2</v>
      </c>
    </row>
    <row r="220" spans="1:4" ht="21" customHeight="1">
      <c r="A220" s="383">
        <v>211</v>
      </c>
      <c r="B220" s="387" t="s">
        <v>869</v>
      </c>
      <c r="C220" s="388">
        <f>C221+C224+C226+C230+C232</f>
        <v>6863.98</v>
      </c>
      <c r="D220" s="313"/>
    </row>
    <row r="221" spans="1:4" ht="21" customHeight="1">
      <c r="A221" s="383">
        <v>21101</v>
      </c>
      <c r="B221" s="387" t="s">
        <v>870</v>
      </c>
      <c r="C221" s="388">
        <f>SUM(C222:C223)</f>
        <v>2280.67</v>
      </c>
    </row>
    <row r="222" spans="1:4" ht="21" customHeight="1">
      <c r="A222" s="383">
        <v>2110101</v>
      </c>
      <c r="B222" s="387" t="s">
        <v>871</v>
      </c>
      <c r="C222" s="388">
        <v>2080.67</v>
      </c>
    </row>
    <row r="223" spans="1:4" ht="21" customHeight="1">
      <c r="A223" s="383">
        <v>2110199</v>
      </c>
      <c r="B223" s="387" t="s">
        <v>1055</v>
      </c>
      <c r="C223" s="388">
        <v>200</v>
      </c>
    </row>
    <row r="224" spans="1:4" ht="21" customHeight="1">
      <c r="A224" s="383">
        <v>21102</v>
      </c>
      <c r="B224" s="387" t="s">
        <v>873</v>
      </c>
      <c r="C224" s="388">
        <f>C225</f>
        <v>112.25</v>
      </c>
    </row>
    <row r="225" spans="1:4" ht="21" customHeight="1">
      <c r="A225" s="383">
        <v>2110299</v>
      </c>
      <c r="B225" s="387" t="s">
        <v>874</v>
      </c>
      <c r="C225" s="388">
        <v>112.25</v>
      </c>
    </row>
    <row r="226" spans="1:4" ht="21" customHeight="1">
      <c r="A226" s="383">
        <v>21103</v>
      </c>
      <c r="B226" s="387" t="s">
        <v>875</v>
      </c>
      <c r="C226" s="388">
        <f>SUM(C227:C229)</f>
        <v>2469.16</v>
      </c>
    </row>
    <row r="227" spans="1:4" ht="21" customHeight="1">
      <c r="A227" s="383">
        <v>2110301</v>
      </c>
      <c r="B227" s="387" t="s">
        <v>876</v>
      </c>
      <c r="C227" s="388">
        <v>2434.16</v>
      </c>
    </row>
    <row r="228" spans="1:4" ht="21" customHeight="1">
      <c r="A228" s="383">
        <v>2110302</v>
      </c>
      <c r="B228" s="387" t="s">
        <v>1056</v>
      </c>
      <c r="C228" s="388">
        <v>0</v>
      </c>
    </row>
    <row r="229" spans="1:4" ht="21" customHeight="1">
      <c r="A229" s="383">
        <v>2110399</v>
      </c>
      <c r="B229" s="387" t="s">
        <v>878</v>
      </c>
      <c r="C229" s="388">
        <v>35</v>
      </c>
    </row>
    <row r="230" spans="1:4" ht="21" customHeight="1">
      <c r="A230" s="383">
        <v>21114</v>
      </c>
      <c r="B230" s="387" t="s">
        <v>1057</v>
      </c>
      <c r="C230" s="388">
        <f>C231</f>
        <v>1.9</v>
      </c>
    </row>
    <row r="231" spans="1:4" ht="21" customHeight="1">
      <c r="A231" s="383">
        <v>2111403</v>
      </c>
      <c r="B231" s="387" t="s">
        <v>1058</v>
      </c>
      <c r="C231" s="388">
        <v>1.9</v>
      </c>
    </row>
    <row r="232" spans="1:4" ht="21" customHeight="1">
      <c r="A232" s="383">
        <v>21199</v>
      </c>
      <c r="B232" s="387" t="s">
        <v>881</v>
      </c>
      <c r="C232" s="388">
        <f>C233</f>
        <v>2000</v>
      </c>
    </row>
    <row r="233" spans="1:4" ht="21" customHeight="1">
      <c r="A233" s="383">
        <v>2119999</v>
      </c>
      <c r="B233" s="387" t="s">
        <v>882</v>
      </c>
      <c r="C233" s="388">
        <v>2000</v>
      </c>
    </row>
    <row r="234" spans="1:4" ht="21" customHeight="1">
      <c r="A234" s="383">
        <v>212</v>
      </c>
      <c r="B234" s="387" t="s">
        <v>883</v>
      </c>
      <c r="C234" s="388">
        <f>C235+C242+C245+C247</f>
        <v>9148.15</v>
      </c>
      <c r="D234" s="313"/>
    </row>
    <row r="235" spans="1:4" ht="21" customHeight="1">
      <c r="A235" s="383">
        <v>21201</v>
      </c>
      <c r="B235" s="387" t="s">
        <v>884</v>
      </c>
      <c r="C235" s="388">
        <f>SUM(C236:C241)</f>
        <v>3004.8599999999997</v>
      </c>
    </row>
    <row r="236" spans="1:4" ht="21" customHeight="1">
      <c r="A236" s="383">
        <v>2120101</v>
      </c>
      <c r="B236" s="387" t="s">
        <v>885</v>
      </c>
      <c r="C236" s="388">
        <v>1805.39</v>
      </c>
    </row>
    <row r="237" spans="1:4" ht="21" customHeight="1">
      <c r="A237" s="383">
        <v>2120102</v>
      </c>
      <c r="B237" s="387" t="s">
        <v>1059</v>
      </c>
      <c r="C237" s="388">
        <v>452.21</v>
      </c>
    </row>
    <row r="238" spans="1:4" ht="21" customHeight="1">
      <c r="A238" s="383">
        <v>2120103</v>
      </c>
      <c r="B238" s="387" t="s">
        <v>1060</v>
      </c>
      <c r="C238" s="388">
        <v>1.34</v>
      </c>
    </row>
    <row r="239" spans="1:4" ht="21" customHeight="1">
      <c r="A239" s="383">
        <v>2120104</v>
      </c>
      <c r="B239" s="387" t="s">
        <v>888</v>
      </c>
      <c r="C239" s="388">
        <v>261.76</v>
      </c>
    </row>
    <row r="240" spans="1:4" ht="21" customHeight="1">
      <c r="A240" s="383">
        <v>2120107</v>
      </c>
      <c r="B240" s="387" t="s">
        <v>1061</v>
      </c>
      <c r="C240" s="388">
        <v>20</v>
      </c>
    </row>
    <row r="241" spans="1:4" ht="21" customHeight="1">
      <c r="A241" s="383">
        <v>2120199</v>
      </c>
      <c r="B241" s="387" t="s">
        <v>1062</v>
      </c>
      <c r="C241" s="388">
        <v>464.16</v>
      </c>
    </row>
    <row r="242" spans="1:4" ht="21" customHeight="1">
      <c r="A242" s="383">
        <v>21203</v>
      </c>
      <c r="B242" s="387" t="s">
        <v>1063</v>
      </c>
      <c r="C242" s="388">
        <f>SUM(C243:C244)</f>
        <v>312.75</v>
      </c>
    </row>
    <row r="243" spans="1:4" ht="21" customHeight="1">
      <c r="A243" s="383">
        <v>2120303</v>
      </c>
      <c r="B243" s="387" t="s">
        <v>1064</v>
      </c>
      <c r="C243" s="388">
        <v>31.65</v>
      </c>
    </row>
    <row r="244" spans="1:4" ht="21" customHeight="1">
      <c r="A244" s="383">
        <v>2120399</v>
      </c>
      <c r="B244" s="387" t="s">
        <v>1065</v>
      </c>
      <c r="C244" s="388">
        <v>281.10000000000002</v>
      </c>
    </row>
    <row r="245" spans="1:4" ht="21" customHeight="1">
      <c r="A245" s="383">
        <v>21205</v>
      </c>
      <c r="B245" s="387" t="s">
        <v>894</v>
      </c>
      <c r="C245" s="388">
        <f>C246</f>
        <v>5830.54</v>
      </c>
    </row>
    <row r="246" spans="1:4" ht="21" customHeight="1">
      <c r="A246" s="383">
        <v>2120501</v>
      </c>
      <c r="B246" s="387" t="s">
        <v>895</v>
      </c>
      <c r="C246" s="388">
        <v>5830.54</v>
      </c>
    </row>
    <row r="247" spans="1:4" ht="21" customHeight="1">
      <c r="A247" s="383">
        <v>21299</v>
      </c>
      <c r="B247" s="387" t="s">
        <v>1066</v>
      </c>
      <c r="C247" s="388">
        <f>C248</f>
        <v>0</v>
      </c>
    </row>
    <row r="248" spans="1:4" ht="21" customHeight="1">
      <c r="A248" s="383">
        <v>2129999</v>
      </c>
      <c r="B248" s="387" t="s">
        <v>1067</v>
      </c>
      <c r="C248" s="388">
        <v>0</v>
      </c>
    </row>
    <row r="249" spans="1:4" ht="21" customHeight="1">
      <c r="A249" s="383">
        <v>213</v>
      </c>
      <c r="B249" s="387" t="s">
        <v>898</v>
      </c>
      <c r="C249" s="388">
        <f>C250+C261+C268+C278+C282</f>
        <v>15278.130000000001</v>
      </c>
      <c r="D249" s="313"/>
    </row>
    <row r="250" spans="1:4" ht="21" customHeight="1">
      <c r="A250" s="383">
        <v>21301</v>
      </c>
      <c r="B250" s="387" t="s">
        <v>899</v>
      </c>
      <c r="C250" s="388">
        <f>SUM(C251:C260)</f>
        <v>4007.44</v>
      </c>
    </row>
    <row r="251" spans="1:4" ht="21" customHeight="1">
      <c r="A251" s="383">
        <v>2130101</v>
      </c>
      <c r="B251" s="387" t="s">
        <v>900</v>
      </c>
      <c r="C251" s="388">
        <v>1850.61</v>
      </c>
    </row>
    <row r="252" spans="1:4" ht="21" customHeight="1">
      <c r="A252" s="383">
        <v>2130102</v>
      </c>
      <c r="B252" s="387" t="s">
        <v>901</v>
      </c>
      <c r="C252" s="388">
        <v>11</v>
      </c>
    </row>
    <row r="253" spans="1:4" ht="21" customHeight="1">
      <c r="A253" s="383">
        <v>2130103</v>
      </c>
      <c r="B253" s="387" t="s">
        <v>1068</v>
      </c>
      <c r="C253" s="388">
        <v>3</v>
      </c>
    </row>
    <row r="254" spans="1:4" ht="21" customHeight="1">
      <c r="A254" s="383">
        <v>2130104</v>
      </c>
      <c r="B254" s="387" t="s">
        <v>903</v>
      </c>
      <c r="C254" s="388">
        <v>608.35</v>
      </c>
    </row>
    <row r="255" spans="1:4" ht="21" customHeight="1">
      <c r="A255" s="383">
        <v>2130108</v>
      </c>
      <c r="B255" s="387" t="s">
        <v>904</v>
      </c>
      <c r="C255" s="388">
        <v>120</v>
      </c>
    </row>
    <row r="256" spans="1:4" ht="21" customHeight="1">
      <c r="A256" s="383">
        <v>2130109</v>
      </c>
      <c r="B256" s="387" t="s">
        <v>1069</v>
      </c>
      <c r="C256" s="388">
        <v>95.5</v>
      </c>
    </row>
    <row r="257" spans="1:5" s="340" customFormat="1" ht="21" customHeight="1">
      <c r="A257" s="383">
        <v>2130119</v>
      </c>
      <c r="B257" s="387" t="s">
        <v>1070</v>
      </c>
      <c r="C257" s="388">
        <v>97.98</v>
      </c>
      <c r="E257" s="38"/>
    </row>
    <row r="258" spans="1:5" s="340" customFormat="1" ht="21" customHeight="1">
      <c r="A258" s="383">
        <v>2130135</v>
      </c>
      <c r="B258" s="387" t="s">
        <v>907</v>
      </c>
      <c r="C258" s="388">
        <v>3</v>
      </c>
      <c r="E258" s="38"/>
    </row>
    <row r="259" spans="1:5" s="340" customFormat="1" ht="21" customHeight="1">
      <c r="A259" s="383">
        <v>2130153</v>
      </c>
      <c r="B259" s="387" t="s">
        <v>908</v>
      </c>
      <c r="C259" s="388">
        <v>1211</v>
      </c>
      <c r="E259" s="38"/>
    </row>
    <row r="260" spans="1:5" s="340" customFormat="1" ht="21" customHeight="1">
      <c r="A260" s="383">
        <v>2130199</v>
      </c>
      <c r="B260" s="387" t="s">
        <v>909</v>
      </c>
      <c r="C260" s="388">
        <v>7</v>
      </c>
      <c r="E260" s="38"/>
    </row>
    <row r="261" spans="1:5" s="340" customFormat="1" ht="21" customHeight="1">
      <c r="A261" s="383">
        <v>21302</v>
      </c>
      <c r="B261" s="387" t="s">
        <v>910</v>
      </c>
      <c r="C261" s="388">
        <f>SUM(C262:C267)</f>
        <v>1170.9100000000001</v>
      </c>
      <c r="E261" s="38"/>
    </row>
    <row r="262" spans="1:5" s="340" customFormat="1" ht="21" customHeight="1">
      <c r="A262" s="383">
        <v>2130201</v>
      </c>
      <c r="B262" s="387" t="s">
        <v>911</v>
      </c>
      <c r="C262" s="388">
        <v>486.81</v>
      </c>
      <c r="E262" s="38"/>
    </row>
    <row r="263" spans="1:5" s="340" customFormat="1" ht="21" customHeight="1">
      <c r="A263" s="383">
        <v>2130205</v>
      </c>
      <c r="B263" s="387" t="s">
        <v>1071</v>
      </c>
      <c r="C263" s="388">
        <v>500</v>
      </c>
      <c r="E263" s="38"/>
    </row>
    <row r="264" spans="1:5" s="340" customFormat="1" ht="21" customHeight="1">
      <c r="A264" s="383">
        <v>2130209</v>
      </c>
      <c r="B264" s="387" t="s">
        <v>1072</v>
      </c>
      <c r="C264" s="388">
        <v>63.4</v>
      </c>
      <c r="E264" s="38"/>
    </row>
    <row r="265" spans="1:5" s="340" customFormat="1" ht="21" customHeight="1">
      <c r="A265" s="383">
        <v>2130212</v>
      </c>
      <c r="B265" s="387" t="s">
        <v>914</v>
      </c>
      <c r="C265" s="388">
        <v>13.2</v>
      </c>
      <c r="E265" s="38"/>
    </row>
    <row r="266" spans="1:5" s="340" customFormat="1" ht="21" customHeight="1">
      <c r="A266" s="383">
        <v>2130234</v>
      </c>
      <c r="B266" s="387" t="s">
        <v>915</v>
      </c>
      <c r="C266" s="388">
        <v>5</v>
      </c>
      <c r="E266" s="38"/>
    </row>
    <row r="267" spans="1:5" s="340" customFormat="1" ht="21" customHeight="1">
      <c r="A267" s="383">
        <v>2130299</v>
      </c>
      <c r="B267" s="387" t="s">
        <v>916</v>
      </c>
      <c r="C267" s="388">
        <v>102.5</v>
      </c>
      <c r="E267" s="38"/>
    </row>
    <row r="268" spans="1:5" s="340" customFormat="1" ht="21" customHeight="1">
      <c r="A268" s="383">
        <v>21303</v>
      </c>
      <c r="B268" s="387" t="s">
        <v>917</v>
      </c>
      <c r="C268" s="388">
        <f>SUM(C269:C277)</f>
        <v>2976.23</v>
      </c>
      <c r="E268" s="38"/>
    </row>
    <row r="269" spans="1:5" s="340" customFormat="1" ht="21" customHeight="1">
      <c r="A269" s="383">
        <v>2130301</v>
      </c>
      <c r="B269" s="387" t="s">
        <v>918</v>
      </c>
      <c r="C269" s="388">
        <v>1428.65</v>
      </c>
      <c r="E269" s="38"/>
    </row>
    <row r="270" spans="1:5" s="340" customFormat="1" ht="21" customHeight="1">
      <c r="A270" s="383">
        <v>2130303</v>
      </c>
      <c r="B270" s="387" t="s">
        <v>919</v>
      </c>
      <c r="C270" s="388">
        <v>20</v>
      </c>
      <c r="E270" s="38"/>
    </row>
    <row r="271" spans="1:5" s="340" customFormat="1" ht="21" customHeight="1">
      <c r="A271" s="383">
        <v>2130304</v>
      </c>
      <c r="B271" s="387" t="s">
        <v>920</v>
      </c>
      <c r="C271" s="388">
        <v>1104</v>
      </c>
      <c r="E271" s="38"/>
    </row>
    <row r="272" spans="1:5" s="340" customFormat="1" ht="21" customHeight="1">
      <c r="A272" s="383">
        <v>2130306</v>
      </c>
      <c r="B272" s="387" t="s">
        <v>921</v>
      </c>
      <c r="C272" s="388">
        <v>195</v>
      </c>
      <c r="E272" s="38"/>
    </row>
    <row r="273" spans="1:4" ht="21" customHeight="1">
      <c r="A273" s="383">
        <v>2130309</v>
      </c>
      <c r="B273" s="387" t="s">
        <v>1073</v>
      </c>
      <c r="C273" s="388">
        <v>0.57999999999999996</v>
      </c>
    </row>
    <row r="274" spans="1:4" ht="21" customHeight="1">
      <c r="A274" s="383">
        <v>2130310</v>
      </c>
      <c r="B274" s="387" t="s">
        <v>923</v>
      </c>
      <c r="C274" s="388">
        <v>115</v>
      </c>
    </row>
    <row r="275" spans="1:4" ht="21" customHeight="1">
      <c r="A275" s="383">
        <v>2130314</v>
      </c>
      <c r="B275" s="387" t="s">
        <v>924</v>
      </c>
      <c r="C275" s="388">
        <v>28</v>
      </c>
    </row>
    <row r="276" spans="1:4" ht="21" customHeight="1">
      <c r="A276" s="383">
        <v>2130316</v>
      </c>
      <c r="B276" s="387" t="s">
        <v>1074</v>
      </c>
      <c r="C276" s="388">
        <v>10</v>
      </c>
    </row>
    <row r="277" spans="1:4" ht="21" customHeight="1">
      <c r="A277" s="383">
        <v>2130399</v>
      </c>
      <c r="B277" s="387" t="s">
        <v>926</v>
      </c>
      <c r="C277" s="388">
        <v>75</v>
      </c>
    </row>
    <row r="278" spans="1:4" ht="21" customHeight="1">
      <c r="A278" s="383">
        <v>21305</v>
      </c>
      <c r="B278" s="387" t="s">
        <v>927</v>
      </c>
      <c r="C278" s="388">
        <f>SUM(C279:C281)</f>
        <v>4694.8500000000004</v>
      </c>
    </row>
    <row r="279" spans="1:4" ht="21" customHeight="1">
      <c r="A279" s="383">
        <v>2130501</v>
      </c>
      <c r="B279" s="387" t="s">
        <v>928</v>
      </c>
      <c r="C279" s="388">
        <v>230.85</v>
      </c>
    </row>
    <row r="280" spans="1:4" ht="21" customHeight="1">
      <c r="A280" s="383">
        <v>2130502</v>
      </c>
      <c r="B280" s="387" t="s">
        <v>1075</v>
      </c>
      <c r="C280" s="388">
        <v>1114</v>
      </c>
    </row>
    <row r="281" spans="1:4" ht="21" customHeight="1">
      <c r="A281" s="383">
        <v>2130599</v>
      </c>
      <c r="B281" s="387" t="s">
        <v>930</v>
      </c>
      <c r="C281" s="388">
        <v>3350</v>
      </c>
    </row>
    <row r="282" spans="1:4" ht="21" customHeight="1">
      <c r="A282" s="383">
        <v>21307</v>
      </c>
      <c r="B282" s="387" t="s">
        <v>931</v>
      </c>
      <c r="C282" s="388">
        <f>SUM(C283:C286)</f>
        <v>2428.6999999999998</v>
      </c>
    </row>
    <row r="283" spans="1:4" ht="21" customHeight="1">
      <c r="A283" s="383">
        <v>2130701</v>
      </c>
      <c r="B283" s="387" t="s">
        <v>932</v>
      </c>
      <c r="C283" s="388">
        <v>1909</v>
      </c>
    </row>
    <row r="284" spans="1:4" ht="21" customHeight="1">
      <c r="A284" s="383">
        <v>2130705</v>
      </c>
      <c r="B284" s="387" t="s">
        <v>1076</v>
      </c>
      <c r="C284" s="388">
        <v>464.7</v>
      </c>
    </row>
    <row r="285" spans="1:4" ht="21" customHeight="1">
      <c r="A285" s="383">
        <v>2130706</v>
      </c>
      <c r="B285" s="387" t="s">
        <v>1077</v>
      </c>
      <c r="C285" s="388">
        <v>35</v>
      </c>
    </row>
    <row r="286" spans="1:4" ht="21" customHeight="1">
      <c r="A286" s="383">
        <v>2130799</v>
      </c>
      <c r="B286" s="387" t="s">
        <v>1078</v>
      </c>
      <c r="C286" s="388">
        <v>20</v>
      </c>
    </row>
    <row r="287" spans="1:4" ht="21" customHeight="1">
      <c r="A287" s="383">
        <v>214</v>
      </c>
      <c r="B287" s="387" t="s">
        <v>936</v>
      </c>
      <c r="C287" s="388">
        <f>C288</f>
        <v>4494.28</v>
      </c>
      <c r="D287" s="313"/>
    </row>
    <row r="288" spans="1:4" ht="21" customHeight="1">
      <c r="A288" s="383">
        <v>21401</v>
      </c>
      <c r="B288" s="387" t="s">
        <v>937</v>
      </c>
      <c r="C288" s="388">
        <f>SUM(C289:C294)</f>
        <v>4494.28</v>
      </c>
    </row>
    <row r="289" spans="1:4" ht="21" customHeight="1">
      <c r="A289" s="383">
        <v>2140101</v>
      </c>
      <c r="B289" s="387" t="s">
        <v>938</v>
      </c>
      <c r="C289" s="388">
        <v>1565.3</v>
      </c>
    </row>
    <row r="290" spans="1:4" ht="21" customHeight="1">
      <c r="A290" s="383">
        <v>2140102</v>
      </c>
      <c r="B290" s="387" t="s">
        <v>939</v>
      </c>
      <c r="C290" s="388">
        <v>591.52</v>
      </c>
    </row>
    <row r="291" spans="1:4" ht="21" customHeight="1">
      <c r="A291" s="383">
        <v>2140104</v>
      </c>
      <c r="B291" s="387" t="s">
        <v>940</v>
      </c>
      <c r="C291" s="388">
        <v>863.31</v>
      </c>
    </row>
    <row r="292" spans="1:4" ht="21" customHeight="1">
      <c r="A292" s="383">
        <v>2140106</v>
      </c>
      <c r="B292" s="387" t="s">
        <v>1079</v>
      </c>
      <c r="C292" s="388">
        <v>811.36</v>
      </c>
    </row>
    <row r="293" spans="1:4" ht="21" customHeight="1">
      <c r="A293" s="383">
        <v>2140112</v>
      </c>
      <c r="B293" s="387" t="s">
        <v>1080</v>
      </c>
      <c r="C293" s="388">
        <v>233.55</v>
      </c>
    </row>
    <row r="294" spans="1:4" ht="21" customHeight="1">
      <c r="A294" s="383">
        <v>2140199</v>
      </c>
      <c r="B294" s="387" t="s">
        <v>1081</v>
      </c>
      <c r="C294" s="388">
        <v>429.24</v>
      </c>
    </row>
    <row r="295" spans="1:4" ht="21" customHeight="1">
      <c r="A295" s="383">
        <v>215</v>
      </c>
      <c r="B295" s="387" t="s">
        <v>944</v>
      </c>
      <c r="C295" s="388">
        <f>C296+C298+C301</f>
        <v>429.68000000000006</v>
      </c>
      <c r="D295" s="313"/>
    </row>
    <row r="296" spans="1:4" ht="21" customHeight="1">
      <c r="A296" s="383">
        <v>21502</v>
      </c>
      <c r="B296" s="387" t="s">
        <v>1082</v>
      </c>
      <c r="C296" s="388">
        <f>C297</f>
        <v>98.37</v>
      </c>
      <c r="D296" s="313"/>
    </row>
    <row r="297" spans="1:4" ht="21" customHeight="1">
      <c r="A297" s="383">
        <v>2150213</v>
      </c>
      <c r="B297" s="387" t="s">
        <v>1083</v>
      </c>
      <c r="C297" s="388">
        <v>98.37</v>
      </c>
      <c r="D297" s="313"/>
    </row>
    <row r="298" spans="1:4" ht="21" customHeight="1">
      <c r="A298" s="383">
        <v>21505</v>
      </c>
      <c r="B298" s="387" t="s">
        <v>947</v>
      </c>
      <c r="C298" s="388">
        <f>SUM(C299:C300)</f>
        <v>68.150000000000006</v>
      </c>
    </row>
    <row r="299" spans="1:4" ht="21" customHeight="1">
      <c r="A299" s="383">
        <v>2150501</v>
      </c>
      <c r="B299" s="387" t="s">
        <v>948</v>
      </c>
      <c r="C299" s="388">
        <v>5</v>
      </c>
    </row>
    <row r="300" spans="1:4" ht="21" customHeight="1">
      <c r="A300" s="383">
        <v>2150502</v>
      </c>
      <c r="B300" s="387" t="s">
        <v>1084</v>
      </c>
      <c r="C300" s="388">
        <v>63.15</v>
      </c>
    </row>
    <row r="301" spans="1:4" ht="21" customHeight="1">
      <c r="A301" s="383">
        <v>21508</v>
      </c>
      <c r="B301" s="387" t="s">
        <v>950</v>
      </c>
      <c r="C301" s="388">
        <f>C302</f>
        <v>263.16000000000003</v>
      </c>
    </row>
    <row r="302" spans="1:4" ht="21" customHeight="1">
      <c r="A302" s="383">
        <v>2150801</v>
      </c>
      <c r="B302" s="387" t="s">
        <v>951</v>
      </c>
      <c r="C302" s="388">
        <v>263.16000000000003</v>
      </c>
    </row>
    <row r="303" spans="1:4" ht="21" customHeight="1">
      <c r="A303" s="383">
        <v>217</v>
      </c>
      <c r="B303" s="387" t="s">
        <v>952</v>
      </c>
      <c r="C303" s="388">
        <f>C304</f>
        <v>261.22000000000003</v>
      </c>
      <c r="D303" s="313"/>
    </row>
    <row r="304" spans="1:4" ht="21" customHeight="1">
      <c r="A304" s="383">
        <v>21701</v>
      </c>
      <c r="B304" s="387" t="s">
        <v>953</v>
      </c>
      <c r="C304" s="388">
        <f>C305</f>
        <v>261.22000000000003</v>
      </c>
    </row>
    <row r="305" spans="1:4" ht="21" customHeight="1">
      <c r="A305" s="383">
        <v>2170101</v>
      </c>
      <c r="B305" s="387" t="s">
        <v>954</v>
      </c>
      <c r="C305" s="388">
        <v>261.22000000000003</v>
      </c>
    </row>
    <row r="306" spans="1:4" ht="21" customHeight="1">
      <c r="A306" s="383">
        <v>219</v>
      </c>
      <c r="B306" s="387" t="s">
        <v>1085</v>
      </c>
      <c r="C306" s="388">
        <f>C307</f>
        <v>298.58999999999997</v>
      </c>
    </row>
    <row r="307" spans="1:4" ht="21" customHeight="1">
      <c r="A307" s="383">
        <v>21999</v>
      </c>
      <c r="B307" s="387" t="s">
        <v>1086</v>
      </c>
      <c r="C307" s="388">
        <v>298.58999999999997</v>
      </c>
    </row>
    <row r="308" spans="1:4" ht="21" customHeight="1">
      <c r="A308" s="383">
        <v>220</v>
      </c>
      <c r="B308" s="387" t="s">
        <v>957</v>
      </c>
      <c r="C308" s="388">
        <f>C309</f>
        <v>4531.87</v>
      </c>
      <c r="D308" s="313"/>
    </row>
    <row r="309" spans="1:4" ht="21" customHeight="1">
      <c r="A309" s="383">
        <v>22001</v>
      </c>
      <c r="B309" s="387" t="s">
        <v>1087</v>
      </c>
      <c r="C309" s="388">
        <f>SUM(C310:C316)</f>
        <v>4531.87</v>
      </c>
    </row>
    <row r="310" spans="1:4" ht="21" customHeight="1">
      <c r="A310" s="383">
        <v>2200101</v>
      </c>
      <c r="B310" s="387" t="s">
        <v>1088</v>
      </c>
      <c r="C310" s="388">
        <v>2225.8200000000002</v>
      </c>
    </row>
    <row r="311" spans="1:4" ht="21" customHeight="1">
      <c r="A311" s="383">
        <v>2200102</v>
      </c>
      <c r="B311" s="387" t="s">
        <v>1089</v>
      </c>
      <c r="C311" s="388">
        <v>112.44</v>
      </c>
    </row>
    <row r="312" spans="1:4" ht="21" customHeight="1">
      <c r="A312" s="383">
        <v>2200108</v>
      </c>
      <c r="B312" s="387" t="s">
        <v>1090</v>
      </c>
      <c r="C312" s="388">
        <v>100</v>
      </c>
    </row>
    <row r="313" spans="1:4" ht="21" customHeight="1">
      <c r="A313" s="383">
        <v>2200109</v>
      </c>
      <c r="B313" s="387" t="s">
        <v>1091</v>
      </c>
      <c r="C313" s="388">
        <v>12.5</v>
      </c>
    </row>
    <row r="314" spans="1:4" ht="21" customHeight="1">
      <c r="A314" s="383">
        <v>2200112</v>
      </c>
      <c r="B314" s="387" t="s">
        <v>1092</v>
      </c>
      <c r="C314" s="388">
        <v>400</v>
      </c>
    </row>
    <row r="315" spans="1:4" ht="21" customHeight="1">
      <c r="A315" s="383">
        <v>2200114</v>
      </c>
      <c r="B315" s="387" t="s">
        <v>964</v>
      </c>
      <c r="C315" s="388">
        <v>807.75</v>
      </c>
    </row>
    <row r="316" spans="1:4" ht="21" customHeight="1">
      <c r="A316" s="383">
        <v>2200150</v>
      </c>
      <c r="B316" s="387" t="s">
        <v>965</v>
      </c>
      <c r="C316" s="388">
        <v>873.36</v>
      </c>
    </row>
    <row r="317" spans="1:4" ht="21" customHeight="1">
      <c r="A317" s="383">
        <v>221</v>
      </c>
      <c r="B317" s="387" t="s">
        <v>966</v>
      </c>
      <c r="C317" s="388">
        <f>C318+C321</f>
        <v>14991.18</v>
      </c>
      <c r="D317" s="313"/>
    </row>
    <row r="318" spans="1:4" ht="21" customHeight="1">
      <c r="A318" s="383">
        <v>22101</v>
      </c>
      <c r="B318" s="387" t="s">
        <v>1093</v>
      </c>
      <c r="C318" s="388">
        <f>SUM(C319:C320)</f>
        <v>4758</v>
      </c>
      <c r="D318" s="313"/>
    </row>
    <row r="319" spans="1:4" ht="21" customHeight="1">
      <c r="A319" s="383">
        <v>2210103</v>
      </c>
      <c r="B319" s="387" t="s">
        <v>1094</v>
      </c>
      <c r="C319" s="388">
        <v>395</v>
      </c>
      <c r="D319" s="313"/>
    </row>
    <row r="320" spans="1:4" ht="21" customHeight="1">
      <c r="A320" s="383">
        <v>2210108</v>
      </c>
      <c r="B320" s="387" t="s">
        <v>1095</v>
      </c>
      <c r="C320" s="388">
        <v>4363</v>
      </c>
      <c r="D320" s="313"/>
    </row>
    <row r="321" spans="1:4" ht="21" customHeight="1">
      <c r="A321" s="383">
        <v>22102</v>
      </c>
      <c r="B321" s="387" t="s">
        <v>970</v>
      </c>
      <c r="C321" s="388">
        <f>C322</f>
        <v>10233.18</v>
      </c>
    </row>
    <row r="322" spans="1:4" ht="21" customHeight="1">
      <c r="A322" s="383">
        <v>2210201</v>
      </c>
      <c r="B322" s="387" t="s">
        <v>971</v>
      </c>
      <c r="C322" s="388">
        <v>10233.18</v>
      </c>
    </row>
    <row r="323" spans="1:4" ht="21" customHeight="1">
      <c r="A323" s="383">
        <v>222</v>
      </c>
      <c r="B323" s="387" t="s">
        <v>972</v>
      </c>
      <c r="C323" s="388">
        <f>C324</f>
        <v>66</v>
      </c>
      <c r="D323" s="313"/>
    </row>
    <row r="324" spans="1:4" ht="21" customHeight="1">
      <c r="A324" s="383">
        <v>22201</v>
      </c>
      <c r="B324" s="387" t="s">
        <v>973</v>
      </c>
      <c r="C324" s="388">
        <f>C325</f>
        <v>66</v>
      </c>
    </row>
    <row r="325" spans="1:4" ht="21" customHeight="1">
      <c r="A325" s="383">
        <v>2220199</v>
      </c>
      <c r="B325" s="387" t="s">
        <v>974</v>
      </c>
      <c r="C325" s="388">
        <v>66</v>
      </c>
    </row>
    <row r="326" spans="1:4" ht="21" customHeight="1">
      <c r="A326" s="383">
        <v>224</v>
      </c>
      <c r="B326" s="387" t="s">
        <v>975</v>
      </c>
      <c r="C326" s="388">
        <f>C327+C330+C333</f>
        <v>1339.98</v>
      </c>
      <c r="D326" s="313"/>
    </row>
    <row r="327" spans="1:4" ht="21" customHeight="1">
      <c r="A327" s="383">
        <v>22401</v>
      </c>
      <c r="B327" s="387" t="s">
        <v>1096</v>
      </c>
      <c r="C327" s="388">
        <f>SUM(C328:C329)</f>
        <v>649.25</v>
      </c>
    </row>
    <row r="328" spans="1:4" ht="21" customHeight="1">
      <c r="A328" s="383">
        <v>2240101</v>
      </c>
      <c r="B328" s="387" t="s">
        <v>1097</v>
      </c>
      <c r="C328" s="388">
        <v>644.25</v>
      </c>
    </row>
    <row r="329" spans="1:4" ht="21" customHeight="1">
      <c r="A329" s="383">
        <v>2240106</v>
      </c>
      <c r="B329" s="387" t="s">
        <v>1098</v>
      </c>
      <c r="C329" s="388">
        <v>5</v>
      </c>
    </row>
    <row r="330" spans="1:4" ht="21" customHeight="1">
      <c r="A330" s="383">
        <v>22402</v>
      </c>
      <c r="B330" s="387" t="s">
        <v>979</v>
      </c>
      <c r="C330" s="388">
        <f>SUM(C331:C332)</f>
        <v>423.5</v>
      </c>
    </row>
    <row r="331" spans="1:4" ht="21" customHeight="1">
      <c r="A331" s="383">
        <v>2240201</v>
      </c>
      <c r="B331" s="387" t="s">
        <v>980</v>
      </c>
      <c r="C331" s="388">
        <v>208.5</v>
      </c>
    </row>
    <row r="332" spans="1:4" ht="21" customHeight="1">
      <c r="A332" s="383">
        <v>2240299</v>
      </c>
      <c r="B332" s="387" t="s">
        <v>981</v>
      </c>
      <c r="C332" s="388">
        <v>215</v>
      </c>
    </row>
    <row r="333" spans="1:4" ht="21" customHeight="1">
      <c r="A333" s="383">
        <v>22404</v>
      </c>
      <c r="B333" s="387" t="s">
        <v>982</v>
      </c>
      <c r="C333" s="388">
        <f>SUM(C334:C335)</f>
        <v>267.23</v>
      </c>
    </row>
    <row r="334" spans="1:4" ht="21" customHeight="1">
      <c r="A334" s="383">
        <v>2240404</v>
      </c>
      <c r="B334" s="387" t="s">
        <v>983</v>
      </c>
      <c r="C334" s="388">
        <v>45.84</v>
      </c>
    </row>
    <row r="335" spans="1:4" ht="21" customHeight="1">
      <c r="A335" s="383">
        <v>2240450</v>
      </c>
      <c r="B335" s="387" t="s">
        <v>984</v>
      </c>
      <c r="C335" s="388">
        <v>221.39</v>
      </c>
    </row>
    <row r="336" spans="1:4" ht="21" customHeight="1">
      <c r="A336" s="383">
        <v>227</v>
      </c>
      <c r="B336" s="387" t="s">
        <v>1099</v>
      </c>
      <c r="C336" s="388">
        <v>7000</v>
      </c>
    </row>
    <row r="337" spans="1:4" ht="21" customHeight="1">
      <c r="A337" s="383">
        <v>229</v>
      </c>
      <c r="B337" s="387" t="s">
        <v>647</v>
      </c>
      <c r="C337" s="388">
        <f>C338</f>
        <v>1190</v>
      </c>
      <c r="D337" s="313"/>
    </row>
    <row r="338" spans="1:4" ht="21" customHeight="1">
      <c r="A338" s="383">
        <v>22999</v>
      </c>
      <c r="B338" s="387" t="s">
        <v>986</v>
      </c>
      <c r="C338" s="388">
        <f>C339</f>
        <v>1190</v>
      </c>
    </row>
    <row r="339" spans="1:4" ht="21" customHeight="1">
      <c r="A339" s="383">
        <v>2299999</v>
      </c>
      <c r="B339" s="387" t="s">
        <v>987</v>
      </c>
      <c r="C339" s="388">
        <v>1190</v>
      </c>
    </row>
    <row r="340" spans="1:4" ht="21" customHeight="1">
      <c r="A340" s="383">
        <v>232</v>
      </c>
      <c r="B340" s="387" t="s">
        <v>988</v>
      </c>
      <c r="C340" s="388">
        <f>C341</f>
        <v>2794</v>
      </c>
      <c r="D340" s="313"/>
    </row>
    <row r="341" spans="1:4" ht="21" customHeight="1">
      <c r="A341" s="383">
        <v>23203</v>
      </c>
      <c r="B341" s="387" t="s">
        <v>989</v>
      </c>
      <c r="C341" s="388">
        <f>C342</f>
        <v>2794</v>
      </c>
    </row>
    <row r="342" spans="1:4" ht="21" customHeight="1" thickBot="1">
      <c r="A342" s="383">
        <v>2320301</v>
      </c>
      <c r="B342" s="389" t="s">
        <v>990</v>
      </c>
      <c r="C342" s="390">
        <v>2794</v>
      </c>
    </row>
  </sheetData>
  <protectedRanges>
    <protectedRange sqref="D340 D295:D297 D303 D308 D317:D320 D326 D337 D76 D81:D84 D94 D249 D287" name="区域1_1_1"/>
    <protectedRange sqref="D234" name="区域5_1"/>
    <protectedRange sqref="D182" name="区域4_1"/>
    <protectedRange sqref="D127 D119" name="区域3_1"/>
  </protectedRanges>
  <autoFilter ref="A5:E342"/>
  <mergeCells count="1">
    <mergeCell ref="B2:C2"/>
  </mergeCells>
  <phoneticPr fontId="1" type="noConversion"/>
  <pageMargins left="0.62" right="0.31"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dimension ref="A1:C53"/>
  <sheetViews>
    <sheetView workbookViewId="0">
      <selection activeCell="A2" sqref="A2:C2"/>
    </sheetView>
  </sheetViews>
  <sheetFormatPr defaultRowHeight="14.25"/>
  <cols>
    <col min="1" max="1" width="19.75" style="70" customWidth="1"/>
    <col min="2" max="2" width="29.625" style="70" customWidth="1"/>
    <col min="3" max="3" width="25.5" style="70" customWidth="1"/>
    <col min="4" max="4" width="19.375" style="70" customWidth="1"/>
    <col min="5" max="5" width="9" style="70"/>
    <col min="6" max="6" width="11.5" style="70" bestFit="1" customWidth="1"/>
    <col min="7" max="256" width="9" style="70"/>
    <col min="257" max="257" width="19.75" style="70" customWidth="1"/>
    <col min="258" max="258" width="29.625" style="70" customWidth="1"/>
    <col min="259" max="259" width="25.5" style="70" customWidth="1"/>
    <col min="260" max="260" width="19.375" style="70" customWidth="1"/>
    <col min="261" max="261" width="9" style="70"/>
    <col min="262" max="262" width="11.5" style="70" bestFit="1" customWidth="1"/>
    <col min="263" max="512" width="9" style="70"/>
    <col min="513" max="513" width="19.75" style="70" customWidth="1"/>
    <col min="514" max="514" width="29.625" style="70" customWidth="1"/>
    <col min="515" max="515" width="25.5" style="70" customWidth="1"/>
    <col min="516" max="516" width="19.375" style="70" customWidth="1"/>
    <col min="517" max="517" width="9" style="70"/>
    <col min="518" max="518" width="11.5" style="70" bestFit="1" customWidth="1"/>
    <col min="519" max="768" width="9" style="70"/>
    <col min="769" max="769" width="19.75" style="70" customWidth="1"/>
    <col min="770" max="770" width="29.625" style="70" customWidth="1"/>
    <col min="771" max="771" width="25.5" style="70" customWidth="1"/>
    <col min="772" max="772" width="19.375" style="70" customWidth="1"/>
    <col min="773" max="773" width="9" style="70"/>
    <col min="774" max="774" width="11.5" style="70" bestFit="1" customWidth="1"/>
    <col min="775" max="1024" width="9" style="70"/>
    <col min="1025" max="1025" width="19.75" style="70" customWidth="1"/>
    <col min="1026" max="1026" width="29.625" style="70" customWidth="1"/>
    <col min="1027" max="1027" width="25.5" style="70" customWidth="1"/>
    <col min="1028" max="1028" width="19.375" style="70" customWidth="1"/>
    <col min="1029" max="1029" width="9" style="70"/>
    <col min="1030" max="1030" width="11.5" style="70" bestFit="1" customWidth="1"/>
    <col min="1031" max="1280" width="9" style="70"/>
    <col min="1281" max="1281" width="19.75" style="70" customWidth="1"/>
    <col min="1282" max="1282" width="29.625" style="70" customWidth="1"/>
    <col min="1283" max="1283" width="25.5" style="70" customWidth="1"/>
    <col min="1284" max="1284" width="19.375" style="70" customWidth="1"/>
    <col min="1285" max="1285" width="9" style="70"/>
    <col min="1286" max="1286" width="11.5" style="70" bestFit="1" customWidth="1"/>
    <col min="1287" max="1536" width="9" style="70"/>
    <col min="1537" max="1537" width="19.75" style="70" customWidth="1"/>
    <col min="1538" max="1538" width="29.625" style="70" customWidth="1"/>
    <col min="1539" max="1539" width="25.5" style="70" customWidth="1"/>
    <col min="1540" max="1540" width="19.375" style="70" customWidth="1"/>
    <col min="1541" max="1541" width="9" style="70"/>
    <col min="1542" max="1542" width="11.5" style="70" bestFit="1" customWidth="1"/>
    <col min="1543" max="1792" width="9" style="70"/>
    <col min="1793" max="1793" width="19.75" style="70" customWidth="1"/>
    <col min="1794" max="1794" width="29.625" style="70" customWidth="1"/>
    <col min="1795" max="1795" width="25.5" style="70" customWidth="1"/>
    <col min="1796" max="1796" width="19.375" style="70" customWidth="1"/>
    <col min="1797" max="1797" width="9" style="70"/>
    <col min="1798" max="1798" width="11.5" style="70" bestFit="1" customWidth="1"/>
    <col min="1799" max="2048" width="9" style="70"/>
    <col min="2049" max="2049" width="19.75" style="70" customWidth="1"/>
    <col min="2050" max="2050" width="29.625" style="70" customWidth="1"/>
    <col min="2051" max="2051" width="25.5" style="70" customWidth="1"/>
    <col min="2052" max="2052" width="19.375" style="70" customWidth="1"/>
    <col min="2053" max="2053" width="9" style="70"/>
    <col min="2054" max="2054" width="11.5" style="70" bestFit="1" customWidth="1"/>
    <col min="2055" max="2304" width="9" style="70"/>
    <col min="2305" max="2305" width="19.75" style="70" customWidth="1"/>
    <col min="2306" max="2306" width="29.625" style="70" customWidth="1"/>
    <col min="2307" max="2307" width="25.5" style="70" customWidth="1"/>
    <col min="2308" max="2308" width="19.375" style="70" customWidth="1"/>
    <col min="2309" max="2309" width="9" style="70"/>
    <col min="2310" max="2310" width="11.5" style="70" bestFit="1" customWidth="1"/>
    <col min="2311" max="2560" width="9" style="70"/>
    <col min="2561" max="2561" width="19.75" style="70" customWidth="1"/>
    <col min="2562" max="2562" width="29.625" style="70" customWidth="1"/>
    <col min="2563" max="2563" width="25.5" style="70" customWidth="1"/>
    <col min="2564" max="2564" width="19.375" style="70" customWidth="1"/>
    <col min="2565" max="2565" width="9" style="70"/>
    <col min="2566" max="2566" width="11.5" style="70" bestFit="1" customWidth="1"/>
    <col min="2567" max="2816" width="9" style="70"/>
    <col min="2817" max="2817" width="19.75" style="70" customWidth="1"/>
    <col min="2818" max="2818" width="29.625" style="70" customWidth="1"/>
    <col min="2819" max="2819" width="25.5" style="70" customWidth="1"/>
    <col min="2820" max="2820" width="19.375" style="70" customWidth="1"/>
    <col min="2821" max="2821" width="9" style="70"/>
    <col min="2822" max="2822" width="11.5" style="70" bestFit="1" customWidth="1"/>
    <col min="2823" max="3072" width="9" style="70"/>
    <col min="3073" max="3073" width="19.75" style="70" customWidth="1"/>
    <col min="3074" max="3074" width="29.625" style="70" customWidth="1"/>
    <col min="3075" max="3075" width="25.5" style="70" customWidth="1"/>
    <col min="3076" max="3076" width="19.375" style="70" customWidth="1"/>
    <col min="3077" max="3077" width="9" style="70"/>
    <col min="3078" max="3078" width="11.5" style="70" bestFit="1" customWidth="1"/>
    <col min="3079" max="3328" width="9" style="70"/>
    <col min="3329" max="3329" width="19.75" style="70" customWidth="1"/>
    <col min="3330" max="3330" width="29.625" style="70" customWidth="1"/>
    <col min="3331" max="3331" width="25.5" style="70" customWidth="1"/>
    <col min="3332" max="3332" width="19.375" style="70" customWidth="1"/>
    <col min="3333" max="3333" width="9" style="70"/>
    <col min="3334" max="3334" width="11.5" style="70" bestFit="1" customWidth="1"/>
    <col min="3335" max="3584" width="9" style="70"/>
    <col min="3585" max="3585" width="19.75" style="70" customWidth="1"/>
    <col min="3586" max="3586" width="29.625" style="70" customWidth="1"/>
    <col min="3587" max="3587" width="25.5" style="70" customWidth="1"/>
    <col min="3588" max="3588" width="19.375" style="70" customWidth="1"/>
    <col min="3589" max="3589" width="9" style="70"/>
    <col min="3590" max="3590" width="11.5" style="70" bestFit="1" customWidth="1"/>
    <col min="3591" max="3840" width="9" style="70"/>
    <col min="3841" max="3841" width="19.75" style="70" customWidth="1"/>
    <col min="3842" max="3842" width="29.625" style="70" customWidth="1"/>
    <col min="3843" max="3843" width="25.5" style="70" customWidth="1"/>
    <col min="3844" max="3844" width="19.375" style="70" customWidth="1"/>
    <col min="3845" max="3845" width="9" style="70"/>
    <col min="3846" max="3846" width="11.5" style="70" bestFit="1" customWidth="1"/>
    <col min="3847" max="4096" width="9" style="70"/>
    <col min="4097" max="4097" width="19.75" style="70" customWidth="1"/>
    <col min="4098" max="4098" width="29.625" style="70" customWidth="1"/>
    <col min="4099" max="4099" width="25.5" style="70" customWidth="1"/>
    <col min="4100" max="4100" width="19.375" style="70" customWidth="1"/>
    <col min="4101" max="4101" width="9" style="70"/>
    <col min="4102" max="4102" width="11.5" style="70" bestFit="1" customWidth="1"/>
    <col min="4103" max="4352" width="9" style="70"/>
    <col min="4353" max="4353" width="19.75" style="70" customWidth="1"/>
    <col min="4354" max="4354" width="29.625" style="70" customWidth="1"/>
    <col min="4355" max="4355" width="25.5" style="70" customWidth="1"/>
    <col min="4356" max="4356" width="19.375" style="70" customWidth="1"/>
    <col min="4357" max="4357" width="9" style="70"/>
    <col min="4358" max="4358" width="11.5" style="70" bestFit="1" customWidth="1"/>
    <col min="4359" max="4608" width="9" style="70"/>
    <col min="4609" max="4609" width="19.75" style="70" customWidth="1"/>
    <col min="4610" max="4610" width="29.625" style="70" customWidth="1"/>
    <col min="4611" max="4611" width="25.5" style="70" customWidth="1"/>
    <col min="4612" max="4612" width="19.375" style="70" customWidth="1"/>
    <col min="4613" max="4613" width="9" style="70"/>
    <col min="4614" max="4614" width="11.5" style="70" bestFit="1" customWidth="1"/>
    <col min="4615" max="4864" width="9" style="70"/>
    <col min="4865" max="4865" width="19.75" style="70" customWidth="1"/>
    <col min="4866" max="4866" width="29.625" style="70" customWidth="1"/>
    <col min="4867" max="4867" width="25.5" style="70" customWidth="1"/>
    <col min="4868" max="4868" width="19.375" style="70" customWidth="1"/>
    <col min="4869" max="4869" width="9" style="70"/>
    <col min="4870" max="4870" width="11.5" style="70" bestFit="1" customWidth="1"/>
    <col min="4871" max="5120" width="9" style="70"/>
    <col min="5121" max="5121" width="19.75" style="70" customWidth="1"/>
    <col min="5122" max="5122" width="29.625" style="70" customWidth="1"/>
    <col min="5123" max="5123" width="25.5" style="70" customWidth="1"/>
    <col min="5124" max="5124" width="19.375" style="70" customWidth="1"/>
    <col min="5125" max="5125" width="9" style="70"/>
    <col min="5126" max="5126" width="11.5" style="70" bestFit="1" customWidth="1"/>
    <col min="5127" max="5376" width="9" style="70"/>
    <col min="5377" max="5377" width="19.75" style="70" customWidth="1"/>
    <col min="5378" max="5378" width="29.625" style="70" customWidth="1"/>
    <col min="5379" max="5379" width="25.5" style="70" customWidth="1"/>
    <col min="5380" max="5380" width="19.375" style="70" customWidth="1"/>
    <col min="5381" max="5381" width="9" style="70"/>
    <col min="5382" max="5382" width="11.5" style="70" bestFit="1" customWidth="1"/>
    <col min="5383" max="5632" width="9" style="70"/>
    <col min="5633" max="5633" width="19.75" style="70" customWidth="1"/>
    <col min="5634" max="5634" width="29.625" style="70" customWidth="1"/>
    <col min="5635" max="5635" width="25.5" style="70" customWidth="1"/>
    <col min="5636" max="5636" width="19.375" style="70" customWidth="1"/>
    <col min="5637" max="5637" width="9" style="70"/>
    <col min="5638" max="5638" width="11.5" style="70" bestFit="1" customWidth="1"/>
    <col min="5639" max="5888" width="9" style="70"/>
    <col min="5889" max="5889" width="19.75" style="70" customWidth="1"/>
    <col min="5890" max="5890" width="29.625" style="70" customWidth="1"/>
    <col min="5891" max="5891" width="25.5" style="70" customWidth="1"/>
    <col min="5892" max="5892" width="19.375" style="70" customWidth="1"/>
    <col min="5893" max="5893" width="9" style="70"/>
    <col min="5894" max="5894" width="11.5" style="70" bestFit="1" customWidth="1"/>
    <col min="5895" max="6144" width="9" style="70"/>
    <col min="6145" max="6145" width="19.75" style="70" customWidth="1"/>
    <col min="6146" max="6146" width="29.625" style="70" customWidth="1"/>
    <col min="6147" max="6147" width="25.5" style="70" customWidth="1"/>
    <col min="6148" max="6148" width="19.375" style="70" customWidth="1"/>
    <col min="6149" max="6149" width="9" style="70"/>
    <col min="6150" max="6150" width="11.5" style="70" bestFit="1" customWidth="1"/>
    <col min="6151" max="6400" width="9" style="70"/>
    <col min="6401" max="6401" width="19.75" style="70" customWidth="1"/>
    <col min="6402" max="6402" width="29.625" style="70" customWidth="1"/>
    <col min="6403" max="6403" width="25.5" style="70" customWidth="1"/>
    <col min="6404" max="6404" width="19.375" style="70" customWidth="1"/>
    <col min="6405" max="6405" width="9" style="70"/>
    <col min="6406" max="6406" width="11.5" style="70" bestFit="1" customWidth="1"/>
    <col min="6407" max="6656" width="9" style="70"/>
    <col min="6657" max="6657" width="19.75" style="70" customWidth="1"/>
    <col min="6658" max="6658" width="29.625" style="70" customWidth="1"/>
    <col min="6659" max="6659" width="25.5" style="70" customWidth="1"/>
    <col min="6660" max="6660" width="19.375" style="70" customWidth="1"/>
    <col min="6661" max="6661" width="9" style="70"/>
    <col min="6662" max="6662" width="11.5" style="70" bestFit="1" customWidth="1"/>
    <col min="6663" max="6912" width="9" style="70"/>
    <col min="6913" max="6913" width="19.75" style="70" customWidth="1"/>
    <col min="6914" max="6914" width="29.625" style="70" customWidth="1"/>
    <col min="6915" max="6915" width="25.5" style="70" customWidth="1"/>
    <col min="6916" max="6916" width="19.375" style="70" customWidth="1"/>
    <col min="6917" max="6917" width="9" style="70"/>
    <col min="6918" max="6918" width="11.5" style="70" bestFit="1" customWidth="1"/>
    <col min="6919" max="7168" width="9" style="70"/>
    <col min="7169" max="7169" width="19.75" style="70" customWidth="1"/>
    <col min="7170" max="7170" width="29.625" style="70" customWidth="1"/>
    <col min="7171" max="7171" width="25.5" style="70" customWidth="1"/>
    <col min="7172" max="7172" width="19.375" style="70" customWidth="1"/>
    <col min="7173" max="7173" width="9" style="70"/>
    <col min="7174" max="7174" width="11.5" style="70" bestFit="1" customWidth="1"/>
    <col min="7175" max="7424" width="9" style="70"/>
    <col min="7425" max="7425" width="19.75" style="70" customWidth="1"/>
    <col min="7426" max="7426" width="29.625" style="70" customWidth="1"/>
    <col min="7427" max="7427" width="25.5" style="70" customWidth="1"/>
    <col min="7428" max="7428" width="19.375" style="70" customWidth="1"/>
    <col min="7429" max="7429" width="9" style="70"/>
    <col min="7430" max="7430" width="11.5" style="70" bestFit="1" customWidth="1"/>
    <col min="7431" max="7680" width="9" style="70"/>
    <col min="7681" max="7681" width="19.75" style="70" customWidth="1"/>
    <col min="7682" max="7682" width="29.625" style="70" customWidth="1"/>
    <col min="7683" max="7683" width="25.5" style="70" customWidth="1"/>
    <col min="7684" max="7684" width="19.375" style="70" customWidth="1"/>
    <col min="7685" max="7685" width="9" style="70"/>
    <col min="7686" max="7686" width="11.5" style="70" bestFit="1" customWidth="1"/>
    <col min="7687" max="7936" width="9" style="70"/>
    <col min="7937" max="7937" width="19.75" style="70" customWidth="1"/>
    <col min="7938" max="7938" width="29.625" style="70" customWidth="1"/>
    <col min="7939" max="7939" width="25.5" style="70" customWidth="1"/>
    <col min="7940" max="7940" width="19.375" style="70" customWidth="1"/>
    <col min="7941" max="7941" width="9" style="70"/>
    <col min="7942" max="7942" width="11.5" style="70" bestFit="1" customWidth="1"/>
    <col min="7943" max="8192" width="9" style="70"/>
    <col min="8193" max="8193" width="19.75" style="70" customWidth="1"/>
    <col min="8194" max="8194" width="29.625" style="70" customWidth="1"/>
    <col min="8195" max="8195" width="25.5" style="70" customWidth="1"/>
    <col min="8196" max="8196" width="19.375" style="70" customWidth="1"/>
    <col min="8197" max="8197" width="9" style="70"/>
    <col min="8198" max="8198" width="11.5" style="70" bestFit="1" customWidth="1"/>
    <col min="8199" max="8448" width="9" style="70"/>
    <col min="8449" max="8449" width="19.75" style="70" customWidth="1"/>
    <col min="8450" max="8450" width="29.625" style="70" customWidth="1"/>
    <col min="8451" max="8451" width="25.5" style="70" customWidth="1"/>
    <col min="8452" max="8452" width="19.375" style="70" customWidth="1"/>
    <col min="8453" max="8453" width="9" style="70"/>
    <col min="8454" max="8454" width="11.5" style="70" bestFit="1" customWidth="1"/>
    <col min="8455" max="8704" width="9" style="70"/>
    <col min="8705" max="8705" width="19.75" style="70" customWidth="1"/>
    <col min="8706" max="8706" width="29.625" style="70" customWidth="1"/>
    <col min="8707" max="8707" width="25.5" style="70" customWidth="1"/>
    <col min="8708" max="8708" width="19.375" style="70" customWidth="1"/>
    <col min="8709" max="8709" width="9" style="70"/>
    <col min="8710" max="8710" width="11.5" style="70" bestFit="1" customWidth="1"/>
    <col min="8711" max="8960" width="9" style="70"/>
    <col min="8961" max="8961" width="19.75" style="70" customWidth="1"/>
    <col min="8962" max="8962" width="29.625" style="70" customWidth="1"/>
    <col min="8963" max="8963" width="25.5" style="70" customWidth="1"/>
    <col min="8964" max="8964" width="19.375" style="70" customWidth="1"/>
    <col min="8965" max="8965" width="9" style="70"/>
    <col min="8966" max="8966" width="11.5" style="70" bestFit="1" customWidth="1"/>
    <col min="8967" max="9216" width="9" style="70"/>
    <col min="9217" max="9217" width="19.75" style="70" customWidth="1"/>
    <col min="9218" max="9218" width="29.625" style="70" customWidth="1"/>
    <col min="9219" max="9219" width="25.5" style="70" customWidth="1"/>
    <col min="9220" max="9220" width="19.375" style="70" customWidth="1"/>
    <col min="9221" max="9221" width="9" style="70"/>
    <col min="9222" max="9222" width="11.5" style="70" bestFit="1" customWidth="1"/>
    <col min="9223" max="9472" width="9" style="70"/>
    <col min="9473" max="9473" width="19.75" style="70" customWidth="1"/>
    <col min="9474" max="9474" width="29.625" style="70" customWidth="1"/>
    <col min="9475" max="9475" width="25.5" style="70" customWidth="1"/>
    <col min="9476" max="9476" width="19.375" style="70" customWidth="1"/>
    <col min="9477" max="9477" width="9" style="70"/>
    <col min="9478" max="9478" width="11.5" style="70" bestFit="1" customWidth="1"/>
    <col min="9479" max="9728" width="9" style="70"/>
    <col min="9729" max="9729" width="19.75" style="70" customWidth="1"/>
    <col min="9730" max="9730" width="29.625" style="70" customWidth="1"/>
    <col min="9731" max="9731" width="25.5" style="70" customWidth="1"/>
    <col min="9732" max="9732" width="19.375" style="70" customWidth="1"/>
    <col min="9733" max="9733" width="9" style="70"/>
    <col min="9734" max="9734" width="11.5" style="70" bestFit="1" customWidth="1"/>
    <col min="9735" max="9984" width="9" style="70"/>
    <col min="9985" max="9985" width="19.75" style="70" customWidth="1"/>
    <col min="9986" max="9986" width="29.625" style="70" customWidth="1"/>
    <col min="9987" max="9987" width="25.5" style="70" customWidth="1"/>
    <col min="9988" max="9988" width="19.375" style="70" customWidth="1"/>
    <col min="9989" max="9989" width="9" style="70"/>
    <col min="9990" max="9990" width="11.5" style="70" bestFit="1" customWidth="1"/>
    <col min="9991" max="10240" width="9" style="70"/>
    <col min="10241" max="10241" width="19.75" style="70" customWidth="1"/>
    <col min="10242" max="10242" width="29.625" style="70" customWidth="1"/>
    <col min="10243" max="10243" width="25.5" style="70" customWidth="1"/>
    <col min="10244" max="10244" width="19.375" style="70" customWidth="1"/>
    <col min="10245" max="10245" width="9" style="70"/>
    <col min="10246" max="10246" width="11.5" style="70" bestFit="1" customWidth="1"/>
    <col min="10247" max="10496" width="9" style="70"/>
    <col min="10497" max="10497" width="19.75" style="70" customWidth="1"/>
    <col min="10498" max="10498" width="29.625" style="70" customWidth="1"/>
    <col min="10499" max="10499" width="25.5" style="70" customWidth="1"/>
    <col min="10500" max="10500" width="19.375" style="70" customWidth="1"/>
    <col min="10501" max="10501" width="9" style="70"/>
    <col min="10502" max="10502" width="11.5" style="70" bestFit="1" customWidth="1"/>
    <col min="10503" max="10752" width="9" style="70"/>
    <col min="10753" max="10753" width="19.75" style="70" customWidth="1"/>
    <col min="10754" max="10754" width="29.625" style="70" customWidth="1"/>
    <col min="10755" max="10755" width="25.5" style="70" customWidth="1"/>
    <col min="10756" max="10756" width="19.375" style="70" customWidth="1"/>
    <col min="10757" max="10757" width="9" style="70"/>
    <col min="10758" max="10758" width="11.5" style="70" bestFit="1" customWidth="1"/>
    <col min="10759" max="11008" width="9" style="70"/>
    <col min="11009" max="11009" width="19.75" style="70" customWidth="1"/>
    <col min="11010" max="11010" width="29.625" style="70" customWidth="1"/>
    <col min="11011" max="11011" width="25.5" style="70" customWidth="1"/>
    <col min="11012" max="11012" width="19.375" style="70" customWidth="1"/>
    <col min="11013" max="11013" width="9" style="70"/>
    <col min="11014" max="11014" width="11.5" style="70" bestFit="1" customWidth="1"/>
    <col min="11015" max="11264" width="9" style="70"/>
    <col min="11265" max="11265" width="19.75" style="70" customWidth="1"/>
    <col min="11266" max="11266" width="29.625" style="70" customWidth="1"/>
    <col min="11267" max="11267" width="25.5" style="70" customWidth="1"/>
    <col min="11268" max="11268" width="19.375" style="70" customWidth="1"/>
    <col min="11269" max="11269" width="9" style="70"/>
    <col min="11270" max="11270" width="11.5" style="70" bestFit="1" customWidth="1"/>
    <col min="11271" max="11520" width="9" style="70"/>
    <col min="11521" max="11521" width="19.75" style="70" customWidth="1"/>
    <col min="11522" max="11522" width="29.625" style="70" customWidth="1"/>
    <col min="11523" max="11523" width="25.5" style="70" customWidth="1"/>
    <col min="11524" max="11524" width="19.375" style="70" customWidth="1"/>
    <col min="11525" max="11525" width="9" style="70"/>
    <col min="11526" max="11526" width="11.5" style="70" bestFit="1" customWidth="1"/>
    <col min="11527" max="11776" width="9" style="70"/>
    <col min="11777" max="11777" width="19.75" style="70" customWidth="1"/>
    <col min="11778" max="11778" width="29.625" style="70" customWidth="1"/>
    <col min="11779" max="11779" width="25.5" style="70" customWidth="1"/>
    <col min="11780" max="11780" width="19.375" style="70" customWidth="1"/>
    <col min="11781" max="11781" width="9" style="70"/>
    <col min="11782" max="11782" width="11.5" style="70" bestFit="1" customWidth="1"/>
    <col min="11783" max="12032" width="9" style="70"/>
    <col min="12033" max="12033" width="19.75" style="70" customWidth="1"/>
    <col min="12034" max="12034" width="29.625" style="70" customWidth="1"/>
    <col min="12035" max="12035" width="25.5" style="70" customWidth="1"/>
    <col min="12036" max="12036" width="19.375" style="70" customWidth="1"/>
    <col min="12037" max="12037" width="9" style="70"/>
    <col min="12038" max="12038" width="11.5" style="70" bestFit="1" customWidth="1"/>
    <col min="12039" max="12288" width="9" style="70"/>
    <col min="12289" max="12289" width="19.75" style="70" customWidth="1"/>
    <col min="12290" max="12290" width="29.625" style="70" customWidth="1"/>
    <col min="12291" max="12291" width="25.5" style="70" customWidth="1"/>
    <col min="12292" max="12292" width="19.375" style="70" customWidth="1"/>
    <col min="12293" max="12293" width="9" style="70"/>
    <col min="12294" max="12294" width="11.5" style="70" bestFit="1" customWidth="1"/>
    <col min="12295" max="12544" width="9" style="70"/>
    <col min="12545" max="12545" width="19.75" style="70" customWidth="1"/>
    <col min="12546" max="12546" width="29.625" style="70" customWidth="1"/>
    <col min="12547" max="12547" width="25.5" style="70" customWidth="1"/>
    <col min="12548" max="12548" width="19.375" style="70" customWidth="1"/>
    <col min="12549" max="12549" width="9" style="70"/>
    <col min="12550" max="12550" width="11.5" style="70" bestFit="1" customWidth="1"/>
    <col min="12551" max="12800" width="9" style="70"/>
    <col min="12801" max="12801" width="19.75" style="70" customWidth="1"/>
    <col min="12802" max="12802" width="29.625" style="70" customWidth="1"/>
    <col min="12803" max="12803" width="25.5" style="70" customWidth="1"/>
    <col min="12804" max="12804" width="19.375" style="70" customWidth="1"/>
    <col min="12805" max="12805" width="9" style="70"/>
    <col min="12806" max="12806" width="11.5" style="70" bestFit="1" customWidth="1"/>
    <col min="12807" max="13056" width="9" style="70"/>
    <col min="13057" max="13057" width="19.75" style="70" customWidth="1"/>
    <col min="13058" max="13058" width="29.625" style="70" customWidth="1"/>
    <col min="13059" max="13059" width="25.5" style="70" customWidth="1"/>
    <col min="13060" max="13060" width="19.375" style="70" customWidth="1"/>
    <col min="13061" max="13061" width="9" style="70"/>
    <col min="13062" max="13062" width="11.5" style="70" bestFit="1" customWidth="1"/>
    <col min="13063" max="13312" width="9" style="70"/>
    <col min="13313" max="13313" width="19.75" style="70" customWidth="1"/>
    <col min="13314" max="13314" width="29.625" style="70" customWidth="1"/>
    <col min="13315" max="13315" width="25.5" style="70" customWidth="1"/>
    <col min="13316" max="13316" width="19.375" style="70" customWidth="1"/>
    <col min="13317" max="13317" width="9" style="70"/>
    <col min="13318" max="13318" width="11.5" style="70" bestFit="1" customWidth="1"/>
    <col min="13319" max="13568" width="9" style="70"/>
    <col min="13569" max="13569" width="19.75" style="70" customWidth="1"/>
    <col min="13570" max="13570" width="29.625" style="70" customWidth="1"/>
    <col min="13571" max="13571" width="25.5" style="70" customWidth="1"/>
    <col min="13572" max="13572" width="19.375" style="70" customWidth="1"/>
    <col min="13573" max="13573" width="9" style="70"/>
    <col min="13574" max="13574" width="11.5" style="70" bestFit="1" customWidth="1"/>
    <col min="13575" max="13824" width="9" style="70"/>
    <col min="13825" max="13825" width="19.75" style="70" customWidth="1"/>
    <col min="13826" max="13826" width="29.625" style="70" customWidth="1"/>
    <col min="13827" max="13827" width="25.5" style="70" customWidth="1"/>
    <col min="13828" max="13828" width="19.375" style="70" customWidth="1"/>
    <col min="13829" max="13829" width="9" style="70"/>
    <col min="13830" max="13830" width="11.5" style="70" bestFit="1" customWidth="1"/>
    <col min="13831" max="14080" width="9" style="70"/>
    <col min="14081" max="14081" width="19.75" style="70" customWidth="1"/>
    <col min="14082" max="14082" width="29.625" style="70" customWidth="1"/>
    <col min="14083" max="14083" width="25.5" style="70" customWidth="1"/>
    <col min="14084" max="14084" width="19.375" style="70" customWidth="1"/>
    <col min="14085" max="14085" width="9" style="70"/>
    <col min="14086" max="14086" width="11.5" style="70" bestFit="1" customWidth="1"/>
    <col min="14087" max="14336" width="9" style="70"/>
    <col min="14337" max="14337" width="19.75" style="70" customWidth="1"/>
    <col min="14338" max="14338" width="29.625" style="70" customWidth="1"/>
    <col min="14339" max="14339" width="25.5" style="70" customWidth="1"/>
    <col min="14340" max="14340" width="19.375" style="70" customWidth="1"/>
    <col min="14341" max="14341" width="9" style="70"/>
    <col min="14342" max="14342" width="11.5" style="70" bestFit="1" customWidth="1"/>
    <col min="14343" max="14592" width="9" style="70"/>
    <col min="14593" max="14593" width="19.75" style="70" customWidth="1"/>
    <col min="14594" max="14594" width="29.625" style="70" customWidth="1"/>
    <col min="14595" max="14595" width="25.5" style="70" customWidth="1"/>
    <col min="14596" max="14596" width="19.375" style="70" customWidth="1"/>
    <col min="14597" max="14597" width="9" style="70"/>
    <col min="14598" max="14598" width="11.5" style="70" bestFit="1" customWidth="1"/>
    <col min="14599" max="14848" width="9" style="70"/>
    <col min="14849" max="14849" width="19.75" style="70" customWidth="1"/>
    <col min="14850" max="14850" width="29.625" style="70" customWidth="1"/>
    <col min="14851" max="14851" width="25.5" style="70" customWidth="1"/>
    <col min="14852" max="14852" width="19.375" style="70" customWidth="1"/>
    <col min="14853" max="14853" width="9" style="70"/>
    <col min="14854" max="14854" width="11.5" style="70" bestFit="1" customWidth="1"/>
    <col min="14855" max="15104" width="9" style="70"/>
    <col min="15105" max="15105" width="19.75" style="70" customWidth="1"/>
    <col min="15106" max="15106" width="29.625" style="70" customWidth="1"/>
    <col min="15107" max="15107" width="25.5" style="70" customWidth="1"/>
    <col min="15108" max="15108" width="19.375" style="70" customWidth="1"/>
    <col min="15109" max="15109" width="9" style="70"/>
    <col min="15110" max="15110" width="11.5" style="70" bestFit="1" customWidth="1"/>
    <col min="15111" max="15360" width="9" style="70"/>
    <col min="15361" max="15361" width="19.75" style="70" customWidth="1"/>
    <col min="15362" max="15362" width="29.625" style="70" customWidth="1"/>
    <col min="15363" max="15363" width="25.5" style="70" customWidth="1"/>
    <col min="15364" max="15364" width="19.375" style="70" customWidth="1"/>
    <col min="15365" max="15365" width="9" style="70"/>
    <col min="15366" max="15366" width="11.5" style="70" bestFit="1" customWidth="1"/>
    <col min="15367" max="15616" width="9" style="70"/>
    <col min="15617" max="15617" width="19.75" style="70" customWidth="1"/>
    <col min="15618" max="15618" width="29.625" style="70" customWidth="1"/>
    <col min="15619" max="15619" width="25.5" style="70" customWidth="1"/>
    <col min="15620" max="15620" width="19.375" style="70" customWidth="1"/>
    <col min="15621" max="15621" width="9" style="70"/>
    <col min="15622" max="15622" width="11.5" style="70" bestFit="1" customWidth="1"/>
    <col min="15623" max="15872" width="9" style="70"/>
    <col min="15873" max="15873" width="19.75" style="70" customWidth="1"/>
    <col min="15874" max="15874" width="29.625" style="70" customWidth="1"/>
    <col min="15875" max="15875" width="25.5" style="70" customWidth="1"/>
    <col min="15876" max="15876" width="19.375" style="70" customWidth="1"/>
    <col min="15877" max="15877" width="9" style="70"/>
    <col min="15878" max="15878" width="11.5" style="70" bestFit="1" customWidth="1"/>
    <col min="15879" max="16128" width="9" style="70"/>
    <col min="16129" max="16129" width="19.75" style="70" customWidth="1"/>
    <col min="16130" max="16130" width="29.625" style="70" customWidth="1"/>
    <col min="16131" max="16131" width="25.5" style="70" customWidth="1"/>
    <col min="16132" max="16132" width="19.375" style="70" customWidth="1"/>
    <col min="16133" max="16133" width="9" style="70"/>
    <col min="16134" max="16134" width="11.5" style="70" bestFit="1" customWidth="1"/>
    <col min="16135" max="16384" width="9" style="70"/>
  </cols>
  <sheetData>
    <row r="1" spans="1:3" ht="20.25">
      <c r="A1" s="104" t="s">
        <v>1232</v>
      </c>
    </row>
    <row r="2" spans="1:3" ht="29.25" customHeight="1">
      <c r="A2" s="426" t="s">
        <v>1100</v>
      </c>
      <c r="B2" s="426"/>
      <c r="C2" s="426"/>
    </row>
    <row r="3" spans="1:3" ht="26.25" thickBot="1">
      <c r="A3" s="154"/>
      <c r="B3" s="155"/>
      <c r="C3" s="156" t="s">
        <v>2</v>
      </c>
    </row>
    <row r="4" spans="1:3" ht="24.95" customHeight="1">
      <c r="A4" s="157" t="s">
        <v>423</v>
      </c>
      <c r="B4" s="158" t="s">
        <v>424</v>
      </c>
      <c r="C4" s="159" t="s">
        <v>1101</v>
      </c>
    </row>
    <row r="5" spans="1:3" ht="24.95" customHeight="1">
      <c r="A5" s="391" t="s">
        <v>1215</v>
      </c>
      <c r="B5" s="392"/>
      <c r="C5" s="393">
        <f>C6+C11+C21+C27+C31+C34+C36+C38+C40+C46+C48+C50+C52</f>
        <v>134835.62999999998</v>
      </c>
    </row>
    <row r="6" spans="1:3" ht="24.95" customHeight="1">
      <c r="A6" s="160" t="s">
        <v>426</v>
      </c>
      <c r="B6" s="161" t="s">
        <v>427</v>
      </c>
      <c r="C6" s="162">
        <f>SUM(C7:C10)</f>
        <v>42841.88</v>
      </c>
    </row>
    <row r="7" spans="1:3" ht="24.95" customHeight="1">
      <c r="A7" s="160" t="s">
        <v>428</v>
      </c>
      <c r="B7" s="161" t="s">
        <v>429</v>
      </c>
      <c r="C7" s="162">
        <v>30888.87</v>
      </c>
    </row>
    <row r="8" spans="1:3" ht="24.95" customHeight="1">
      <c r="A8" s="160" t="s">
        <v>430</v>
      </c>
      <c r="B8" s="161" t="s">
        <v>431</v>
      </c>
      <c r="C8" s="162">
        <v>7435.1</v>
      </c>
    </row>
    <row r="9" spans="1:3" ht="24.95" customHeight="1">
      <c r="A9" s="160" t="s">
        <v>432</v>
      </c>
      <c r="B9" s="161" t="s">
        <v>433</v>
      </c>
      <c r="C9" s="162">
        <v>3975.07</v>
      </c>
    </row>
    <row r="10" spans="1:3" ht="24.95" customHeight="1">
      <c r="A10" s="160" t="s">
        <v>434</v>
      </c>
      <c r="B10" s="161" t="s">
        <v>435</v>
      </c>
      <c r="C10" s="162">
        <v>542.84</v>
      </c>
    </row>
    <row r="11" spans="1:3" ht="24.95" customHeight="1">
      <c r="A11" s="160" t="s">
        <v>436</v>
      </c>
      <c r="B11" s="161" t="s">
        <v>437</v>
      </c>
      <c r="C11" s="162">
        <f>SUM(C12:C20)</f>
        <v>4444.83</v>
      </c>
    </row>
    <row r="12" spans="1:3" ht="24.95" customHeight="1">
      <c r="A12" s="160" t="s">
        <v>438</v>
      </c>
      <c r="B12" s="161" t="s">
        <v>439</v>
      </c>
      <c r="C12" s="162">
        <v>2905.24</v>
      </c>
    </row>
    <row r="13" spans="1:3" ht="24.95" customHeight="1">
      <c r="A13" s="160" t="s">
        <v>1102</v>
      </c>
      <c r="B13" s="161" t="s">
        <v>1103</v>
      </c>
      <c r="C13" s="162"/>
    </row>
    <row r="14" spans="1:3" ht="24.95" customHeight="1">
      <c r="A14" s="160" t="s">
        <v>442</v>
      </c>
      <c r="B14" s="161" t="s">
        <v>443</v>
      </c>
      <c r="C14" s="162">
        <v>8.1300000000000008</v>
      </c>
    </row>
    <row r="15" spans="1:3" ht="24.95" customHeight="1">
      <c r="A15" s="160" t="s">
        <v>444</v>
      </c>
      <c r="B15" s="161" t="s">
        <v>445</v>
      </c>
      <c r="C15" s="162"/>
    </row>
    <row r="16" spans="1:3" ht="24.95" customHeight="1">
      <c r="A16" s="160" t="s">
        <v>446</v>
      </c>
      <c r="B16" s="161" t="s">
        <v>447</v>
      </c>
      <c r="C16" s="162">
        <v>864.51</v>
      </c>
    </row>
    <row r="17" spans="1:3" ht="24.95" customHeight="1">
      <c r="A17" s="160" t="s">
        <v>448</v>
      </c>
      <c r="B17" s="161" t="s">
        <v>449</v>
      </c>
      <c r="C17" s="162">
        <v>1.48</v>
      </c>
    </row>
    <row r="18" spans="1:3" ht="24.95" customHeight="1">
      <c r="A18" s="160" t="s">
        <v>450</v>
      </c>
      <c r="B18" s="161" t="s">
        <v>451</v>
      </c>
      <c r="C18" s="162">
        <v>639.1</v>
      </c>
    </row>
    <row r="19" spans="1:3" ht="24.95" customHeight="1">
      <c r="A19" s="160" t="s">
        <v>452</v>
      </c>
      <c r="B19" s="161" t="s">
        <v>453</v>
      </c>
      <c r="C19" s="162">
        <v>26.37</v>
      </c>
    </row>
    <row r="20" spans="1:3" ht="24.95" customHeight="1">
      <c r="A20" s="160" t="s">
        <v>454</v>
      </c>
      <c r="B20" s="161" t="s">
        <v>455</v>
      </c>
      <c r="C20" s="162">
        <v>0</v>
      </c>
    </row>
    <row r="21" spans="1:3" ht="24.95" customHeight="1">
      <c r="A21" s="160" t="s">
        <v>456</v>
      </c>
      <c r="B21" s="161" t="s">
        <v>457</v>
      </c>
      <c r="C21" s="162">
        <f>SUM(C22:C26)</f>
        <v>0</v>
      </c>
    </row>
    <row r="22" spans="1:3" ht="24.95" customHeight="1">
      <c r="A22" s="160" t="s">
        <v>1104</v>
      </c>
      <c r="B22" s="161" t="s">
        <v>458</v>
      </c>
      <c r="C22" s="162"/>
    </row>
    <row r="23" spans="1:3" ht="24.95" customHeight="1">
      <c r="A23" s="160" t="s">
        <v>1105</v>
      </c>
      <c r="B23" s="161" t="s">
        <v>459</v>
      </c>
      <c r="C23" s="162"/>
    </row>
    <row r="24" spans="1:3" ht="24.95" customHeight="1">
      <c r="A24" s="160" t="s">
        <v>460</v>
      </c>
      <c r="B24" s="161" t="s">
        <v>461</v>
      </c>
      <c r="C24" s="162"/>
    </row>
    <row r="25" spans="1:3" ht="24.95" customHeight="1">
      <c r="A25" s="160" t="s">
        <v>1106</v>
      </c>
      <c r="B25" s="161" t="s">
        <v>1107</v>
      </c>
      <c r="C25" s="162"/>
    </row>
    <row r="26" spans="1:3" ht="24.95" customHeight="1">
      <c r="A26" s="160" t="s">
        <v>1108</v>
      </c>
      <c r="B26" s="161" t="s">
        <v>1109</v>
      </c>
      <c r="C26" s="162"/>
    </row>
    <row r="27" spans="1:3" ht="24.95" customHeight="1">
      <c r="A27" s="160" t="s">
        <v>1110</v>
      </c>
      <c r="B27" s="161" t="s">
        <v>1111</v>
      </c>
      <c r="C27" s="162">
        <f>SUM(C28:C30)</f>
        <v>0</v>
      </c>
    </row>
    <row r="28" spans="1:3" ht="24.95" customHeight="1">
      <c r="A28" s="160" t="s">
        <v>1112</v>
      </c>
      <c r="B28" s="161" t="s">
        <v>1113</v>
      </c>
      <c r="C28" s="162"/>
    </row>
    <row r="29" spans="1:3" ht="24.95" customHeight="1">
      <c r="A29" s="160" t="s">
        <v>1114</v>
      </c>
      <c r="B29" s="161" t="s">
        <v>1115</v>
      </c>
      <c r="C29" s="162"/>
    </row>
    <row r="30" spans="1:3" ht="24.95" customHeight="1">
      <c r="A30" s="160" t="s">
        <v>1116</v>
      </c>
      <c r="B30" s="161" t="s">
        <v>1117</v>
      </c>
      <c r="C30" s="162"/>
    </row>
    <row r="31" spans="1:3" ht="24.95" customHeight="1">
      <c r="A31" s="160" t="s">
        <v>466</v>
      </c>
      <c r="B31" s="161" t="s">
        <v>467</v>
      </c>
      <c r="C31" s="162">
        <f>SUM(C32:C33)</f>
        <v>86325.119999999995</v>
      </c>
    </row>
    <row r="32" spans="1:3" ht="24.95" customHeight="1">
      <c r="A32" s="160" t="s">
        <v>468</v>
      </c>
      <c r="B32" s="161" t="s">
        <v>469</v>
      </c>
      <c r="C32" s="162">
        <v>83247</v>
      </c>
    </row>
    <row r="33" spans="1:3" ht="24.95" customHeight="1">
      <c r="A33" s="160" t="s">
        <v>470</v>
      </c>
      <c r="B33" s="161" t="s">
        <v>471</v>
      </c>
      <c r="C33" s="162">
        <v>3078.12</v>
      </c>
    </row>
    <row r="34" spans="1:3" ht="24.95" customHeight="1">
      <c r="A34" s="160" t="s">
        <v>1118</v>
      </c>
      <c r="B34" s="161" t="s">
        <v>1119</v>
      </c>
      <c r="C34" s="162">
        <f>C35</f>
        <v>0</v>
      </c>
    </row>
    <row r="35" spans="1:3" ht="24.95" customHeight="1">
      <c r="A35" s="160" t="s">
        <v>1120</v>
      </c>
      <c r="B35" s="161" t="s">
        <v>1121</v>
      </c>
      <c r="C35" s="162"/>
    </row>
    <row r="36" spans="1:3" ht="24.95" customHeight="1">
      <c r="A36" s="160" t="s">
        <v>1122</v>
      </c>
      <c r="B36" s="161" t="s">
        <v>1123</v>
      </c>
      <c r="C36" s="162">
        <f>C37</f>
        <v>0</v>
      </c>
    </row>
    <row r="37" spans="1:3" ht="24.95" customHeight="1">
      <c r="A37" s="160" t="s">
        <v>1124</v>
      </c>
      <c r="B37" s="161" t="s">
        <v>1125</v>
      </c>
      <c r="C37" s="162"/>
    </row>
    <row r="38" spans="1:3" ht="24.95" customHeight="1">
      <c r="A38" s="160" t="s">
        <v>1126</v>
      </c>
      <c r="B38" s="161" t="s">
        <v>1127</v>
      </c>
      <c r="C38" s="162">
        <f>C39</f>
        <v>0</v>
      </c>
    </row>
    <row r="39" spans="1:3" ht="24.95" customHeight="1">
      <c r="A39" s="160" t="s">
        <v>1128</v>
      </c>
      <c r="B39" s="161" t="s">
        <v>1129</v>
      </c>
      <c r="C39" s="162"/>
    </row>
    <row r="40" spans="1:3" ht="24.95" customHeight="1">
      <c r="A40" s="160" t="s">
        <v>475</v>
      </c>
      <c r="B40" s="161" t="s">
        <v>476</v>
      </c>
      <c r="C40" s="162">
        <f>SUM(C41:C45)</f>
        <v>1223.8</v>
      </c>
    </row>
    <row r="41" spans="1:3" ht="24.95" customHeight="1">
      <c r="A41" s="160" t="s">
        <v>477</v>
      </c>
      <c r="B41" s="161" t="s">
        <v>478</v>
      </c>
      <c r="C41" s="162">
        <v>384.03</v>
      </c>
    </row>
    <row r="42" spans="1:3" ht="24.95" customHeight="1">
      <c r="A42" s="160" t="s">
        <v>1130</v>
      </c>
      <c r="B42" s="161" t="s">
        <v>1131</v>
      </c>
      <c r="C42" s="162"/>
    </row>
    <row r="43" spans="1:3" ht="24.95" customHeight="1">
      <c r="A43" s="160" t="s">
        <v>1132</v>
      </c>
      <c r="B43" s="161" t="s">
        <v>1133</v>
      </c>
      <c r="C43" s="162"/>
    </row>
    <row r="44" spans="1:3" ht="24.95" customHeight="1">
      <c r="A44" s="160" t="s">
        <v>481</v>
      </c>
      <c r="B44" s="161" t="s">
        <v>482</v>
      </c>
      <c r="C44" s="162">
        <v>839.77</v>
      </c>
    </row>
    <row r="45" spans="1:3" ht="24.95" customHeight="1">
      <c r="A45" s="160" t="s">
        <v>483</v>
      </c>
      <c r="B45" s="161" t="s">
        <v>484</v>
      </c>
      <c r="C45" s="162"/>
    </row>
    <row r="46" spans="1:3" ht="24.95" customHeight="1">
      <c r="A46" s="163" t="s">
        <v>1134</v>
      </c>
      <c r="B46" s="164" t="s">
        <v>1135</v>
      </c>
      <c r="C46" s="165">
        <f>C47</f>
        <v>0</v>
      </c>
    </row>
    <row r="47" spans="1:3" ht="24.95" customHeight="1">
      <c r="A47" s="163" t="s">
        <v>1136</v>
      </c>
      <c r="B47" s="164" t="s">
        <v>1137</v>
      </c>
      <c r="C47" s="165"/>
    </row>
    <row r="48" spans="1:3" ht="24.95" customHeight="1">
      <c r="A48" s="163" t="s">
        <v>1138</v>
      </c>
      <c r="B48" s="164" t="s">
        <v>1139</v>
      </c>
      <c r="C48" s="165">
        <f>C49</f>
        <v>0</v>
      </c>
    </row>
    <row r="49" spans="1:3" ht="24.95" customHeight="1">
      <c r="A49" s="163" t="s">
        <v>1140</v>
      </c>
      <c r="B49" s="164" t="s">
        <v>1141</v>
      </c>
      <c r="C49" s="165"/>
    </row>
    <row r="50" spans="1:3" ht="24.95" customHeight="1">
      <c r="A50" s="163" t="s">
        <v>1142</v>
      </c>
      <c r="B50" s="164" t="s">
        <v>1143</v>
      </c>
      <c r="C50" s="165">
        <f>C51</f>
        <v>0</v>
      </c>
    </row>
    <row r="51" spans="1:3" ht="24.95" customHeight="1">
      <c r="A51" s="163" t="s">
        <v>1144</v>
      </c>
      <c r="B51" s="164" t="s">
        <v>1145</v>
      </c>
      <c r="C51" s="165"/>
    </row>
    <row r="52" spans="1:3" ht="24.95" customHeight="1">
      <c r="A52" s="163" t="s">
        <v>1146</v>
      </c>
      <c r="B52" s="164" t="s">
        <v>1147</v>
      </c>
      <c r="C52" s="165">
        <f>C53</f>
        <v>0</v>
      </c>
    </row>
    <row r="53" spans="1:3" ht="24.95" customHeight="1" thickBot="1">
      <c r="A53" s="397" t="s">
        <v>1148</v>
      </c>
      <c r="B53" s="398" t="s">
        <v>1149</v>
      </c>
      <c r="C53" s="166"/>
    </row>
  </sheetData>
  <mergeCells count="1">
    <mergeCell ref="A2:C2"/>
  </mergeCells>
  <phoneticPr fontId="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28</vt:i4>
      </vt:variant>
      <vt:variant>
        <vt:lpstr>命名范围</vt:lpstr>
      </vt:variant>
      <vt:variant>
        <vt:i4>18</vt:i4>
      </vt:variant>
    </vt:vector>
  </HeadingPairs>
  <TitlesOfParts>
    <vt:vector size="46" baseType="lpstr">
      <vt:lpstr>1.一般公共预算收支预算总表</vt:lpstr>
      <vt:lpstr>2.一般公共预算收入预算表</vt:lpstr>
      <vt:lpstr>3.一般公共预算收入分级预算表</vt:lpstr>
      <vt:lpstr>4.一般公共预算支出预算表</vt:lpstr>
      <vt:lpstr>5.一般公共预算支出预算明细表</vt:lpstr>
      <vt:lpstr>6.一般预算支出预算表（按经济分类）</vt:lpstr>
      <vt:lpstr>7.一般公共预算（本级）支出预算表</vt:lpstr>
      <vt:lpstr>8.一般公共预算（本级）支出明细表</vt:lpstr>
      <vt:lpstr>9.一般预算本级基本支出表（按经济分类）</vt:lpstr>
      <vt:lpstr>10.一般公共预算“三公”经费预算表</vt:lpstr>
      <vt:lpstr>11.税收返还和转移支付</vt:lpstr>
      <vt:lpstr>12.专项转移支付分项目分地区情况表</vt:lpstr>
      <vt:lpstr>13.政府一般债务限额余额情况表</vt:lpstr>
      <vt:lpstr>14.政府余额专项债务限额余额情况表</vt:lpstr>
      <vt:lpstr>15.政府性基金收支总表</vt:lpstr>
      <vt:lpstr>16.政府性基金收入</vt:lpstr>
      <vt:lpstr>17.政府性基金支出</vt:lpstr>
      <vt:lpstr>18.政府性基金本级支出</vt:lpstr>
      <vt:lpstr>19.政府基金转移支付</vt:lpstr>
      <vt:lpstr>20.国有资本经营收入预算表 </vt:lpstr>
      <vt:lpstr>21.国有资本经营支出预算表</vt:lpstr>
      <vt:lpstr>22.国有资本经营(本级)支出预算表</vt:lpstr>
      <vt:lpstr>23.国有资本转移支付</vt:lpstr>
      <vt:lpstr>24.社会保险基金收支总表</vt:lpstr>
      <vt:lpstr>25.社保基金收入预算</vt:lpstr>
      <vt:lpstr>26.社保基金支出预算</vt:lpstr>
      <vt:lpstr>27.社保基金本级支出预算</vt:lpstr>
      <vt:lpstr>28.社保基金预算结余表</vt:lpstr>
      <vt:lpstr>'12.专项转移支付分项目分地区情况表'!Print_Area</vt:lpstr>
      <vt:lpstr>'17.政府性基金支出'!Print_Area</vt:lpstr>
      <vt:lpstr>'20.国有资本经营收入预算表 '!Print_Area</vt:lpstr>
      <vt:lpstr>'21.国有资本经营支出预算表'!Print_Area</vt:lpstr>
      <vt:lpstr>'22.国有资本经营(本级)支出预算表'!Print_Area</vt:lpstr>
      <vt:lpstr>'23.国有资本转移支付'!Print_Area</vt:lpstr>
      <vt:lpstr>'25.社保基金收入预算'!Print_Area</vt:lpstr>
      <vt:lpstr>'26.社保基金支出预算'!Print_Area</vt:lpstr>
      <vt:lpstr>'28.社保基金预算结余表'!Print_Area</vt:lpstr>
      <vt:lpstr>'3.一般公共预算收入分级预算表'!Print_Area</vt:lpstr>
      <vt:lpstr>'4.一般公共预算支出预算表'!Print_Area</vt:lpstr>
      <vt:lpstr>'7.一般公共预算（本级）支出预算表'!Print_Area</vt:lpstr>
      <vt:lpstr>'16.政府性基金收入'!Print_Titles</vt:lpstr>
      <vt:lpstr>'17.政府性基金支出'!Print_Titles</vt:lpstr>
      <vt:lpstr>'18.政府性基金本级支出'!Print_Titles</vt:lpstr>
      <vt:lpstr>'19.政府基金转移支付'!Print_Titles</vt:lpstr>
      <vt:lpstr>'2.一般公共预算收入预算表'!Print_Titles</vt:lpstr>
      <vt:lpstr>'25.社保基金收入预算'!Print_Titles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2021-04-18T02:41:14Z</dcterms:modified>
</cp:coreProperties>
</file>