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用表" sheetId="4" r:id="rId1"/>
  </sheets>
  <definedNames>
    <definedName name="_xlnm.Print_Titles" localSheetId="0">公示用表!$2:$3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<sst xmlns="http://schemas.openxmlformats.org/spreadsheetml/2006/main" count="148" uniqueCount="144">
  <si>
    <t>息县2023年粮油规模种植主体单产提升行动项目资金使用情况统计表</t>
  </si>
  <si>
    <t>序号</t>
  </si>
  <si>
    <t>规模种植主体</t>
  </si>
  <si>
    <t>坐落位置</t>
  </si>
  <si>
    <t>实施面积（亩）</t>
  </si>
  <si>
    <t>负责人</t>
  </si>
  <si>
    <t>总产奖补情况</t>
  </si>
  <si>
    <t>单产奖补情况</t>
  </si>
  <si>
    <t>物化领取折合资金（元）</t>
  </si>
  <si>
    <t>综合应奖补资金情况</t>
  </si>
  <si>
    <t>实际应奖补资金（元）（资金奖补+物化补助最高不超过30万元)</t>
  </si>
  <si>
    <t>理论总产（kg)</t>
  </si>
  <si>
    <t>实测总产（kg)</t>
  </si>
  <si>
    <t>奖补金额（元）</t>
  </si>
  <si>
    <t>理论单产（kg)</t>
  </si>
  <si>
    <t>实测单产（kg)</t>
  </si>
  <si>
    <t>总量（g）</t>
  </si>
  <si>
    <t>吡蚜·呋虫胺（元）</t>
  </si>
  <si>
    <t>总量(ml)</t>
  </si>
  <si>
    <t>24-表芸苔素内酯（元）</t>
  </si>
  <si>
    <t>总量(g)</t>
  </si>
  <si>
    <t>大量元素水溶肥料(高钾型)（元）</t>
  </si>
  <si>
    <t>稻瘟·三环唑（元）</t>
  </si>
  <si>
    <t>（总产+单产)奖补资金（元）</t>
  </si>
  <si>
    <t>物化补助（元）</t>
  </si>
  <si>
    <t>息县穗丰家庭农场</t>
  </si>
  <si>
    <t>孙庙乡胡庄村</t>
  </si>
  <si>
    <t>蔡文举</t>
  </si>
  <si>
    <t>息县宏兴农业专业合作社</t>
  </si>
  <si>
    <t>临河乡新集村冯小庄</t>
  </si>
  <si>
    <t>冯志刚</t>
  </si>
  <si>
    <t>息县兰军种植专业合作社</t>
  </si>
  <si>
    <t>谯楼街道秦庄</t>
  </si>
  <si>
    <t>秦兰军</t>
  </si>
  <si>
    <t>息县杨店乡洪友家庭农场</t>
  </si>
  <si>
    <t>杨店乡朱鹤村</t>
  </si>
  <si>
    <t>徐洪友</t>
  </si>
  <si>
    <t>息县轩雅种植家庭农场</t>
  </si>
  <si>
    <t>杨店乡李围孜村</t>
  </si>
  <si>
    <t>韩小中</t>
  </si>
  <si>
    <t>息县桂连专业种植合作社</t>
  </si>
  <si>
    <t>曹黄林镇六里井村张底下组</t>
  </si>
  <si>
    <t>娄桂连</t>
  </si>
  <si>
    <t>息县长源生态专业合作社</t>
  </si>
  <si>
    <t>长陵乡翁楼村卢庄组</t>
  </si>
  <si>
    <t>翁万山</t>
  </si>
  <si>
    <t>息县金惠祥种植专业合作社</t>
  </si>
  <si>
    <t>孙庙乡小谢楼村</t>
  </si>
  <si>
    <t>谢会昌</t>
  </si>
  <si>
    <t>息县雨林种植专业合作社</t>
  </si>
  <si>
    <t>临河乡罗寨村黄庄</t>
  </si>
  <si>
    <t>吴学雨</t>
  </si>
  <si>
    <t>息县豫南弘杨生态龙虾养殖专业合作社</t>
  </si>
  <si>
    <t>项店镇曹集村杨庄</t>
  </si>
  <si>
    <t>杨峰</t>
  </si>
  <si>
    <t>息县鑫穗生态农业发展专业合作社</t>
  </si>
  <si>
    <t>杨店乡何庄村</t>
  </si>
  <si>
    <t>刘可可</t>
  </si>
  <si>
    <t>河南省硕丰农业合作社</t>
  </si>
  <si>
    <t>项店镇李店村</t>
  </si>
  <si>
    <t>和洪升</t>
  </si>
  <si>
    <t>息县虹桦种植专业合作社</t>
  </si>
  <si>
    <t>杨店乡棠集村</t>
  </si>
  <si>
    <t>温世军</t>
  </si>
  <si>
    <t>息县明友家庭农场</t>
  </si>
  <si>
    <t>孙庙乡龙庙村东王庄</t>
  </si>
  <si>
    <t>樊明友</t>
  </si>
  <si>
    <t>息县春玲种植家庭农场</t>
  </si>
  <si>
    <t>路口乡弯柳树村弯东</t>
  </si>
  <si>
    <t>王春玲</t>
  </si>
  <si>
    <t>息县农之友生态农业专业合作社</t>
  </si>
  <si>
    <t>小茴店镇张老庄村</t>
  </si>
  <si>
    <t>瓮猛</t>
  </si>
  <si>
    <t>息县金山农业家庭农场</t>
  </si>
  <si>
    <t>项店镇魏店村胡店组</t>
  </si>
  <si>
    <t>水学勇</t>
  </si>
  <si>
    <t>息县建业种植专业合作社</t>
  </si>
  <si>
    <t>路口乡一分厂</t>
  </si>
  <si>
    <t>许  建</t>
  </si>
  <si>
    <t>息县大众种植专业合作社</t>
  </si>
  <si>
    <t>项店镇魏店村刘东组</t>
  </si>
  <si>
    <t>吴松中</t>
  </si>
  <si>
    <t>息县裕春种植家庭农场</t>
  </si>
  <si>
    <t>小茴店镇李甲道村</t>
  </si>
  <si>
    <t>李永清</t>
  </si>
  <si>
    <t>息县富田家庭农场</t>
  </si>
  <si>
    <t>罗  双</t>
  </si>
  <si>
    <t>息县润升谷物种植家庭农场</t>
  </si>
  <si>
    <t>临河乡常店孜村常店孜</t>
  </si>
  <si>
    <t>罗慧</t>
  </si>
  <si>
    <t>亿丰农业农民专业合作社</t>
  </si>
  <si>
    <t>陈棚乡王林村</t>
  </si>
  <si>
    <t>陈介云</t>
  </si>
  <si>
    <t>息县鑫飞种植养殖合作社</t>
  </si>
  <si>
    <t>小茴店镇魏楼村</t>
  </si>
  <si>
    <t>杨辉</t>
  </si>
  <si>
    <t>息县钰鑫种植专业合作社</t>
  </si>
  <si>
    <t>陈棚乡饶庄村大营组、闫店组</t>
  </si>
  <si>
    <t>刁勇</t>
  </si>
  <si>
    <t>信阳庄稼人薯类种植专业合作社</t>
  </si>
  <si>
    <t>夏庄镇李双楼村小张庄组</t>
  </si>
  <si>
    <t>李良武</t>
  </si>
  <si>
    <t>息县杨店乡火洋洋种植家庭农场</t>
  </si>
  <si>
    <t>杨店乡农场</t>
  </si>
  <si>
    <t>何凤伟</t>
  </si>
  <si>
    <t>息县华农汇农业农场</t>
  </si>
  <si>
    <t>谯楼街道太西</t>
  </si>
  <si>
    <t>齐学华</t>
  </si>
  <si>
    <t>守萍家庭农场</t>
  </si>
  <si>
    <t>陈棚乡卢店孜村民组</t>
  </si>
  <si>
    <t>卢守萍</t>
  </si>
  <si>
    <t>息县顺利种植家庭农场</t>
  </si>
  <si>
    <t>小茴店镇陈寨村</t>
  </si>
  <si>
    <t>黄顺利</t>
  </si>
  <si>
    <t>息县路口乡树平种植家庭农场</t>
  </si>
  <si>
    <t>路口乡孟店村盖西组</t>
  </si>
  <si>
    <t>杨树平</t>
  </si>
  <si>
    <t>息县息丰种植家庭农场</t>
  </si>
  <si>
    <t>杨店乡喻庄村</t>
  </si>
  <si>
    <t>刘军</t>
  </si>
  <si>
    <t>息县拓荒牛农机农民专业合作社</t>
  </si>
  <si>
    <t>曹黄林镇回龙寺村高店组</t>
  </si>
  <si>
    <t>夏玉良</t>
  </si>
  <si>
    <t>福乐种植家庭农场</t>
  </si>
  <si>
    <t>小茴店镇刘孙庄村孔集</t>
  </si>
  <si>
    <t>易强</t>
  </si>
  <si>
    <t>张鑫家庭农场</t>
  </si>
  <si>
    <t>小茴店镇刘孙庄村张围孜</t>
  </si>
  <si>
    <t>张其学</t>
  </si>
  <si>
    <t>息县令锋家庭农场</t>
  </si>
  <si>
    <t>曹黄林镇丁寨村孔岗组</t>
  </si>
  <si>
    <t>孔令峰</t>
  </si>
  <si>
    <t>息县福源农作物家庭农场</t>
  </si>
  <si>
    <t>小茴店镇乌龙店村塘坡</t>
  </si>
  <si>
    <t>孙训用</t>
  </si>
  <si>
    <t>息县鹏博种植合作社</t>
  </si>
  <si>
    <t>魏华</t>
  </si>
  <si>
    <t>润叶农作物种植农场</t>
  </si>
  <si>
    <t>小茴店镇刘孙庄村冯西</t>
  </si>
  <si>
    <t>张伟</t>
  </si>
  <si>
    <t>谢楼村股份经济合作社</t>
  </si>
  <si>
    <t>长陵乡谢楼村潘东组</t>
  </si>
  <si>
    <t>谢勇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</si>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</sst>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4"/>
  <sheetViews>
    <sheetView tabSelected="1" workbookViewId="0">
      <selection activeCell="Y5" sqref="Y5"/>
    </sheetView>
  </sheetViews>
  <sheetFormatPr defaultColWidth="9" defaultRowHeight="13.5"/>
  <cols>
    <col min="1" max="1" width="3.25" customWidth="1"/>
    <col min="2" max="2" width="18" customWidth="1"/>
    <col min="3" max="3" width="10.25" customWidth="1"/>
    <col min="4" max="4" width="5.75" customWidth="1"/>
    <col min="5" max="5" width="6.19166666666667" customWidth="1"/>
    <col min="6" max="6" width="6.625" customWidth="1"/>
    <col min="7" max="7" width="6.84166666666667" customWidth="1"/>
    <col min="8" max="8" width="7.05833333333333" customWidth="1"/>
    <col min="9" max="9" width="5.54166666666667" customWidth="1"/>
    <col min="10" max="10" width="5.325" customWidth="1"/>
    <col min="11" max="11" width="8.475" customWidth="1"/>
    <col min="12" max="12" width="6.73333333333333" customWidth="1"/>
    <col min="13" max="13" width="8.75" customWidth="1"/>
    <col min="14" max="14" width="7.06666666666667" customWidth="1"/>
    <col min="15" max="15" width="10.5" customWidth="1"/>
    <col min="16" max="16" width="6.85" customWidth="1"/>
    <col min="17" max="17" width="11.5" customWidth="1"/>
    <col min="18" max="18" width="6.625" customWidth="1"/>
    <col min="19" max="19" width="6" customWidth="1"/>
    <col min="20" max="20" width="9.01666666666667" customWidth="1"/>
    <col min="21" max="21" width="10.5416666666667" customWidth="1"/>
    <col min="22" max="22" width="11.85" customWidth="1"/>
  </cols>
  <sheetData>
    <row r="1" ht="28.5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9" customHeight="1" spans="1:2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/>
      <c r="H2" s="5"/>
      <c r="I2" s="3" t="s">
        <v>7</v>
      </c>
      <c r="J2" s="4"/>
      <c r="K2" s="5"/>
      <c r="L2" s="4" t="s">
        <v>8</v>
      </c>
      <c r="M2" s="4"/>
      <c r="N2" s="4"/>
      <c r="O2" s="4"/>
      <c r="P2" s="4"/>
      <c r="Q2" s="4"/>
      <c r="R2" s="4"/>
      <c r="S2" s="5"/>
      <c r="T2" s="7" t="s">
        <v>9</v>
      </c>
      <c r="U2" s="7"/>
      <c r="V2" s="2" t="s">
        <v>10</v>
      </c>
    </row>
    <row r="3" ht="46" customHeight="1" spans="1:22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13</v>
      </c>
      <c r="L3" s="7" t="s">
        <v>16</v>
      </c>
      <c r="M3" s="7" t="s">
        <v>17</v>
      </c>
      <c r="N3" s="7" t="s">
        <v>18</v>
      </c>
      <c r="O3" s="7" t="s">
        <v>19</v>
      </c>
      <c r="P3" s="7" t="s">
        <v>20</v>
      </c>
      <c r="Q3" s="7" t="s">
        <v>21</v>
      </c>
      <c r="R3" s="7" t="s">
        <v>18</v>
      </c>
      <c r="S3" s="7" t="s">
        <v>22</v>
      </c>
      <c r="T3" s="2" t="s">
        <v>23</v>
      </c>
      <c r="U3" s="2" t="s">
        <v>24</v>
      </c>
      <c r="V3" s="6"/>
    </row>
    <row r="4" ht="29" customHeight="1" spans="1:22">
      <c r="A4" s="7">
        <v>1</v>
      </c>
      <c r="B4" s="7" t="s">
        <v>25</v>
      </c>
      <c r="C4" s="7" t="s">
        <v>26</v>
      </c>
      <c r="D4" s="7">
        <v>530</v>
      </c>
      <c r="E4" s="7" t="s">
        <v>27</v>
      </c>
      <c r="F4" s="7">
        <f t="shared" ref="F4:F43" si="0">I4*D4</f>
        <v>441278</v>
      </c>
      <c r="G4" s="7">
        <f t="shared" ref="G4:G43" si="1">J4*D4</f>
        <v>442921</v>
      </c>
      <c r="H4" s="8">
        <v>50000</v>
      </c>
      <c r="I4" s="8">
        <v>832.6</v>
      </c>
      <c r="J4" s="8">
        <v>835.7</v>
      </c>
      <c r="K4" s="8">
        <v>250000</v>
      </c>
      <c r="L4" s="8">
        <v>6360</v>
      </c>
      <c r="M4" s="8">
        <f t="shared" ref="M4:M43" si="2">L4*0.1875</f>
        <v>1192.5</v>
      </c>
      <c r="N4" s="8">
        <v>2650</v>
      </c>
      <c r="O4" s="8">
        <f t="shared" ref="O4:O43" si="3">N4*0.042314</f>
        <v>112.1321</v>
      </c>
      <c r="P4" s="8">
        <v>53000</v>
      </c>
      <c r="Q4" s="8">
        <f t="shared" ref="Q4:Q43" si="4">P4*0.015</f>
        <v>795</v>
      </c>
      <c r="R4" s="8"/>
      <c r="S4" s="8"/>
      <c r="T4" s="8">
        <f t="shared" ref="T4:T43" si="5">H4+K4</f>
        <v>300000</v>
      </c>
      <c r="U4" s="8">
        <f t="shared" ref="U4:U43" si="6">M4+O4+Q4+S4</f>
        <v>2099.6321</v>
      </c>
      <c r="V4" s="8">
        <f>T4-U4</f>
        <v>297900.3679</v>
      </c>
    </row>
    <row r="5" ht="29" customHeight="1" spans="1:22">
      <c r="A5" s="7">
        <v>2</v>
      </c>
      <c r="B5" s="7" t="s">
        <v>28</v>
      </c>
      <c r="C5" s="7" t="s">
        <v>29</v>
      </c>
      <c r="D5" s="7">
        <v>198</v>
      </c>
      <c r="E5" s="7" t="s">
        <v>30</v>
      </c>
      <c r="F5" s="7">
        <f t="shared" si="0"/>
        <v>163409.4</v>
      </c>
      <c r="G5" s="7">
        <f t="shared" si="1"/>
        <v>163152</v>
      </c>
      <c r="H5" s="8"/>
      <c r="I5" s="8">
        <v>825.3</v>
      </c>
      <c r="J5" s="8">
        <v>824</v>
      </c>
      <c r="K5" s="8">
        <v>200000</v>
      </c>
      <c r="L5" s="8">
        <v>2376</v>
      </c>
      <c r="M5" s="8">
        <f t="shared" si="2"/>
        <v>445.5</v>
      </c>
      <c r="N5" s="8">
        <v>990</v>
      </c>
      <c r="O5" s="8">
        <f t="shared" si="3"/>
        <v>41.89086</v>
      </c>
      <c r="P5" s="8">
        <v>19800</v>
      </c>
      <c r="Q5" s="8">
        <f t="shared" si="4"/>
        <v>297</v>
      </c>
      <c r="R5" s="8"/>
      <c r="S5" s="8"/>
      <c r="T5" s="8">
        <f t="shared" si="5"/>
        <v>200000</v>
      </c>
      <c r="U5" s="8">
        <f t="shared" si="6"/>
        <v>784.39086</v>
      </c>
      <c r="V5" s="8">
        <v>200000</v>
      </c>
    </row>
    <row r="6" ht="29" customHeight="1" spans="1:22">
      <c r="A6" s="7">
        <v>3</v>
      </c>
      <c r="B6" s="7" t="s">
        <v>31</v>
      </c>
      <c r="C6" s="7" t="s">
        <v>32</v>
      </c>
      <c r="D6" s="7">
        <v>240</v>
      </c>
      <c r="E6" s="7" t="s">
        <v>33</v>
      </c>
      <c r="F6" s="7">
        <f t="shared" si="0"/>
        <v>197232</v>
      </c>
      <c r="G6" s="7">
        <f t="shared" si="1"/>
        <v>196872</v>
      </c>
      <c r="H6" s="8"/>
      <c r="I6" s="8">
        <v>821.8</v>
      </c>
      <c r="J6" s="8">
        <v>820.3</v>
      </c>
      <c r="K6" s="8">
        <v>200000</v>
      </c>
      <c r="L6" s="8">
        <v>2880</v>
      </c>
      <c r="M6" s="8">
        <f t="shared" si="2"/>
        <v>540</v>
      </c>
      <c r="N6" s="8">
        <v>1200</v>
      </c>
      <c r="O6" s="8">
        <f t="shared" si="3"/>
        <v>50.7768</v>
      </c>
      <c r="P6" s="8">
        <v>24000</v>
      </c>
      <c r="Q6" s="8">
        <f t="shared" si="4"/>
        <v>360</v>
      </c>
      <c r="R6" s="8"/>
      <c r="S6" s="8"/>
      <c r="T6" s="8">
        <f t="shared" si="5"/>
        <v>200000</v>
      </c>
      <c r="U6" s="8">
        <f t="shared" si="6"/>
        <v>950.7768</v>
      </c>
      <c r="V6" s="8">
        <v>200000</v>
      </c>
    </row>
    <row r="7" ht="29" customHeight="1" spans="1:22">
      <c r="A7" s="7">
        <v>4</v>
      </c>
      <c r="B7" s="7" t="s">
        <v>34</v>
      </c>
      <c r="C7" s="7" t="s">
        <v>35</v>
      </c>
      <c r="D7" s="7">
        <v>660</v>
      </c>
      <c r="E7" s="7" t="s">
        <v>36</v>
      </c>
      <c r="F7" s="7">
        <f t="shared" si="0"/>
        <v>539946</v>
      </c>
      <c r="G7" s="7">
        <f t="shared" si="1"/>
        <v>537900</v>
      </c>
      <c r="H7" s="8">
        <v>100000</v>
      </c>
      <c r="I7" s="8">
        <v>818.1</v>
      </c>
      <c r="J7" s="8">
        <v>815</v>
      </c>
      <c r="K7" s="8">
        <v>200000</v>
      </c>
      <c r="L7" s="8">
        <v>7920</v>
      </c>
      <c r="M7" s="8">
        <f t="shared" si="2"/>
        <v>1485</v>
      </c>
      <c r="N7" s="8">
        <v>3300</v>
      </c>
      <c r="O7" s="8">
        <f t="shared" si="3"/>
        <v>139.6362</v>
      </c>
      <c r="P7" s="8">
        <v>66000</v>
      </c>
      <c r="Q7" s="8">
        <f t="shared" si="4"/>
        <v>990</v>
      </c>
      <c r="R7" s="8"/>
      <c r="S7" s="8"/>
      <c r="T7" s="8">
        <f t="shared" si="5"/>
        <v>300000</v>
      </c>
      <c r="U7" s="8">
        <f t="shared" si="6"/>
        <v>2614.6362</v>
      </c>
      <c r="V7" s="8">
        <f>T7-U7</f>
        <v>297385.3638</v>
      </c>
    </row>
    <row r="8" ht="29" customHeight="1" spans="1:22">
      <c r="A8" s="7">
        <v>5</v>
      </c>
      <c r="B8" s="7" t="s">
        <v>37</v>
      </c>
      <c r="C8" s="7" t="s">
        <v>38</v>
      </c>
      <c r="D8" s="7">
        <v>700</v>
      </c>
      <c r="E8" s="7" t="s">
        <v>39</v>
      </c>
      <c r="F8" s="7">
        <f t="shared" si="0"/>
        <v>570920</v>
      </c>
      <c r="G8" s="7">
        <f t="shared" si="1"/>
        <v>569590</v>
      </c>
      <c r="H8" s="8">
        <v>100000</v>
      </c>
      <c r="I8" s="8">
        <v>815.6</v>
      </c>
      <c r="J8" s="8">
        <v>813.7</v>
      </c>
      <c r="K8" s="8">
        <v>180000</v>
      </c>
      <c r="L8" s="8">
        <v>8400</v>
      </c>
      <c r="M8" s="8">
        <f t="shared" si="2"/>
        <v>1575</v>
      </c>
      <c r="N8" s="8">
        <v>3500</v>
      </c>
      <c r="O8" s="8">
        <f t="shared" si="3"/>
        <v>148.099</v>
      </c>
      <c r="P8" s="8">
        <v>70000</v>
      </c>
      <c r="Q8" s="8">
        <f t="shared" si="4"/>
        <v>1050</v>
      </c>
      <c r="R8" s="8"/>
      <c r="S8" s="8"/>
      <c r="T8" s="8">
        <f t="shared" si="5"/>
        <v>280000</v>
      </c>
      <c r="U8" s="8">
        <f t="shared" si="6"/>
        <v>2773.099</v>
      </c>
      <c r="V8" s="8">
        <v>280000</v>
      </c>
    </row>
    <row r="9" ht="29" customHeight="1" spans="1:22">
      <c r="A9" s="7">
        <v>6</v>
      </c>
      <c r="B9" s="7" t="s">
        <v>40</v>
      </c>
      <c r="C9" s="7" t="s">
        <v>41</v>
      </c>
      <c r="D9" s="7">
        <v>400</v>
      </c>
      <c r="E9" s="7" t="s">
        <v>42</v>
      </c>
      <c r="F9" s="7">
        <f t="shared" si="0"/>
        <v>324800</v>
      </c>
      <c r="G9" s="7">
        <f t="shared" si="1"/>
        <v>325200</v>
      </c>
      <c r="H9" s="8">
        <v>30000</v>
      </c>
      <c r="I9" s="8">
        <v>812</v>
      </c>
      <c r="J9" s="8">
        <v>813</v>
      </c>
      <c r="K9" s="8">
        <v>180000</v>
      </c>
      <c r="L9" s="8">
        <v>4800</v>
      </c>
      <c r="M9" s="8">
        <f t="shared" si="2"/>
        <v>900</v>
      </c>
      <c r="N9" s="8">
        <v>2000</v>
      </c>
      <c r="O9" s="8">
        <f t="shared" si="3"/>
        <v>84.628</v>
      </c>
      <c r="P9" s="8">
        <v>40000</v>
      </c>
      <c r="Q9" s="8">
        <f t="shared" si="4"/>
        <v>600</v>
      </c>
      <c r="R9" s="8"/>
      <c r="S9" s="8"/>
      <c r="T9" s="8">
        <f t="shared" si="5"/>
        <v>210000</v>
      </c>
      <c r="U9" s="8">
        <f t="shared" si="6"/>
        <v>1584.628</v>
      </c>
      <c r="V9" s="8">
        <v>210000</v>
      </c>
    </row>
    <row r="10" ht="29" customHeight="1" spans="1:22">
      <c r="A10" s="7">
        <v>7</v>
      </c>
      <c r="B10" s="7" t="s">
        <v>43</v>
      </c>
      <c r="C10" s="7" t="s">
        <v>44</v>
      </c>
      <c r="D10" s="7">
        <v>500</v>
      </c>
      <c r="E10" s="7" t="s">
        <v>45</v>
      </c>
      <c r="F10" s="7">
        <f t="shared" si="0"/>
        <v>405600</v>
      </c>
      <c r="G10" s="7">
        <f t="shared" si="1"/>
        <v>404000</v>
      </c>
      <c r="H10" s="8">
        <v>50000</v>
      </c>
      <c r="I10" s="8">
        <v>811.2</v>
      </c>
      <c r="J10" s="8">
        <v>808</v>
      </c>
      <c r="K10" s="8">
        <v>180000</v>
      </c>
      <c r="L10" s="8">
        <v>6000</v>
      </c>
      <c r="M10" s="8">
        <f t="shared" si="2"/>
        <v>1125</v>
      </c>
      <c r="N10" s="8">
        <v>2500</v>
      </c>
      <c r="O10" s="8">
        <f t="shared" si="3"/>
        <v>105.785</v>
      </c>
      <c r="P10" s="8">
        <v>50000</v>
      </c>
      <c r="Q10" s="8">
        <f t="shared" si="4"/>
        <v>750</v>
      </c>
      <c r="R10" s="8"/>
      <c r="S10" s="8"/>
      <c r="T10" s="8">
        <f t="shared" si="5"/>
        <v>230000</v>
      </c>
      <c r="U10" s="8">
        <f t="shared" si="6"/>
        <v>1980.785</v>
      </c>
      <c r="V10" s="8">
        <v>230000</v>
      </c>
    </row>
    <row r="11" ht="29" customHeight="1" spans="1:22">
      <c r="A11" s="7">
        <v>8</v>
      </c>
      <c r="B11" s="7" t="s">
        <v>46</v>
      </c>
      <c r="C11" s="7" t="s">
        <v>47</v>
      </c>
      <c r="D11" s="7">
        <v>560</v>
      </c>
      <c r="E11" s="7" t="s">
        <v>48</v>
      </c>
      <c r="F11" s="7">
        <f t="shared" si="0"/>
        <v>452200</v>
      </c>
      <c r="G11" s="7">
        <f t="shared" si="1"/>
        <v>451584</v>
      </c>
      <c r="H11" s="8">
        <v>50000</v>
      </c>
      <c r="I11" s="8">
        <v>807.5</v>
      </c>
      <c r="J11" s="8">
        <v>806.4</v>
      </c>
      <c r="K11" s="8">
        <v>180000</v>
      </c>
      <c r="L11" s="8">
        <v>6720</v>
      </c>
      <c r="M11" s="8">
        <f t="shared" si="2"/>
        <v>1260</v>
      </c>
      <c r="N11" s="8">
        <v>2800</v>
      </c>
      <c r="O11" s="8">
        <f t="shared" si="3"/>
        <v>118.4792</v>
      </c>
      <c r="P11" s="8">
        <v>56000</v>
      </c>
      <c r="Q11" s="8">
        <f t="shared" si="4"/>
        <v>840</v>
      </c>
      <c r="R11" s="8"/>
      <c r="S11" s="8"/>
      <c r="T11" s="8">
        <f t="shared" si="5"/>
        <v>230000</v>
      </c>
      <c r="U11" s="8">
        <f t="shared" si="6"/>
        <v>2218.4792</v>
      </c>
      <c r="V11" s="8">
        <v>230000</v>
      </c>
    </row>
    <row r="12" ht="29" customHeight="1" spans="1:22">
      <c r="A12" s="7">
        <v>9</v>
      </c>
      <c r="B12" s="7" t="s">
        <v>49</v>
      </c>
      <c r="C12" s="7" t="s">
        <v>50</v>
      </c>
      <c r="D12" s="7">
        <v>360</v>
      </c>
      <c r="E12" s="7" t="s">
        <v>51</v>
      </c>
      <c r="F12" s="7">
        <f t="shared" si="0"/>
        <v>289512</v>
      </c>
      <c r="G12" s="7">
        <f t="shared" si="1"/>
        <v>289080</v>
      </c>
      <c r="H12" s="8">
        <v>30000</v>
      </c>
      <c r="I12" s="8">
        <v>804.2</v>
      </c>
      <c r="J12" s="8">
        <v>803</v>
      </c>
      <c r="K12" s="8">
        <v>180000</v>
      </c>
      <c r="L12" s="8">
        <v>4320</v>
      </c>
      <c r="M12" s="8">
        <f t="shared" si="2"/>
        <v>810</v>
      </c>
      <c r="N12" s="8">
        <v>1800</v>
      </c>
      <c r="O12" s="8">
        <f t="shared" si="3"/>
        <v>76.1652</v>
      </c>
      <c r="P12" s="8">
        <v>36000</v>
      </c>
      <c r="Q12" s="8">
        <f t="shared" si="4"/>
        <v>540</v>
      </c>
      <c r="R12" s="8"/>
      <c r="S12" s="8"/>
      <c r="T12" s="8">
        <f t="shared" si="5"/>
        <v>210000</v>
      </c>
      <c r="U12" s="8">
        <f t="shared" si="6"/>
        <v>1426.1652</v>
      </c>
      <c r="V12" s="8">
        <v>210000</v>
      </c>
    </row>
    <row r="13" ht="29" customHeight="1" spans="1:22">
      <c r="A13" s="7">
        <v>10</v>
      </c>
      <c r="B13" s="7" t="s">
        <v>52</v>
      </c>
      <c r="C13" s="7" t="s">
        <v>53</v>
      </c>
      <c r="D13" s="7">
        <v>676</v>
      </c>
      <c r="E13" s="7" t="s">
        <v>54</v>
      </c>
      <c r="F13" s="7">
        <f t="shared" si="0"/>
        <v>543233.6</v>
      </c>
      <c r="G13" s="7">
        <f t="shared" si="1"/>
        <v>541476</v>
      </c>
      <c r="H13" s="8">
        <v>100000</v>
      </c>
      <c r="I13" s="8">
        <v>803.6</v>
      </c>
      <c r="J13" s="8">
        <v>801</v>
      </c>
      <c r="K13" s="8">
        <v>150000</v>
      </c>
      <c r="L13" s="8">
        <v>8112</v>
      </c>
      <c r="M13" s="8">
        <f t="shared" si="2"/>
        <v>1521</v>
      </c>
      <c r="N13" s="8">
        <v>3380</v>
      </c>
      <c r="O13" s="8">
        <f t="shared" si="3"/>
        <v>143.02132</v>
      </c>
      <c r="P13" s="8">
        <v>67600</v>
      </c>
      <c r="Q13" s="8">
        <f t="shared" si="4"/>
        <v>1014</v>
      </c>
      <c r="R13" s="8"/>
      <c r="S13" s="8"/>
      <c r="T13" s="8">
        <f t="shared" si="5"/>
        <v>250000</v>
      </c>
      <c r="U13" s="8">
        <f t="shared" si="6"/>
        <v>2678.02132</v>
      </c>
      <c r="V13" s="8">
        <v>250000</v>
      </c>
    </row>
    <row r="14" ht="36" customHeight="1" spans="1:22">
      <c r="A14" s="7">
        <v>11</v>
      </c>
      <c r="B14" s="7" t="s">
        <v>55</v>
      </c>
      <c r="C14" s="7" t="s">
        <v>56</v>
      </c>
      <c r="D14" s="7">
        <v>980</v>
      </c>
      <c r="E14" s="7" t="s">
        <v>57</v>
      </c>
      <c r="F14" s="7">
        <f t="shared" si="0"/>
        <v>784588</v>
      </c>
      <c r="G14" s="7">
        <f t="shared" si="1"/>
        <v>783020</v>
      </c>
      <c r="H14" s="8">
        <v>150000</v>
      </c>
      <c r="I14" s="8">
        <v>800.6</v>
      </c>
      <c r="J14" s="8">
        <v>799</v>
      </c>
      <c r="K14" s="8">
        <v>150000</v>
      </c>
      <c r="L14" s="8">
        <v>11760</v>
      </c>
      <c r="M14" s="8">
        <f t="shared" si="2"/>
        <v>2205</v>
      </c>
      <c r="N14" s="8">
        <v>4900</v>
      </c>
      <c r="O14" s="8">
        <f t="shared" si="3"/>
        <v>207.3386</v>
      </c>
      <c r="P14" s="8">
        <v>98000</v>
      </c>
      <c r="Q14" s="8">
        <f t="shared" si="4"/>
        <v>1470</v>
      </c>
      <c r="R14" s="8"/>
      <c r="S14" s="8"/>
      <c r="T14" s="8">
        <f t="shared" si="5"/>
        <v>300000</v>
      </c>
      <c r="U14" s="8">
        <f t="shared" si="6"/>
        <v>3882.3386</v>
      </c>
      <c r="V14" s="8">
        <f>T14-U14</f>
        <v>296117.6614</v>
      </c>
    </row>
    <row r="15" ht="47" customHeight="1" spans="1:22">
      <c r="A15" s="7">
        <v>12</v>
      </c>
      <c r="B15" s="7" t="s">
        <v>58</v>
      </c>
      <c r="C15" s="7" t="s">
        <v>59</v>
      </c>
      <c r="D15" s="7">
        <v>2000</v>
      </c>
      <c r="E15" s="7" t="s">
        <v>60</v>
      </c>
      <c r="F15" s="7">
        <f t="shared" si="0"/>
        <v>1600600</v>
      </c>
      <c r="G15" s="7">
        <f t="shared" si="1"/>
        <v>1593000</v>
      </c>
      <c r="H15" s="8">
        <v>150000</v>
      </c>
      <c r="I15" s="8">
        <v>800.3</v>
      </c>
      <c r="J15" s="8">
        <v>796.5</v>
      </c>
      <c r="K15" s="8">
        <v>150000</v>
      </c>
      <c r="L15" s="8">
        <v>24000</v>
      </c>
      <c r="M15" s="8">
        <f t="shared" si="2"/>
        <v>4500</v>
      </c>
      <c r="N15" s="8">
        <v>10000</v>
      </c>
      <c r="O15" s="8">
        <f t="shared" si="3"/>
        <v>423.14</v>
      </c>
      <c r="P15" s="8">
        <v>200000</v>
      </c>
      <c r="Q15" s="8">
        <f t="shared" si="4"/>
        <v>3000</v>
      </c>
      <c r="R15" s="8"/>
      <c r="S15" s="8"/>
      <c r="T15" s="8">
        <f t="shared" si="5"/>
        <v>300000</v>
      </c>
      <c r="U15" s="8">
        <f t="shared" si="6"/>
        <v>7923.14</v>
      </c>
      <c r="V15" s="8">
        <f>T15-U15</f>
        <v>292076.86</v>
      </c>
    </row>
    <row r="16" ht="47" customHeight="1" spans="1:22">
      <c r="A16" s="7">
        <v>13</v>
      </c>
      <c r="B16" s="7" t="s">
        <v>61</v>
      </c>
      <c r="C16" s="7" t="s">
        <v>62</v>
      </c>
      <c r="D16" s="7">
        <v>760</v>
      </c>
      <c r="E16" s="7" t="s">
        <v>63</v>
      </c>
      <c r="F16" s="7">
        <f t="shared" si="0"/>
        <v>605264</v>
      </c>
      <c r="G16" s="7">
        <f t="shared" si="1"/>
        <v>603060</v>
      </c>
      <c r="H16" s="8">
        <v>100000</v>
      </c>
      <c r="I16" s="8">
        <v>796.4</v>
      </c>
      <c r="J16" s="8">
        <v>793.5</v>
      </c>
      <c r="K16" s="8">
        <v>150000</v>
      </c>
      <c r="L16" s="8">
        <v>9120</v>
      </c>
      <c r="M16" s="8">
        <f t="shared" si="2"/>
        <v>1710</v>
      </c>
      <c r="N16" s="8">
        <v>3800</v>
      </c>
      <c r="O16" s="8">
        <f t="shared" si="3"/>
        <v>160.7932</v>
      </c>
      <c r="P16" s="8">
        <v>76000</v>
      </c>
      <c r="Q16" s="8">
        <f t="shared" si="4"/>
        <v>1140</v>
      </c>
      <c r="R16" s="8"/>
      <c r="S16" s="8"/>
      <c r="T16" s="8">
        <f t="shared" si="5"/>
        <v>250000</v>
      </c>
      <c r="U16" s="8">
        <f t="shared" si="6"/>
        <v>3010.7932</v>
      </c>
      <c r="V16" s="8">
        <v>250000</v>
      </c>
    </row>
    <row r="17" ht="29" customHeight="1" spans="1:22">
      <c r="A17" s="7">
        <v>14</v>
      </c>
      <c r="B17" s="7" t="s">
        <v>64</v>
      </c>
      <c r="C17" s="7" t="s">
        <v>65</v>
      </c>
      <c r="D17" s="7">
        <v>340</v>
      </c>
      <c r="E17" s="7" t="s">
        <v>66</v>
      </c>
      <c r="F17" s="7">
        <f t="shared" si="0"/>
        <v>269382</v>
      </c>
      <c r="G17" s="7">
        <f t="shared" si="1"/>
        <v>268158</v>
      </c>
      <c r="H17" s="8">
        <v>30000</v>
      </c>
      <c r="I17" s="8">
        <v>792.3</v>
      </c>
      <c r="J17" s="8">
        <v>788.7</v>
      </c>
      <c r="K17" s="8">
        <v>150000</v>
      </c>
      <c r="L17" s="8">
        <v>4080</v>
      </c>
      <c r="M17" s="8">
        <f t="shared" si="2"/>
        <v>765</v>
      </c>
      <c r="N17" s="8">
        <v>1700</v>
      </c>
      <c r="O17" s="8">
        <f t="shared" si="3"/>
        <v>71.9338</v>
      </c>
      <c r="P17" s="8">
        <v>34000</v>
      </c>
      <c r="Q17" s="8">
        <f t="shared" si="4"/>
        <v>510</v>
      </c>
      <c r="R17" s="8"/>
      <c r="S17" s="8"/>
      <c r="T17" s="8">
        <f t="shared" si="5"/>
        <v>180000</v>
      </c>
      <c r="U17" s="8">
        <f t="shared" si="6"/>
        <v>1346.9338</v>
      </c>
      <c r="V17" s="8">
        <v>180000</v>
      </c>
    </row>
    <row r="18" ht="45" customHeight="1" spans="1:22">
      <c r="A18" s="7">
        <v>15</v>
      </c>
      <c r="B18" s="7" t="s">
        <v>67</v>
      </c>
      <c r="C18" s="7" t="s">
        <v>68</v>
      </c>
      <c r="D18" s="7">
        <v>260</v>
      </c>
      <c r="E18" s="7" t="s">
        <v>69</v>
      </c>
      <c r="F18" s="7">
        <f t="shared" si="0"/>
        <v>204568</v>
      </c>
      <c r="G18" s="7">
        <f t="shared" si="1"/>
        <v>203996</v>
      </c>
      <c r="H18" s="8"/>
      <c r="I18" s="8">
        <v>786.8</v>
      </c>
      <c r="J18" s="8">
        <v>784.6</v>
      </c>
      <c r="K18" s="8">
        <v>150000</v>
      </c>
      <c r="L18" s="8">
        <v>3120</v>
      </c>
      <c r="M18" s="8">
        <f t="shared" si="2"/>
        <v>585</v>
      </c>
      <c r="N18" s="8">
        <v>1300</v>
      </c>
      <c r="O18" s="8">
        <f t="shared" si="3"/>
        <v>55.0082</v>
      </c>
      <c r="P18" s="8">
        <v>26000</v>
      </c>
      <c r="Q18" s="8">
        <f t="shared" si="4"/>
        <v>390</v>
      </c>
      <c r="R18" s="8"/>
      <c r="S18" s="8"/>
      <c r="T18" s="8">
        <f t="shared" si="5"/>
        <v>150000</v>
      </c>
      <c r="U18" s="8">
        <f t="shared" si="6"/>
        <v>1030.0082</v>
      </c>
      <c r="V18" s="8">
        <v>150000</v>
      </c>
    </row>
    <row r="19" ht="29" customHeight="1" spans="1:22">
      <c r="A19" s="7">
        <v>16</v>
      </c>
      <c r="B19" s="7" t="s">
        <v>70</v>
      </c>
      <c r="C19" s="7" t="s">
        <v>71</v>
      </c>
      <c r="D19" s="7">
        <v>280</v>
      </c>
      <c r="E19" s="7" t="s">
        <v>72</v>
      </c>
      <c r="F19" s="7">
        <f t="shared" si="0"/>
        <v>219464</v>
      </c>
      <c r="G19" s="7">
        <f t="shared" si="1"/>
        <v>218400</v>
      </c>
      <c r="H19" s="8"/>
      <c r="I19" s="8">
        <v>783.8</v>
      </c>
      <c r="J19" s="8">
        <v>780</v>
      </c>
      <c r="K19" s="8">
        <v>150000</v>
      </c>
      <c r="L19" s="8">
        <v>3360</v>
      </c>
      <c r="M19" s="8">
        <f t="shared" si="2"/>
        <v>630</v>
      </c>
      <c r="N19" s="8">
        <v>1400</v>
      </c>
      <c r="O19" s="8">
        <f t="shared" si="3"/>
        <v>59.2396</v>
      </c>
      <c r="P19" s="8">
        <v>28000</v>
      </c>
      <c r="Q19" s="8">
        <f t="shared" si="4"/>
        <v>420</v>
      </c>
      <c r="R19" s="8"/>
      <c r="S19" s="8"/>
      <c r="T19" s="8">
        <f t="shared" si="5"/>
        <v>150000</v>
      </c>
      <c r="U19" s="8">
        <f t="shared" si="6"/>
        <v>1109.2396</v>
      </c>
      <c r="V19" s="8">
        <v>150000</v>
      </c>
    </row>
    <row r="20" ht="29" customHeight="1" spans="1:22">
      <c r="A20" s="7">
        <v>17</v>
      </c>
      <c r="B20" s="7" t="s">
        <v>73</v>
      </c>
      <c r="C20" s="7" t="s">
        <v>74</v>
      </c>
      <c r="D20" s="7">
        <v>500</v>
      </c>
      <c r="E20" s="7" t="s">
        <v>75</v>
      </c>
      <c r="F20" s="7">
        <f t="shared" si="0"/>
        <v>391350</v>
      </c>
      <c r="G20" s="7">
        <f t="shared" si="1"/>
        <v>389500</v>
      </c>
      <c r="H20" s="8">
        <v>50000</v>
      </c>
      <c r="I20" s="8">
        <v>782.7</v>
      </c>
      <c r="J20" s="8">
        <v>779</v>
      </c>
      <c r="K20" s="8">
        <v>50000</v>
      </c>
      <c r="L20" s="8">
        <v>6000</v>
      </c>
      <c r="M20" s="8">
        <f t="shared" si="2"/>
        <v>1125</v>
      </c>
      <c r="N20" s="8">
        <v>2500</v>
      </c>
      <c r="O20" s="8">
        <f t="shared" si="3"/>
        <v>105.785</v>
      </c>
      <c r="P20" s="8">
        <v>50000</v>
      </c>
      <c r="Q20" s="8">
        <f t="shared" si="4"/>
        <v>750</v>
      </c>
      <c r="R20" s="8"/>
      <c r="S20" s="8"/>
      <c r="T20" s="8">
        <f t="shared" si="5"/>
        <v>100000</v>
      </c>
      <c r="U20" s="8">
        <f t="shared" si="6"/>
        <v>1980.785</v>
      </c>
      <c r="V20" s="8">
        <v>100000</v>
      </c>
    </row>
    <row r="21" ht="29" customHeight="1" spans="1:22">
      <c r="A21" s="7">
        <v>18</v>
      </c>
      <c r="B21" s="7" t="s">
        <v>76</v>
      </c>
      <c r="C21" s="7" t="s">
        <v>77</v>
      </c>
      <c r="D21" s="7">
        <v>2600</v>
      </c>
      <c r="E21" s="7" t="s">
        <v>78</v>
      </c>
      <c r="F21" s="7">
        <f t="shared" si="0"/>
        <v>2027480</v>
      </c>
      <c r="G21" s="7">
        <f t="shared" si="1"/>
        <v>2021500</v>
      </c>
      <c r="H21" s="8">
        <v>200000</v>
      </c>
      <c r="I21" s="8">
        <v>779.8</v>
      </c>
      <c r="J21" s="8">
        <v>777.5</v>
      </c>
      <c r="K21" s="8">
        <v>50000</v>
      </c>
      <c r="L21" s="8">
        <v>31200</v>
      </c>
      <c r="M21" s="8">
        <f t="shared" si="2"/>
        <v>5850</v>
      </c>
      <c r="N21" s="8">
        <v>13000</v>
      </c>
      <c r="O21" s="8">
        <f t="shared" si="3"/>
        <v>550.082</v>
      </c>
      <c r="P21" s="8">
        <v>260000</v>
      </c>
      <c r="Q21" s="8">
        <f t="shared" si="4"/>
        <v>3900</v>
      </c>
      <c r="R21" s="7">
        <v>140000</v>
      </c>
      <c r="S21" s="8">
        <v>13300</v>
      </c>
      <c r="T21" s="8">
        <f t="shared" si="5"/>
        <v>250000</v>
      </c>
      <c r="U21" s="8">
        <f t="shared" si="6"/>
        <v>23600.082</v>
      </c>
      <c r="V21" s="8">
        <v>250000</v>
      </c>
    </row>
    <row r="22" ht="29" customHeight="1" spans="1:22">
      <c r="A22" s="7">
        <v>19</v>
      </c>
      <c r="B22" s="7" t="s">
        <v>79</v>
      </c>
      <c r="C22" s="7" t="s">
        <v>80</v>
      </c>
      <c r="D22" s="7">
        <v>600</v>
      </c>
      <c r="E22" s="7" t="s">
        <v>81</v>
      </c>
      <c r="F22" s="7">
        <f t="shared" si="0"/>
        <v>466020</v>
      </c>
      <c r="G22" s="7">
        <f t="shared" si="1"/>
        <v>464580</v>
      </c>
      <c r="H22" s="8">
        <v>50000</v>
      </c>
      <c r="I22" s="8">
        <v>776.7</v>
      </c>
      <c r="J22" s="8">
        <v>774.3</v>
      </c>
      <c r="K22" s="8">
        <v>50000</v>
      </c>
      <c r="L22" s="8">
        <v>7200</v>
      </c>
      <c r="M22" s="8">
        <f t="shared" si="2"/>
        <v>1350</v>
      </c>
      <c r="N22" s="8">
        <v>3000</v>
      </c>
      <c r="O22" s="8">
        <f t="shared" si="3"/>
        <v>126.942</v>
      </c>
      <c r="P22" s="8">
        <v>60000</v>
      </c>
      <c r="Q22" s="8">
        <f t="shared" si="4"/>
        <v>900</v>
      </c>
      <c r="R22" s="8"/>
      <c r="S22" s="8"/>
      <c r="T22" s="8">
        <f t="shared" si="5"/>
        <v>100000</v>
      </c>
      <c r="U22" s="8">
        <f t="shared" si="6"/>
        <v>2376.942</v>
      </c>
      <c r="V22" s="8">
        <v>100000</v>
      </c>
    </row>
    <row r="23" ht="29" customHeight="1" spans="1:22">
      <c r="A23" s="7">
        <v>20</v>
      </c>
      <c r="B23" s="7" t="s">
        <v>82</v>
      </c>
      <c r="C23" s="7" t="s">
        <v>83</v>
      </c>
      <c r="D23" s="7">
        <v>130</v>
      </c>
      <c r="E23" s="7" t="s">
        <v>84</v>
      </c>
      <c r="F23" s="7">
        <f t="shared" si="0"/>
        <v>100945</v>
      </c>
      <c r="G23" s="7">
        <f t="shared" si="1"/>
        <v>100490</v>
      </c>
      <c r="H23" s="8"/>
      <c r="I23" s="8">
        <v>776.5</v>
      </c>
      <c r="J23" s="8">
        <v>773</v>
      </c>
      <c r="K23" s="8">
        <v>50000</v>
      </c>
      <c r="L23" s="8">
        <v>1560</v>
      </c>
      <c r="M23" s="8">
        <f t="shared" si="2"/>
        <v>292.5</v>
      </c>
      <c r="N23" s="8">
        <v>650</v>
      </c>
      <c r="O23" s="8">
        <f t="shared" si="3"/>
        <v>27.5041</v>
      </c>
      <c r="P23" s="8">
        <v>13000</v>
      </c>
      <c r="Q23" s="8">
        <f t="shared" si="4"/>
        <v>195</v>
      </c>
      <c r="R23" s="8"/>
      <c r="S23" s="8"/>
      <c r="T23" s="8">
        <f t="shared" si="5"/>
        <v>50000</v>
      </c>
      <c r="U23" s="8">
        <f t="shared" si="6"/>
        <v>515.0041</v>
      </c>
      <c r="V23" s="8">
        <v>50000</v>
      </c>
    </row>
    <row r="24" ht="29" customHeight="1" spans="1:22">
      <c r="A24" s="7">
        <v>21</v>
      </c>
      <c r="B24" s="7" t="s">
        <v>85</v>
      </c>
      <c r="C24" s="7" t="s">
        <v>77</v>
      </c>
      <c r="D24" s="7">
        <v>810</v>
      </c>
      <c r="E24" s="7" t="s">
        <v>86</v>
      </c>
      <c r="F24" s="7">
        <f t="shared" si="0"/>
        <v>626940</v>
      </c>
      <c r="G24" s="7">
        <f t="shared" si="1"/>
        <v>624996</v>
      </c>
      <c r="H24" s="8">
        <v>150000</v>
      </c>
      <c r="I24" s="8">
        <v>774</v>
      </c>
      <c r="J24" s="8">
        <v>771.6</v>
      </c>
      <c r="K24" s="8">
        <v>50000</v>
      </c>
      <c r="L24" s="8">
        <v>9720</v>
      </c>
      <c r="M24" s="8">
        <f t="shared" si="2"/>
        <v>1822.5</v>
      </c>
      <c r="N24" s="8">
        <v>4050</v>
      </c>
      <c r="O24" s="8">
        <f t="shared" si="3"/>
        <v>171.3717</v>
      </c>
      <c r="P24" s="8">
        <v>81000</v>
      </c>
      <c r="Q24" s="8">
        <f t="shared" si="4"/>
        <v>1215</v>
      </c>
      <c r="R24" s="8"/>
      <c r="S24" s="8"/>
      <c r="T24" s="8">
        <f t="shared" si="5"/>
        <v>200000</v>
      </c>
      <c r="U24" s="8">
        <f t="shared" si="6"/>
        <v>3208.8717</v>
      </c>
      <c r="V24" s="8">
        <v>200000</v>
      </c>
    </row>
    <row r="25" ht="29" customHeight="1" spans="1:22">
      <c r="A25" s="7">
        <v>22</v>
      </c>
      <c r="B25" s="7" t="s">
        <v>87</v>
      </c>
      <c r="C25" s="7" t="s">
        <v>88</v>
      </c>
      <c r="D25" s="7">
        <v>380</v>
      </c>
      <c r="E25" s="7" t="s">
        <v>89</v>
      </c>
      <c r="F25" s="7">
        <f t="shared" si="0"/>
        <v>291992</v>
      </c>
      <c r="G25" s="7">
        <f t="shared" si="1"/>
        <v>290700</v>
      </c>
      <c r="H25" s="8">
        <v>30000</v>
      </c>
      <c r="I25" s="8">
        <v>768.4</v>
      </c>
      <c r="J25" s="8">
        <v>765</v>
      </c>
      <c r="K25" s="8">
        <v>50000</v>
      </c>
      <c r="L25" s="8">
        <v>4560</v>
      </c>
      <c r="M25" s="8">
        <f t="shared" si="2"/>
        <v>855</v>
      </c>
      <c r="N25" s="8">
        <v>1900</v>
      </c>
      <c r="O25" s="8">
        <f t="shared" si="3"/>
        <v>80.3966</v>
      </c>
      <c r="P25" s="8">
        <v>38000</v>
      </c>
      <c r="Q25" s="8">
        <f t="shared" si="4"/>
        <v>570</v>
      </c>
      <c r="R25" s="8"/>
      <c r="S25" s="8"/>
      <c r="T25" s="8">
        <f t="shared" si="5"/>
        <v>80000</v>
      </c>
      <c r="U25" s="8">
        <f t="shared" si="6"/>
        <v>1505.3966</v>
      </c>
      <c r="V25" s="8">
        <v>80000</v>
      </c>
    </row>
    <row r="26" ht="29" customHeight="1" spans="1:22">
      <c r="A26" s="7">
        <v>23</v>
      </c>
      <c r="B26" s="7" t="s">
        <v>90</v>
      </c>
      <c r="C26" s="7" t="s">
        <v>91</v>
      </c>
      <c r="D26" s="7">
        <v>280</v>
      </c>
      <c r="E26" s="7" t="s">
        <v>92</v>
      </c>
      <c r="F26" s="7">
        <f t="shared" si="0"/>
        <v>214704</v>
      </c>
      <c r="G26" s="7">
        <f t="shared" si="1"/>
        <v>214144</v>
      </c>
      <c r="H26" s="8"/>
      <c r="I26" s="8">
        <v>766.8</v>
      </c>
      <c r="J26" s="8">
        <v>764.8</v>
      </c>
      <c r="K26" s="8">
        <v>50000</v>
      </c>
      <c r="L26" s="8">
        <v>3360</v>
      </c>
      <c r="M26" s="8">
        <f t="shared" si="2"/>
        <v>630</v>
      </c>
      <c r="N26" s="8">
        <v>1400</v>
      </c>
      <c r="O26" s="8">
        <f t="shared" si="3"/>
        <v>59.2396</v>
      </c>
      <c r="P26" s="8">
        <v>28000</v>
      </c>
      <c r="Q26" s="8">
        <f t="shared" si="4"/>
        <v>420</v>
      </c>
      <c r="R26" s="8"/>
      <c r="S26" s="8"/>
      <c r="T26" s="8">
        <f t="shared" si="5"/>
        <v>50000</v>
      </c>
      <c r="U26" s="8">
        <f t="shared" si="6"/>
        <v>1109.2396</v>
      </c>
      <c r="V26" s="8">
        <v>50000</v>
      </c>
    </row>
    <row r="27" ht="29" customHeight="1" spans="1:22">
      <c r="A27" s="7">
        <v>24</v>
      </c>
      <c r="B27" s="7" t="s">
        <v>93</v>
      </c>
      <c r="C27" s="7" t="s">
        <v>94</v>
      </c>
      <c r="D27" s="7">
        <v>220</v>
      </c>
      <c r="E27" s="7" t="s">
        <v>95</v>
      </c>
      <c r="F27" s="7">
        <f t="shared" si="0"/>
        <v>166936</v>
      </c>
      <c r="G27" s="7">
        <f t="shared" si="1"/>
        <v>167200</v>
      </c>
      <c r="H27" s="8"/>
      <c r="I27" s="8">
        <v>758.8</v>
      </c>
      <c r="J27" s="8">
        <v>760</v>
      </c>
      <c r="K27" s="8">
        <v>50000</v>
      </c>
      <c r="L27" s="8">
        <v>2640</v>
      </c>
      <c r="M27" s="8">
        <f t="shared" si="2"/>
        <v>495</v>
      </c>
      <c r="N27" s="8">
        <v>1100</v>
      </c>
      <c r="O27" s="8">
        <f t="shared" si="3"/>
        <v>46.5454</v>
      </c>
      <c r="P27" s="8">
        <v>22000</v>
      </c>
      <c r="Q27" s="8">
        <f t="shared" si="4"/>
        <v>330</v>
      </c>
      <c r="R27" s="8"/>
      <c r="S27" s="8"/>
      <c r="T27" s="8">
        <f t="shared" si="5"/>
        <v>50000</v>
      </c>
      <c r="U27" s="8">
        <f t="shared" si="6"/>
        <v>871.5454</v>
      </c>
      <c r="V27" s="8">
        <v>50000</v>
      </c>
    </row>
    <row r="28" ht="29" customHeight="1" spans="1:22">
      <c r="A28" s="7">
        <v>25</v>
      </c>
      <c r="B28" s="7" t="s">
        <v>96</v>
      </c>
      <c r="C28" s="7" t="s">
        <v>97</v>
      </c>
      <c r="D28" s="7">
        <v>487</v>
      </c>
      <c r="E28" s="7" t="s">
        <v>98</v>
      </c>
      <c r="F28" s="7">
        <f t="shared" si="0"/>
        <v>368415.5</v>
      </c>
      <c r="G28" s="7">
        <f t="shared" si="1"/>
        <v>368659</v>
      </c>
      <c r="H28" s="8">
        <v>30000</v>
      </c>
      <c r="I28" s="8">
        <v>756.5</v>
      </c>
      <c r="J28" s="8">
        <v>757</v>
      </c>
      <c r="K28" s="8">
        <v>50000</v>
      </c>
      <c r="L28" s="8">
        <v>5844</v>
      </c>
      <c r="M28" s="8">
        <f t="shared" si="2"/>
        <v>1095.75</v>
      </c>
      <c r="N28" s="8">
        <v>2435</v>
      </c>
      <c r="O28" s="8">
        <f t="shared" si="3"/>
        <v>103.03459</v>
      </c>
      <c r="P28" s="8">
        <v>48700</v>
      </c>
      <c r="Q28" s="8">
        <f t="shared" si="4"/>
        <v>730.5</v>
      </c>
      <c r="R28" s="8"/>
      <c r="S28" s="8"/>
      <c r="T28" s="8">
        <f t="shared" si="5"/>
        <v>80000</v>
      </c>
      <c r="U28" s="8">
        <f t="shared" si="6"/>
        <v>1929.28459</v>
      </c>
      <c r="V28" s="8">
        <v>80000</v>
      </c>
    </row>
    <row r="29" ht="45" customHeight="1" spans="1:22">
      <c r="A29" s="7">
        <v>26</v>
      </c>
      <c r="B29" s="7" t="s">
        <v>99</v>
      </c>
      <c r="C29" s="7" t="s">
        <v>100</v>
      </c>
      <c r="D29" s="7">
        <v>500</v>
      </c>
      <c r="E29" s="7" t="s">
        <v>101</v>
      </c>
      <c r="F29" s="7">
        <f t="shared" si="0"/>
        <v>377500</v>
      </c>
      <c r="G29" s="7">
        <f t="shared" si="1"/>
        <v>375000</v>
      </c>
      <c r="H29" s="8">
        <v>50000</v>
      </c>
      <c r="I29" s="8">
        <v>755</v>
      </c>
      <c r="J29" s="8">
        <v>750</v>
      </c>
      <c r="K29" s="8"/>
      <c r="L29" s="8">
        <v>6000</v>
      </c>
      <c r="M29" s="8">
        <f t="shared" si="2"/>
        <v>1125</v>
      </c>
      <c r="N29" s="8">
        <v>2500</v>
      </c>
      <c r="O29" s="8">
        <f t="shared" si="3"/>
        <v>105.785</v>
      </c>
      <c r="P29" s="8">
        <v>50000</v>
      </c>
      <c r="Q29" s="8">
        <f t="shared" si="4"/>
        <v>750</v>
      </c>
      <c r="R29" s="8"/>
      <c r="S29" s="8"/>
      <c r="T29" s="8">
        <f t="shared" si="5"/>
        <v>50000</v>
      </c>
      <c r="U29" s="8">
        <f t="shared" si="6"/>
        <v>1980.785</v>
      </c>
      <c r="V29" s="8">
        <v>50000</v>
      </c>
    </row>
    <row r="30" ht="29" customHeight="1" spans="1:22">
      <c r="A30" s="7">
        <v>27</v>
      </c>
      <c r="B30" s="7" t="s">
        <v>102</v>
      </c>
      <c r="C30" s="7" t="s">
        <v>103</v>
      </c>
      <c r="D30" s="7">
        <v>569</v>
      </c>
      <c r="E30" s="7" t="s">
        <v>104</v>
      </c>
      <c r="F30" s="7">
        <f t="shared" si="0"/>
        <v>428229.4</v>
      </c>
      <c r="G30" s="7">
        <f t="shared" si="1"/>
        <v>425612</v>
      </c>
      <c r="H30" s="8">
        <v>50000</v>
      </c>
      <c r="I30" s="8">
        <v>752.6</v>
      </c>
      <c r="J30" s="8">
        <v>748</v>
      </c>
      <c r="K30" s="8"/>
      <c r="L30" s="8">
        <v>6828</v>
      </c>
      <c r="M30" s="8">
        <f t="shared" si="2"/>
        <v>1280.25</v>
      </c>
      <c r="N30" s="8">
        <v>2845</v>
      </c>
      <c r="O30" s="8">
        <f t="shared" si="3"/>
        <v>120.38333</v>
      </c>
      <c r="P30" s="8">
        <v>56900</v>
      </c>
      <c r="Q30" s="8">
        <f t="shared" si="4"/>
        <v>853.5</v>
      </c>
      <c r="R30" s="8"/>
      <c r="S30" s="8"/>
      <c r="T30" s="8">
        <f t="shared" si="5"/>
        <v>50000</v>
      </c>
      <c r="U30" s="8">
        <f t="shared" si="6"/>
        <v>2254.13333</v>
      </c>
      <c r="V30" s="8">
        <v>50000</v>
      </c>
    </row>
    <row r="31" ht="29" customHeight="1" spans="1:22">
      <c r="A31" s="7">
        <v>28</v>
      </c>
      <c r="B31" s="7" t="s">
        <v>105</v>
      </c>
      <c r="C31" s="7" t="s">
        <v>106</v>
      </c>
      <c r="D31" s="7">
        <v>120</v>
      </c>
      <c r="E31" s="7" t="s">
        <v>107</v>
      </c>
      <c r="F31" s="7">
        <f t="shared" si="0"/>
        <v>89496</v>
      </c>
      <c r="G31" s="7">
        <f t="shared" si="1"/>
        <v>88800</v>
      </c>
      <c r="H31" s="8"/>
      <c r="I31" s="8">
        <v>745.8</v>
      </c>
      <c r="J31" s="8">
        <v>740</v>
      </c>
      <c r="K31" s="8"/>
      <c r="L31" s="8">
        <v>1440</v>
      </c>
      <c r="M31" s="8">
        <f t="shared" si="2"/>
        <v>270</v>
      </c>
      <c r="N31" s="8">
        <v>600</v>
      </c>
      <c r="O31" s="8">
        <f t="shared" si="3"/>
        <v>25.3884</v>
      </c>
      <c r="P31" s="8">
        <v>12000</v>
      </c>
      <c r="Q31" s="8">
        <f t="shared" si="4"/>
        <v>180</v>
      </c>
      <c r="R31" s="8"/>
      <c r="S31" s="8"/>
      <c r="T31" s="8">
        <f t="shared" si="5"/>
        <v>0</v>
      </c>
      <c r="U31" s="8">
        <f t="shared" si="6"/>
        <v>475.3884</v>
      </c>
      <c r="V31" s="8">
        <v>0</v>
      </c>
    </row>
    <row r="32" ht="29" customHeight="1" spans="1:22">
      <c r="A32" s="7">
        <v>29</v>
      </c>
      <c r="B32" s="7" t="s">
        <v>108</v>
      </c>
      <c r="C32" s="7" t="s">
        <v>109</v>
      </c>
      <c r="D32" s="7">
        <v>58</v>
      </c>
      <c r="E32" s="7" t="s">
        <v>110</v>
      </c>
      <c r="F32" s="7">
        <f t="shared" si="0"/>
        <v>42833</v>
      </c>
      <c r="G32" s="7">
        <f t="shared" si="1"/>
        <v>42688</v>
      </c>
      <c r="H32" s="8"/>
      <c r="I32" s="8">
        <v>738.5</v>
      </c>
      <c r="J32" s="8">
        <v>736</v>
      </c>
      <c r="K32" s="8"/>
      <c r="L32" s="8">
        <v>696</v>
      </c>
      <c r="M32" s="8">
        <f t="shared" si="2"/>
        <v>130.5</v>
      </c>
      <c r="N32" s="8">
        <v>290</v>
      </c>
      <c r="O32" s="8">
        <f t="shared" si="3"/>
        <v>12.27106</v>
      </c>
      <c r="P32" s="8">
        <v>5800</v>
      </c>
      <c r="Q32" s="8">
        <f t="shared" si="4"/>
        <v>87</v>
      </c>
      <c r="R32" s="8"/>
      <c r="S32" s="8"/>
      <c r="T32" s="8">
        <f t="shared" si="5"/>
        <v>0</v>
      </c>
      <c r="U32" s="8">
        <f t="shared" si="6"/>
        <v>229.77106</v>
      </c>
      <c r="V32" s="8">
        <v>0</v>
      </c>
    </row>
    <row r="33" ht="29" customHeight="1" spans="1:22">
      <c r="A33" s="7">
        <v>32</v>
      </c>
      <c r="B33" s="7" t="s">
        <v>111</v>
      </c>
      <c r="C33" s="7" t="s">
        <v>112</v>
      </c>
      <c r="D33" s="7">
        <v>350</v>
      </c>
      <c r="E33" s="7" t="s">
        <v>113</v>
      </c>
      <c r="F33" s="7">
        <f t="shared" si="0"/>
        <v>253365</v>
      </c>
      <c r="G33" s="7">
        <f t="shared" si="1"/>
        <v>252000</v>
      </c>
      <c r="H33" s="8">
        <v>30000</v>
      </c>
      <c r="I33" s="8">
        <v>723.9</v>
      </c>
      <c r="J33" s="8">
        <v>720</v>
      </c>
      <c r="K33" s="8"/>
      <c r="L33" s="8">
        <v>4200</v>
      </c>
      <c r="M33" s="8">
        <f t="shared" si="2"/>
        <v>787.5</v>
      </c>
      <c r="N33" s="8">
        <v>1750</v>
      </c>
      <c r="O33" s="8">
        <f t="shared" si="3"/>
        <v>74.0495</v>
      </c>
      <c r="P33" s="8">
        <v>35000</v>
      </c>
      <c r="Q33" s="8">
        <f t="shared" si="4"/>
        <v>525</v>
      </c>
      <c r="R33" s="8"/>
      <c r="S33" s="8"/>
      <c r="T33" s="8">
        <f t="shared" si="5"/>
        <v>30000</v>
      </c>
      <c r="U33" s="8">
        <f t="shared" si="6"/>
        <v>1386.5495</v>
      </c>
      <c r="V33" s="8">
        <v>30000</v>
      </c>
    </row>
    <row r="34" ht="29" customHeight="1" spans="1:22">
      <c r="A34" s="7">
        <v>34</v>
      </c>
      <c r="B34" s="7" t="s">
        <v>114</v>
      </c>
      <c r="C34" s="7" t="s">
        <v>115</v>
      </c>
      <c r="D34" s="7">
        <v>120</v>
      </c>
      <c r="E34" s="7" t="s">
        <v>116</v>
      </c>
      <c r="F34" s="7">
        <f t="shared" si="0"/>
        <v>86472</v>
      </c>
      <c r="G34" s="7">
        <f t="shared" si="1"/>
        <v>85800</v>
      </c>
      <c r="H34" s="8"/>
      <c r="I34" s="8">
        <v>720.6</v>
      </c>
      <c r="J34" s="8">
        <v>715</v>
      </c>
      <c r="K34" s="8"/>
      <c r="L34" s="8">
        <v>1440</v>
      </c>
      <c r="M34" s="8">
        <f t="shared" si="2"/>
        <v>270</v>
      </c>
      <c r="N34" s="8">
        <v>600</v>
      </c>
      <c r="O34" s="8">
        <f t="shared" si="3"/>
        <v>25.3884</v>
      </c>
      <c r="P34" s="8">
        <v>12000</v>
      </c>
      <c r="Q34" s="8">
        <f t="shared" si="4"/>
        <v>180</v>
      </c>
      <c r="R34" s="8"/>
      <c r="S34" s="8"/>
      <c r="T34" s="8">
        <f t="shared" si="5"/>
        <v>0</v>
      </c>
      <c r="U34" s="8">
        <f t="shared" si="6"/>
        <v>475.3884</v>
      </c>
      <c r="V34" s="8">
        <v>0</v>
      </c>
    </row>
    <row r="35" ht="29" customHeight="1" spans="1:22">
      <c r="A35" s="7">
        <v>31</v>
      </c>
      <c r="B35" s="7" t="s">
        <v>117</v>
      </c>
      <c r="C35" s="7" t="s">
        <v>118</v>
      </c>
      <c r="D35" s="7">
        <v>710</v>
      </c>
      <c r="E35" s="7" t="s">
        <v>119</v>
      </c>
      <c r="F35" s="7">
        <f t="shared" si="0"/>
        <v>514537</v>
      </c>
      <c r="G35" s="7">
        <f t="shared" si="1"/>
        <v>507650</v>
      </c>
      <c r="H35" s="8">
        <v>100000</v>
      </c>
      <c r="I35" s="8">
        <v>724.7</v>
      </c>
      <c r="J35" s="8">
        <v>715</v>
      </c>
      <c r="K35" s="8"/>
      <c r="L35" s="8">
        <v>8520</v>
      </c>
      <c r="M35" s="8">
        <f t="shared" si="2"/>
        <v>1597.5</v>
      </c>
      <c r="N35" s="8">
        <v>3550</v>
      </c>
      <c r="O35" s="8">
        <f t="shared" si="3"/>
        <v>150.2147</v>
      </c>
      <c r="P35" s="8">
        <v>71000</v>
      </c>
      <c r="Q35" s="8">
        <f t="shared" si="4"/>
        <v>1065</v>
      </c>
      <c r="R35" s="8"/>
      <c r="S35" s="8"/>
      <c r="T35" s="8">
        <f t="shared" si="5"/>
        <v>100000</v>
      </c>
      <c r="U35" s="8">
        <f t="shared" si="6"/>
        <v>2812.7147</v>
      </c>
      <c r="V35" s="8">
        <v>100000</v>
      </c>
    </row>
    <row r="36" ht="29" customHeight="1" spans="1:22">
      <c r="A36" s="7">
        <v>33</v>
      </c>
      <c r="B36" s="7" t="s">
        <v>120</v>
      </c>
      <c r="C36" s="7" t="s">
        <v>121</v>
      </c>
      <c r="D36" s="7">
        <v>500</v>
      </c>
      <c r="E36" s="7" t="s">
        <v>122</v>
      </c>
      <c r="F36" s="7">
        <f t="shared" si="0"/>
        <v>360550</v>
      </c>
      <c r="G36" s="7">
        <f t="shared" si="1"/>
        <v>356000</v>
      </c>
      <c r="H36" s="8">
        <v>30000</v>
      </c>
      <c r="I36" s="8">
        <v>721.1</v>
      </c>
      <c r="J36" s="8">
        <v>712</v>
      </c>
      <c r="K36" s="8"/>
      <c r="L36" s="8">
        <v>6000</v>
      </c>
      <c r="M36" s="8">
        <f t="shared" si="2"/>
        <v>1125</v>
      </c>
      <c r="N36" s="8">
        <v>2500</v>
      </c>
      <c r="O36" s="8">
        <f t="shared" si="3"/>
        <v>105.785</v>
      </c>
      <c r="P36" s="8">
        <v>50000</v>
      </c>
      <c r="Q36" s="8">
        <f t="shared" si="4"/>
        <v>750</v>
      </c>
      <c r="R36" s="8"/>
      <c r="S36" s="8"/>
      <c r="T36" s="8">
        <f t="shared" si="5"/>
        <v>30000</v>
      </c>
      <c r="U36" s="8">
        <f t="shared" si="6"/>
        <v>1980.785</v>
      </c>
      <c r="V36" s="8">
        <v>30000</v>
      </c>
    </row>
    <row r="37" ht="29" customHeight="1" spans="1:22">
      <c r="A37" s="7">
        <v>30</v>
      </c>
      <c r="B37" s="7" t="s">
        <v>123</v>
      </c>
      <c r="C37" s="7" t="s">
        <v>124</v>
      </c>
      <c r="D37" s="7">
        <v>180</v>
      </c>
      <c r="E37" s="7" t="s">
        <v>125</v>
      </c>
      <c r="F37" s="7">
        <f t="shared" si="0"/>
        <v>131040</v>
      </c>
      <c r="G37" s="7">
        <f t="shared" si="1"/>
        <v>123840</v>
      </c>
      <c r="H37" s="8"/>
      <c r="I37" s="8">
        <v>728</v>
      </c>
      <c r="J37" s="8">
        <v>688</v>
      </c>
      <c r="K37" s="8"/>
      <c r="L37" s="8">
        <v>2160</v>
      </c>
      <c r="M37" s="8">
        <f t="shared" si="2"/>
        <v>405</v>
      </c>
      <c r="N37" s="8">
        <v>900</v>
      </c>
      <c r="O37" s="8">
        <f t="shared" si="3"/>
        <v>38.0826</v>
      </c>
      <c r="P37" s="8">
        <v>18000</v>
      </c>
      <c r="Q37" s="8">
        <f t="shared" si="4"/>
        <v>270</v>
      </c>
      <c r="R37" s="8"/>
      <c r="S37" s="8"/>
      <c r="T37" s="8">
        <f t="shared" si="5"/>
        <v>0</v>
      </c>
      <c r="U37" s="8">
        <f t="shared" si="6"/>
        <v>713.0826</v>
      </c>
      <c r="V37" s="8">
        <v>0</v>
      </c>
    </row>
    <row r="38" ht="29" customHeight="1" spans="1:22">
      <c r="A38" s="7">
        <v>35</v>
      </c>
      <c r="B38" s="7" t="s">
        <v>126</v>
      </c>
      <c r="C38" s="7" t="s">
        <v>127</v>
      </c>
      <c r="D38" s="7">
        <v>112</v>
      </c>
      <c r="E38" s="7" t="s">
        <v>128</v>
      </c>
      <c r="F38" s="7">
        <f t="shared" si="0"/>
        <v>76675.2</v>
      </c>
      <c r="G38" s="7">
        <f t="shared" si="1"/>
        <v>75420.8</v>
      </c>
      <c r="H38" s="8"/>
      <c r="I38" s="8">
        <v>684.6</v>
      </c>
      <c r="J38" s="8">
        <v>673.4</v>
      </c>
      <c r="K38" s="8"/>
      <c r="L38" s="8">
        <v>1344</v>
      </c>
      <c r="M38" s="8">
        <f t="shared" si="2"/>
        <v>252</v>
      </c>
      <c r="N38" s="8">
        <v>560</v>
      </c>
      <c r="O38" s="8">
        <f t="shared" si="3"/>
        <v>23.69584</v>
      </c>
      <c r="P38" s="8">
        <v>11200</v>
      </c>
      <c r="Q38" s="8">
        <f t="shared" si="4"/>
        <v>168</v>
      </c>
      <c r="R38" s="8"/>
      <c r="S38" s="8"/>
      <c r="T38" s="8">
        <f t="shared" si="5"/>
        <v>0</v>
      </c>
      <c r="U38" s="8">
        <f t="shared" si="6"/>
        <v>443.69584</v>
      </c>
      <c r="V38" s="8">
        <v>0</v>
      </c>
    </row>
    <row r="39" ht="29" customHeight="1" spans="1:22">
      <c r="A39" s="7">
        <v>38</v>
      </c>
      <c r="B39" s="7" t="s">
        <v>129</v>
      </c>
      <c r="C39" s="7" t="s">
        <v>130</v>
      </c>
      <c r="D39" s="7">
        <v>350</v>
      </c>
      <c r="E39" s="7" t="s">
        <v>131</v>
      </c>
      <c r="F39" s="7">
        <f t="shared" si="0"/>
        <v>233520</v>
      </c>
      <c r="G39" s="7">
        <f t="shared" si="1"/>
        <v>234500</v>
      </c>
      <c r="H39" s="8">
        <v>30000</v>
      </c>
      <c r="I39" s="8">
        <v>667.2</v>
      </c>
      <c r="J39" s="8">
        <v>670</v>
      </c>
      <c r="K39" s="8"/>
      <c r="L39" s="8">
        <v>4200</v>
      </c>
      <c r="M39" s="8">
        <f t="shared" si="2"/>
        <v>787.5</v>
      </c>
      <c r="N39" s="8">
        <v>1750</v>
      </c>
      <c r="O39" s="8">
        <f t="shared" si="3"/>
        <v>74.0495</v>
      </c>
      <c r="P39" s="8">
        <v>35000</v>
      </c>
      <c r="Q39" s="8">
        <f t="shared" si="4"/>
        <v>525</v>
      </c>
      <c r="R39" s="8"/>
      <c r="S39" s="8"/>
      <c r="T39" s="8">
        <f t="shared" si="5"/>
        <v>30000</v>
      </c>
      <c r="U39" s="8">
        <f t="shared" si="6"/>
        <v>1386.5495</v>
      </c>
      <c r="V39" s="8">
        <v>30000</v>
      </c>
    </row>
    <row r="40" ht="29" customHeight="1" spans="1:22">
      <c r="A40" s="7">
        <v>36</v>
      </c>
      <c r="B40" s="7" t="s">
        <v>132</v>
      </c>
      <c r="C40" s="7" t="s">
        <v>133</v>
      </c>
      <c r="D40" s="7">
        <v>100</v>
      </c>
      <c r="E40" s="7" t="s">
        <v>134</v>
      </c>
      <c r="F40" s="7">
        <f t="shared" si="0"/>
        <v>67730</v>
      </c>
      <c r="G40" s="7">
        <f t="shared" si="1"/>
        <v>67000</v>
      </c>
      <c r="H40" s="8"/>
      <c r="I40" s="8">
        <v>677.3</v>
      </c>
      <c r="J40" s="8">
        <v>670</v>
      </c>
      <c r="K40" s="8"/>
      <c r="L40" s="8">
        <v>1200</v>
      </c>
      <c r="M40" s="8">
        <f t="shared" si="2"/>
        <v>225</v>
      </c>
      <c r="N40" s="8">
        <v>500</v>
      </c>
      <c r="O40" s="8">
        <f t="shared" si="3"/>
        <v>21.157</v>
      </c>
      <c r="P40" s="8">
        <v>10000</v>
      </c>
      <c r="Q40" s="8">
        <f t="shared" si="4"/>
        <v>150</v>
      </c>
      <c r="R40" s="8"/>
      <c r="S40" s="8"/>
      <c r="T40" s="8">
        <f t="shared" si="5"/>
        <v>0</v>
      </c>
      <c r="U40" s="8">
        <f t="shared" si="6"/>
        <v>396.157</v>
      </c>
      <c r="V40" s="8">
        <v>0</v>
      </c>
    </row>
    <row r="41" ht="29" customHeight="1" spans="1:22">
      <c r="A41" s="7">
        <v>37</v>
      </c>
      <c r="B41" s="7" t="s">
        <v>135</v>
      </c>
      <c r="C41" s="7" t="s">
        <v>94</v>
      </c>
      <c r="D41" s="7">
        <v>180</v>
      </c>
      <c r="E41" s="7" t="s">
        <v>136</v>
      </c>
      <c r="F41" s="7">
        <f t="shared" si="0"/>
        <v>120654</v>
      </c>
      <c r="G41" s="7">
        <f t="shared" si="1"/>
        <v>120060</v>
      </c>
      <c r="H41" s="8"/>
      <c r="I41" s="8">
        <v>670.3</v>
      </c>
      <c r="J41" s="8">
        <v>667</v>
      </c>
      <c r="K41" s="8"/>
      <c r="L41" s="8">
        <v>2160</v>
      </c>
      <c r="M41" s="8">
        <f t="shared" si="2"/>
        <v>405</v>
      </c>
      <c r="N41" s="8">
        <v>900</v>
      </c>
      <c r="O41" s="8">
        <f t="shared" si="3"/>
        <v>38.0826</v>
      </c>
      <c r="P41" s="8">
        <v>18000</v>
      </c>
      <c r="Q41" s="8">
        <f t="shared" si="4"/>
        <v>270</v>
      </c>
      <c r="R41" s="8"/>
      <c r="S41" s="8"/>
      <c r="T41" s="8">
        <f t="shared" si="5"/>
        <v>0</v>
      </c>
      <c r="U41" s="8">
        <f t="shared" si="6"/>
        <v>713.0826</v>
      </c>
      <c r="V41" s="8">
        <v>0</v>
      </c>
    </row>
    <row r="42" ht="29" customHeight="1" spans="1:22">
      <c r="A42" s="7">
        <v>39</v>
      </c>
      <c r="B42" s="7" t="s">
        <v>137</v>
      </c>
      <c r="C42" s="7" t="s">
        <v>138</v>
      </c>
      <c r="D42" s="7">
        <v>170</v>
      </c>
      <c r="E42" s="7" t="s">
        <v>139</v>
      </c>
      <c r="F42" s="7">
        <f t="shared" si="0"/>
        <v>113424</v>
      </c>
      <c r="G42" s="7">
        <f t="shared" si="1"/>
        <v>112574</v>
      </c>
      <c r="H42" s="8"/>
      <c r="I42" s="8">
        <v>667.2</v>
      </c>
      <c r="J42" s="8">
        <v>662.2</v>
      </c>
      <c r="K42" s="8"/>
      <c r="L42" s="8">
        <v>2040</v>
      </c>
      <c r="M42" s="8">
        <f t="shared" si="2"/>
        <v>382.5</v>
      </c>
      <c r="N42" s="8">
        <v>850</v>
      </c>
      <c r="O42" s="8">
        <f t="shared" si="3"/>
        <v>35.9669</v>
      </c>
      <c r="P42" s="8">
        <v>17000</v>
      </c>
      <c r="Q42" s="8">
        <f t="shared" si="4"/>
        <v>255</v>
      </c>
      <c r="R42" s="8"/>
      <c r="S42" s="8"/>
      <c r="T42" s="8">
        <f t="shared" si="5"/>
        <v>0</v>
      </c>
      <c r="U42" s="8">
        <f t="shared" si="6"/>
        <v>673.4669</v>
      </c>
      <c r="V42" s="8">
        <v>0</v>
      </c>
    </row>
    <row r="43" ht="29" customHeight="1" spans="1:22">
      <c r="A43" s="7">
        <v>40</v>
      </c>
      <c r="B43" s="7" t="s">
        <v>140</v>
      </c>
      <c r="C43" s="7" t="s">
        <v>141</v>
      </c>
      <c r="D43" s="7">
        <v>530</v>
      </c>
      <c r="E43" s="7" t="s">
        <v>142</v>
      </c>
      <c r="F43" s="7">
        <f t="shared" si="0"/>
        <v>331939</v>
      </c>
      <c r="G43" s="7">
        <f t="shared" si="1"/>
        <v>328600</v>
      </c>
      <c r="H43" s="8">
        <v>30000</v>
      </c>
      <c r="I43" s="8">
        <v>626.3</v>
      </c>
      <c r="J43" s="8">
        <v>620</v>
      </c>
      <c r="K43" s="8"/>
      <c r="L43" s="8">
        <v>6360</v>
      </c>
      <c r="M43" s="8">
        <f t="shared" si="2"/>
        <v>1192.5</v>
      </c>
      <c r="N43" s="8">
        <v>2650</v>
      </c>
      <c r="O43" s="8">
        <f t="shared" si="3"/>
        <v>112.1321</v>
      </c>
      <c r="P43" s="8">
        <v>53000</v>
      </c>
      <c r="Q43" s="8">
        <f t="shared" si="4"/>
        <v>795</v>
      </c>
      <c r="R43" s="8"/>
      <c r="S43" s="8"/>
      <c r="T43" s="8">
        <f t="shared" si="5"/>
        <v>30000</v>
      </c>
      <c r="U43" s="8">
        <f t="shared" si="6"/>
        <v>2099.6321</v>
      </c>
      <c r="V43" s="8">
        <v>30000</v>
      </c>
    </row>
    <row r="44" ht="29" customHeight="1" spans="1:22">
      <c r="A44" s="7" t="s">
        <v>143</v>
      </c>
      <c r="B44" s="7"/>
      <c r="C44" s="7"/>
      <c r="D44" s="7">
        <v>20000</v>
      </c>
      <c r="E44" s="7"/>
      <c r="F44" s="8"/>
      <c r="G44" s="7"/>
      <c r="H44" s="8"/>
      <c r="I44" s="8"/>
      <c r="J44" s="8"/>
      <c r="K44" s="8"/>
      <c r="L44" s="8">
        <f t="shared" ref="L44:V44" si="7">SUM(L4:L43)</f>
        <v>240000</v>
      </c>
      <c r="M44" s="8">
        <f t="shared" si="7"/>
        <v>45000</v>
      </c>
      <c r="N44" s="8">
        <f t="shared" si="7"/>
        <v>100000</v>
      </c>
      <c r="O44" s="8">
        <f t="shared" si="7"/>
        <v>4231.4</v>
      </c>
      <c r="P44" s="8">
        <f t="shared" si="7"/>
        <v>2000000</v>
      </c>
      <c r="Q44" s="8">
        <f t="shared" si="7"/>
        <v>30000</v>
      </c>
      <c r="R44" s="8">
        <f t="shared" si="7"/>
        <v>140000</v>
      </c>
      <c r="S44" s="8">
        <f t="shared" si="7"/>
        <v>13300</v>
      </c>
      <c r="T44" s="8">
        <f t="shared" si="7"/>
        <v>5020000</v>
      </c>
      <c r="U44" s="8">
        <f t="shared" si="7"/>
        <v>92531.4</v>
      </c>
      <c r="V44" s="8">
        <f t="shared" si="7"/>
        <v>5003480.2531</v>
      </c>
    </row>
  </sheetData>
  <mergeCells count="11">
    <mergeCell ref="A1:V1"/>
    <mergeCell ref="F2:H2"/>
    <mergeCell ref="I2:K2"/>
    <mergeCell ref="L2:S2"/>
    <mergeCell ref="T2:U2"/>
    <mergeCell ref="A2:A3"/>
    <mergeCell ref="B2:B3"/>
    <mergeCell ref="C2:C3"/>
    <mergeCell ref="D2:D3"/>
    <mergeCell ref="E2:E3"/>
    <mergeCell ref="V2:V3"/>
  </mergeCells>
  <pageMargins left="0.236111111111111" right="0.118055555555556" top="0.354166666666667" bottom="0.275" header="0.5" footer="0.27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碧血剑</cp:lastModifiedBy>
  <dcterms:created xsi:type="dcterms:W3CDTF">2023-10-13T01:06:00Z</dcterms:created>
  <dcterms:modified xsi:type="dcterms:W3CDTF">2024-01-08T07:46:48Z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D72B71766F9D427AAA145091356FF003_11</vt:lpwstr>
  </property>
  <property fmtid="{D5CDD505-2E9C-101B-9397-08002B2CF9AE}" pid="3" name="KSOProductBuildVer">
    <vt:lpwstr>2052-12.1.0.16120</vt:lpwstr>
  </property>
</Properties>
</file>