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11" activeTab="14"/>
  </bookViews>
  <sheets>
    <sheet name="23年全县收入" sheetId="1" r:id="rId1"/>
    <sheet name="23年全县支出" sheetId="2" r:id="rId2"/>
    <sheet name="2023年一般债务余额表" sheetId="3" r:id="rId3"/>
    <sheet name="2023年一般债务限额表" sheetId="4" r:id="rId4"/>
    <sheet name="2023年专项债务余额表" sheetId="5" r:id="rId5"/>
    <sheet name="2023年专项债务限额表" sheetId="6" r:id="rId6"/>
    <sheet name="2024年收入表" sheetId="7" r:id="rId7"/>
    <sheet name="24年支出表" sheetId="8" r:id="rId8"/>
    <sheet name="2024年一般公共预算支出明细表" sheetId="9" r:id="rId9"/>
    <sheet name="2024年三公经费" sheetId="10" r:id="rId10"/>
    <sheet name="2024年转移支付分项目" sheetId="11" r:id="rId11"/>
    <sheet name="23年基金收入" sheetId="12" r:id="rId12"/>
    <sheet name="23年基金支出" sheetId="13" r:id="rId13"/>
    <sheet name="24年基金预算收入" sheetId="14" r:id="rId14"/>
    <sheet name="24年基金预算支出" sheetId="15" r:id="rId15"/>
    <sheet name="2023年国有资本经营收支表" sheetId="16" r:id="rId16"/>
    <sheet name="2024年国有资本经营收支预算表" sheetId="17" r:id="rId17"/>
    <sheet name="23年社保基金预算收支" sheetId="18" r:id="rId18"/>
    <sheet name="24年社保基金预算收支" sheetId="19" r:id="rId19"/>
  </sheets>
  <externalReferences>
    <externalReference r:id="rId20"/>
  </externalReferences>
  <definedNames>
    <definedName name="_xlnm._FilterDatabase" localSheetId="12" hidden="1">'23年基金支出'!$A$5:$XEP$269</definedName>
    <definedName name="_13_河北省">[1]内置数据!$E$2:$E$13</definedName>
    <definedName name="_11_北京市">[1]内置数据!$C$2:$C$17</definedName>
    <definedName name="_1301_石家庄市">[1]内置数据!$AK$2:$AK$23</definedName>
    <definedName name="_1302_唐山市">[1]内置数据!$AL$2:$AL$15</definedName>
    <definedName name="_1303_秦皇岛市">[1]内置数据!$AM$2:$AM$8</definedName>
    <definedName name="_1311_衡水市">[1]内置数据!$AU$2:$AU$12</definedName>
    <definedName name="_1314_雄安新区">[1]内置数据!$AV$2:$AV$4</definedName>
    <definedName name="_14_山西省">[1]内置数据!$F$2:$F$12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<sst xmlns="http://schemas.openxmlformats.org/spreadsheetml/2006/main" count="4074" uniqueCount="2871">
  <si>
    <t>潢川县2023年一般公共预算收入执行情况表</t>
  </si>
  <si>
    <t>单位：万元</t>
  </si>
  <si>
    <t>行号</t>
  </si>
  <si>
    <t>收               入</t>
  </si>
  <si>
    <t>预  算  科  目</t>
  </si>
  <si>
    <t>调整预算数</t>
  </si>
  <si>
    <t>决算数</t>
  </si>
  <si>
    <t>占调整预算%</t>
  </si>
  <si>
    <t>较上年实际完成增长%</t>
  </si>
  <si>
    <t>一、增值税</t>
  </si>
  <si>
    <t>二、营业税</t>
  </si>
  <si>
    <t>三、企业所得税</t>
  </si>
  <si>
    <t>四、个人所得税</t>
  </si>
  <si>
    <t>五、资源税</t>
  </si>
  <si>
    <t>六、环境保护税</t>
  </si>
  <si>
    <t>七、城市维护建设税</t>
  </si>
  <si>
    <t>八、房产税</t>
  </si>
  <si>
    <t>九、印花税</t>
  </si>
  <si>
    <t>十、城镇土地使用税</t>
  </si>
  <si>
    <t>十一、土地增值税</t>
  </si>
  <si>
    <t>十二、车船税</t>
  </si>
  <si>
    <t>十三、耕地占用税</t>
  </si>
  <si>
    <t>十四、契税</t>
  </si>
  <si>
    <t>十五、其他税收收入</t>
  </si>
  <si>
    <t>十六、专项收入</t>
  </si>
  <si>
    <t>十七、行政事业性收费收入</t>
  </si>
  <si>
    <t>十八、罚没收入</t>
  </si>
  <si>
    <t>十九、国有资本经营收入</t>
  </si>
  <si>
    <t>二十、国有资源（资产）有偿使用收入</t>
  </si>
  <si>
    <t>二十一、其他收入</t>
  </si>
  <si>
    <t>一般公共预算收入合计</t>
  </si>
  <si>
    <t>潢川县2023年一般公共预算支出执行情况表</t>
  </si>
  <si>
    <t>单位:万元</t>
  </si>
  <si>
    <t>支                出</t>
  </si>
  <si>
    <t>预算数</t>
  </si>
  <si>
    <t>占预算%</t>
  </si>
  <si>
    <t>较年初预算增长%</t>
  </si>
  <si>
    <t>一、一般公共服务支出</t>
  </si>
  <si>
    <t>二、国防支出</t>
  </si>
  <si>
    <t>三、公共安全支出</t>
  </si>
  <si>
    <t>四、教育支出</t>
  </si>
  <si>
    <t>五、科学技术支出</t>
  </si>
  <si>
    <t>六、文化体育与传媒支出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</si>
  <si>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</si>
  <si>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</si>
  <si>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</si>
  <si>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</si>
  <si>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</si>
  <si>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</si>
  <si>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</si>
  <si>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</si>
  <si>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十五、金融支出</t>
  </si>
  <si>
    <t>十六、援助其他地区支出</t>
  </si>
  <si>
    <t>十七、自然资源海洋气象支出</t>
  </si>
  <si>
    <t>十八、住房保障支出</t>
  </si>
  <si>
    <t>十九、粮油物资储备支出</t>
  </si>
  <si>
    <t>二十、灾害防治及应急管理支出</t>
  </si>
  <si>
    <t>二十一、其他支出</t>
  </si>
  <si>
    <t>二十二、债务还本支出</t>
  </si>
  <si>
    <t>二十三、债务付息支出</t>
  </si>
  <si>
    <t>二十四、债务发行费用支出</t>
  </si>
  <si>
    <t>一般公共预算支出合计</t>
  </si>
  <si>
    <t>2023年潢川县政府一般债务余额情况表</t>
  </si>
  <si>
    <t>项   目</t>
  </si>
  <si>
    <t>一、2023年末政府一般债务余额限额数</t>
  </si>
  <si>
    <t>二、2023年末政府一般债务余额预计执行数</t>
  </si>
  <si>
    <t>三、2023年政府一般债务发行额</t>
  </si>
  <si>
    <t>四、2023年政府一般债务还本额</t>
  </si>
  <si>
    <t>2023年潢川县政府一般债务限额余额情况表</t>
  </si>
  <si>
    <t>县   区</t>
  </si>
  <si>
    <t>2023年限额</t>
  </si>
  <si>
    <t>2023年末余额预计执行数</t>
  </si>
  <si>
    <t xml:space="preserve">    潢川县</t>
  </si>
  <si>
    <t>2023年潢川县政府专项债务余额情况表</t>
  </si>
  <si>
    <t>一、2023年末政府专项债务余额限额</t>
  </si>
  <si>
    <t>二、2023年末政府专项债务余额预计执行数</t>
  </si>
  <si>
    <t>三、2023年政府专项债务发行额</t>
  </si>
  <si>
    <t>四、2023年政府专项债务还本额</t>
  </si>
  <si>
    <t>2023年潢川县政府专项债务分地区限额余额情况表</t>
  </si>
  <si>
    <t>潢川县2024年一般公共预算收入预算表</t>
  </si>
  <si>
    <t>收                    入</t>
  </si>
  <si>
    <t>预算科目</t>
  </si>
  <si>
    <t>上年实际完成数</t>
  </si>
  <si>
    <t>本年预算数</t>
  </si>
  <si>
    <t>六、环保税</t>
  </si>
  <si>
    <t>潢川县2024年一般公共预算支出预算表</t>
  </si>
  <si>
    <t>支                      出</t>
  </si>
  <si>
    <t>上年预算数</t>
  </si>
  <si>
    <t>较上年预算增长%</t>
  </si>
  <si>
    <t>六、文化旅游体育与传媒支出</t>
  </si>
  <si>
    <t>十七、自然资源海洋气象等支出</t>
  </si>
  <si>
    <t>二十一、预备费</t>
  </si>
  <si>
    <t xml:space="preserve"> </t>
  </si>
  <si>
    <r>
      <t>2024</t>
    </r>
    <r>
      <rPr>
        <sz val="18"/>
        <rFont val="方正小标宋简体"/>
        <charset val="134"/>
      </rPr>
      <t>年一般公共预算支出表</t>
    </r>
  </si>
  <si>
    <r>
      <rPr>
        <sz val="11"/>
        <rFont val="仿宋_GB2312"/>
        <charset val="134"/>
      </rPr>
      <t>单位：万元</t>
    </r>
  </si>
  <si>
    <t>项目</t>
  </si>
  <si>
    <t>上年
预算数</t>
  </si>
  <si>
    <r>
      <rPr>
        <sz val="11"/>
        <rFont val="黑体"/>
        <charset val="134"/>
      </rPr>
      <t>上年预计
执行数</t>
    </r>
    <r>
      <rPr>
        <sz val="11"/>
        <rFont val="Times New Roman"/>
        <charset val="134"/>
      </rPr>
      <t xml:space="preserve"> </t>
    </r>
  </si>
  <si>
    <r>
      <rPr>
        <sz val="11"/>
        <rFont val="黑体"/>
        <charset val="134"/>
      </rPr>
      <t>预算数</t>
    </r>
  </si>
  <si>
    <t>科目编码</t>
  </si>
  <si>
    <t>科目名称</t>
  </si>
  <si>
    <r>
      <rPr>
        <sz val="11"/>
        <rFont val="黑体"/>
        <charset val="134"/>
      </rPr>
      <t>金额</t>
    </r>
  </si>
  <si>
    <r>
      <rPr>
        <sz val="11"/>
        <rFont val="黑体"/>
        <charset val="134"/>
      </rPr>
      <t>为上年
预算数的</t>
    </r>
    <r>
      <rPr>
        <sz val="11"/>
        <rFont val="Times New Roman"/>
        <charset val="134"/>
      </rPr>
      <t>%</t>
    </r>
  </si>
  <si>
    <r>
      <rPr>
        <sz val="11"/>
        <rFont val="黑体"/>
        <charset val="134"/>
      </rPr>
      <t>为上年预计执行数的</t>
    </r>
    <r>
      <rPr>
        <sz val="11"/>
        <rFont val="Times New Roman"/>
        <charset val="134"/>
      </rPr>
      <t>%</t>
    </r>
  </si>
  <si>
    <t>小计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</si>
  <si>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</si>
  <si>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</si>
  <si>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</si>
  <si>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</si>
  <si>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</si>
  <si>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</si>
  <si>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</si>
  <si>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</si>
  <si>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</si>
  <si>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</si>
  <si>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</si>
  <si>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</si>
  <si>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</si>
  <si>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</si>
  <si>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</si>
  <si>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</si>
  <si>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</si>
  <si>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</si>
  <si>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</si>
  <si>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</si>
  <si>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</si>
  <si>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</si>
  <si>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2010201</t>
  </si>
  <si>
    <t>2010202</t>
  </si>
  <si>
    <t>2010203</t>
  </si>
  <si>
    <t>2010204</t>
  </si>
  <si>
    <t>政协会议</t>
  </si>
  <si>
    <t>2010205</t>
  </si>
  <si>
    <t>委员视察</t>
  </si>
  <si>
    <t>2010206</t>
  </si>
  <si>
    <t>参政议政</t>
  </si>
  <si>
    <t>2010250</t>
  </si>
  <si>
    <t>2010299</t>
  </si>
  <si>
    <t>其他政协事务支出</t>
  </si>
  <si>
    <t>2010301</t>
  </si>
  <si>
    <t>2010302</t>
  </si>
  <si>
    <t>2010303</t>
  </si>
  <si>
    <t>2010304</t>
  </si>
  <si>
    <t>专项服务</t>
  </si>
  <si>
    <t>2010305</t>
  </si>
  <si>
    <t>专项业务及机关事务管理</t>
  </si>
  <si>
    <t>2010306</t>
  </si>
  <si>
    <t>政务公开审批</t>
  </si>
  <si>
    <t>2010309</t>
  </si>
  <si>
    <t>参事事务</t>
  </si>
  <si>
    <t>2010350</t>
  </si>
  <si>
    <t>2010399</t>
  </si>
  <si>
    <t>其他政府办公厅（室）及相关机构事务支出</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</si>
  <si>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</si>
  <si>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</si>
  <si>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</si>
  <si>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</si>
  <si>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</si>
  <si>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</si>
  <si>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</si>
  <si>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</si>
  <si>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</si>
  <si>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</si>
  <si>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</si>
  <si>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</si>
  <si>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</si>
  <si>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</si>
  <si>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</si>
  <si>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</si>
  <si>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</si>
  <si>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</si>
  <si>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</si>
  <si>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</si>
  <si>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</si>
  <si>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</si>
  <si>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</si>
  <si>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</si>
  <si>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</si>
  <si>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</si>
  <si>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</si>
  <si>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</si>
  <si>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</si>
  <si>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</si>
  <si>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</si>
  <si>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</si>
  <si>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</si>
  <si>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</si>
  <si>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</si>
  <si>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</si>
  <si>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</si>
  <si>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</si>
  <si>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</si>
  <si>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</si>
  <si>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</si>
  <si>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</si>
  <si>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</si>
  <si>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</si>
  <si>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</si>
  <si>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</si>
  <si>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</si>
  <si>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</si>
  <si>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2010701</t>
  </si>
  <si>
    <t>2010702</t>
  </si>
  <si>
    <t>2010703</t>
  </si>
  <si>
    <t>2010709</t>
  </si>
  <si>
    <t>2010710</t>
  </si>
  <si>
    <t>税收业务</t>
  </si>
  <si>
    <t>2010750</t>
  </si>
  <si>
    <t>2010799</t>
  </si>
  <si>
    <t>其他税收事务支出</t>
  </si>
  <si>
    <t>2010801</t>
  </si>
  <si>
    <t>2010802</t>
  </si>
  <si>
    <t>2010803</t>
  </si>
  <si>
    <t>2010804</t>
  </si>
  <si>
    <t>审计业务</t>
  </si>
  <si>
    <t>2010805</t>
  </si>
  <si>
    <t>审计管理</t>
  </si>
  <si>
    <t>2010806</t>
  </si>
  <si>
    <t>2010850</t>
  </si>
  <si>
    <t>2010899</t>
  </si>
  <si>
    <t>其他审计事务支出</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</si>
  <si>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</si>
  <si>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</si>
  <si>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</si>
  <si>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</si>
  <si>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</si>
  <si>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</si>
  <si>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</si>
  <si>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</si>
  <si>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</si>
  <si>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</si>
  <si>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</si>
  <si>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</si>
  <si>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</si>
  <si>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</si>
  <si>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</si>
  <si>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</si>
  <si>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</si>
  <si>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</si>
  <si>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</si>
  <si>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2011101</t>
  </si>
  <si>
    <t>2011102</t>
  </si>
  <si>
    <t>2011103</t>
  </si>
  <si>
    <t>2011104</t>
  </si>
  <si>
    <t>大案要案查处</t>
  </si>
  <si>
    <t>2011105</t>
  </si>
  <si>
    <t>派驻派出机构</t>
  </si>
  <si>
    <t>2011106</t>
  </si>
  <si>
    <t>巡视工作</t>
  </si>
  <si>
    <t>2011150</t>
  </si>
  <si>
    <t>2011199</t>
  </si>
  <si>
    <t>其他纪检监察事务支出</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</si>
  <si>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</si>
  <si>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</si>
  <si>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</si>
  <si>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</si>
  <si>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</si>
  <si>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</si>
  <si>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</si>
  <si>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</si>
  <si>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</si>
  <si>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</si>
  <si>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</si>
  <si>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</si>
  <si>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</si>
  <si>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</si>
  <si>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</si>
  <si>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</si>
  <si>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</si>
  <si>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</si>
  <si>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</si>
  <si>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</si>
  <si>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</si>
  <si>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</si>
  <si>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</si>
  <si>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</si>
  <si>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</si>
  <si>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</si>
  <si>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</si>
  <si>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</si>
  <si>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</si>
  <si>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</si>
  <si>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</si>
  <si>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</si>
  <si>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</si>
  <si>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</si>
  <si>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2012301</t>
  </si>
  <si>
    <t>2012302</t>
  </si>
  <si>
    <t>2012303</t>
  </si>
  <si>
    <t>2012304</t>
  </si>
  <si>
    <t>民族工作专项</t>
  </si>
  <si>
    <t>2012350</t>
  </si>
  <si>
    <t>2012399</t>
  </si>
  <si>
    <t>其他民族事务支出</t>
  </si>
  <si>
    <t>2012501</t>
  </si>
  <si>
    <t>2012502</t>
  </si>
  <si>
    <t>2012503</t>
  </si>
  <si>
    <t>2012504</t>
  </si>
  <si>
    <t>港澳事务</t>
  </si>
  <si>
    <t>2012505</t>
  </si>
  <si>
    <t>台湾事务</t>
  </si>
  <si>
    <t>2012550</t>
  </si>
  <si>
    <t>2012599</t>
  </si>
  <si>
    <t>其他港澳台事务支出</t>
  </si>
  <si>
    <t>2012601</t>
  </si>
  <si>
    <t>2012602</t>
  </si>
  <si>
    <t>2012603</t>
  </si>
  <si>
    <t>2012604</t>
  </si>
  <si>
    <t>档案馆</t>
  </si>
  <si>
    <t>2012699</t>
  </si>
  <si>
    <t>其他档案事务支出</t>
  </si>
  <si>
    <t>2012801</t>
  </si>
  <si>
    <t>2012802</t>
  </si>
  <si>
    <t>2012803</t>
  </si>
  <si>
    <t>2012804</t>
  </si>
  <si>
    <t>2012850</t>
  </si>
  <si>
    <t>2012899</t>
  </si>
  <si>
    <t>其他民主党派及工商联事务支出</t>
  </si>
  <si>
    <t>2012901</t>
  </si>
  <si>
    <t>2012902</t>
  </si>
  <si>
    <t>2012903</t>
  </si>
  <si>
    <t>2012906</t>
  </si>
  <si>
    <t>工会事务</t>
  </si>
  <si>
    <t>2012950</t>
  </si>
  <si>
    <t>2012999</t>
  </si>
  <si>
    <t>其他群众团体事务支出</t>
  </si>
  <si>
    <t>2013101</t>
  </si>
  <si>
    <t>2013102</t>
  </si>
  <si>
    <t>2013103</t>
  </si>
  <si>
    <t>2013105</t>
  </si>
  <si>
    <t>专项业务</t>
  </si>
  <si>
    <t>2013150</t>
  </si>
  <si>
    <t>2013199</t>
  </si>
  <si>
    <t>其他党委办公厅（室）及相关机构事务支出</t>
  </si>
  <si>
    <t>2013201</t>
  </si>
  <si>
    <t>2013202</t>
  </si>
  <si>
    <t>2013203</t>
  </si>
  <si>
    <t>2013204</t>
  </si>
  <si>
    <t>公务员事务</t>
  </si>
  <si>
    <t>2013250</t>
  </si>
  <si>
    <t>2013299</t>
  </si>
  <si>
    <t>其他组织事务支出</t>
  </si>
  <si>
    <t>2013301</t>
  </si>
  <si>
    <t>2013302</t>
  </si>
  <si>
    <t>2013303</t>
  </si>
  <si>
    <t>2013304</t>
  </si>
  <si>
    <t>宣传管理</t>
  </si>
  <si>
    <t>2013350</t>
  </si>
  <si>
    <t>2013399</t>
  </si>
  <si>
    <t>其他宣传事务支出</t>
  </si>
  <si>
    <t>2013401</t>
  </si>
  <si>
    <t>2013402</t>
  </si>
  <si>
    <t>2013403</t>
  </si>
  <si>
    <t>2013404</t>
  </si>
  <si>
    <t>宗教事务</t>
  </si>
  <si>
    <t>2013405</t>
  </si>
  <si>
    <t>华侨事务</t>
  </si>
  <si>
    <t>2013450</t>
  </si>
  <si>
    <t>2013499</t>
  </si>
  <si>
    <t>其他统战事务支出</t>
  </si>
  <si>
    <t>2013501</t>
  </si>
  <si>
    <t>2013502</t>
  </si>
  <si>
    <t>2013503</t>
  </si>
  <si>
    <t>2013550</t>
  </si>
  <si>
    <t>2013599</t>
  </si>
  <si>
    <t>其他对外联络事务支出</t>
  </si>
  <si>
    <t>2013601</t>
  </si>
  <si>
    <t>2013602</t>
  </si>
  <si>
    <t>2013603</t>
  </si>
  <si>
    <t>2013650</t>
  </si>
  <si>
    <t>2013699</t>
  </si>
  <si>
    <t>其他共产党事务支出</t>
  </si>
  <si>
    <t>2013701</t>
  </si>
  <si>
    <t>2013702</t>
  </si>
  <si>
    <t>2013703</t>
  </si>
  <si>
    <t>2013704</t>
  </si>
  <si>
    <t>信息安全事务</t>
  </si>
  <si>
    <t>2013750</t>
  </si>
  <si>
    <t>2013799</t>
  </si>
  <si>
    <t>其他网信事务支出</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</si>
  <si>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</si>
  <si>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</si>
  <si>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</si>
  <si>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</si>
  <si>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</si>
  <si>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</si>
  <si>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</si>
  <si>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</si>
  <si>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</si>
  <si>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</si>
  <si>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</si>
  <si>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</si>
  <si>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</si>
  <si>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</si>
  <si>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</si>
  <si>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</si>
  <si>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</si>
  <si>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</si>
  <si>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</si>
  <si>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</si>
  <si>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</si>
  <si>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</si>
  <si>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</si>
  <si>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2013901</t>
  </si>
  <si>
    <t>2013902</t>
  </si>
  <si>
    <t>2013903</t>
  </si>
  <si>
    <t>2013904</t>
  </si>
  <si>
    <t>2013950</t>
  </si>
  <si>
    <t>2013999</t>
  </si>
  <si>
    <t>其他社会工作事务支出</t>
  </si>
  <si>
    <t>2014001</t>
  </si>
  <si>
    <t>2014002</t>
  </si>
  <si>
    <t>2014003</t>
  </si>
  <si>
    <t>2014004</t>
  </si>
  <si>
    <t>信访业务</t>
  </si>
  <si>
    <t>2014099</t>
  </si>
  <si>
    <t>其他信访事务支出</t>
  </si>
  <si>
    <t>2019901</t>
  </si>
  <si>
    <t>国家赔偿费用支出</t>
  </si>
  <si>
    <t>2019999</t>
  </si>
  <si>
    <t>其他一般公共服务支出</t>
  </si>
  <si>
    <t>2020101</t>
  </si>
  <si>
    <t>2020102</t>
  </si>
  <si>
    <t>2020103</t>
  </si>
  <si>
    <t>2020104</t>
  </si>
  <si>
    <t>2020150</t>
  </si>
  <si>
    <t>2020199</t>
  </si>
  <si>
    <t>其他外交管理事务支出</t>
  </si>
  <si>
    <t>2020201</t>
  </si>
  <si>
    <t>驻外使领馆（团、处）</t>
  </si>
  <si>
    <t>2020202</t>
  </si>
  <si>
    <t>其他驻外机构支出</t>
  </si>
  <si>
    <t>2020304</t>
  </si>
  <si>
    <t>援外优惠贷款贴息</t>
  </si>
  <si>
    <t>2020306</t>
  </si>
  <si>
    <t>对外援助</t>
  </si>
  <si>
    <t>2020401</t>
  </si>
  <si>
    <t>国际组织会费</t>
  </si>
  <si>
    <t>2020402</t>
  </si>
  <si>
    <t>国际组织捐赠</t>
  </si>
  <si>
    <t>2020403</t>
  </si>
  <si>
    <t>维和摊款</t>
  </si>
  <si>
    <t>2020404</t>
  </si>
  <si>
    <t>国际组织股金及基金</t>
  </si>
  <si>
    <t>2020499</t>
  </si>
  <si>
    <t>其他国际组织支出</t>
  </si>
  <si>
    <t>2020503</t>
  </si>
  <si>
    <t>在华国际会议</t>
  </si>
  <si>
    <t>2020504</t>
  </si>
  <si>
    <t>国际交流活动</t>
  </si>
  <si>
    <t>2020505</t>
  </si>
  <si>
    <t>对外合作活动</t>
  </si>
  <si>
    <t>2020599</t>
  </si>
  <si>
    <t>其他对外合作与交流支出</t>
  </si>
  <si>
    <t>2020601</t>
  </si>
  <si>
    <t>对外宣传</t>
  </si>
  <si>
    <t>2020701</t>
  </si>
  <si>
    <t>边界勘界</t>
  </si>
  <si>
    <t>2020702</t>
  </si>
  <si>
    <t>边界联检</t>
  </si>
  <si>
    <t>2020703</t>
  </si>
  <si>
    <t>边界界桩维护</t>
  </si>
  <si>
    <t>2020799</t>
  </si>
  <si>
    <t>其他支出</t>
  </si>
  <si>
    <t>2020801</t>
  </si>
  <si>
    <t>2020802</t>
  </si>
  <si>
    <t>2020803</t>
  </si>
  <si>
    <t>2020850</t>
  </si>
  <si>
    <t>2020899</t>
  </si>
  <si>
    <t>其他国际发展合作支出</t>
  </si>
  <si>
    <t>2029999</t>
  </si>
  <si>
    <t>其他外交支出</t>
  </si>
  <si>
    <t>2030101</t>
  </si>
  <si>
    <t>现役部队</t>
  </si>
  <si>
    <t>2030102</t>
  </si>
  <si>
    <t>预备役部队</t>
  </si>
  <si>
    <t>2030199</t>
  </si>
  <si>
    <t>其他军费支出</t>
  </si>
  <si>
    <t>2030401</t>
  </si>
  <si>
    <t>国防科研事业</t>
  </si>
  <si>
    <t>2030501</t>
  </si>
  <si>
    <t>专项工程</t>
  </si>
  <si>
    <t>2030601</t>
  </si>
  <si>
    <t>兵役征集</t>
  </si>
  <si>
    <t>2030602</t>
  </si>
  <si>
    <t>经济动员</t>
  </si>
  <si>
    <t>2030603</t>
  </si>
  <si>
    <t>人民防空</t>
  </si>
  <si>
    <t>2030604</t>
  </si>
  <si>
    <t>交通战备</t>
  </si>
  <si>
    <t>2030607</t>
  </si>
  <si>
    <t>民兵</t>
  </si>
  <si>
    <t>2030608</t>
  </si>
  <si>
    <t>边海防</t>
  </si>
  <si>
    <t>2030699</t>
  </si>
  <si>
    <t>其他国防动员支出</t>
  </si>
  <si>
    <t>2039999</t>
  </si>
  <si>
    <t>其他国防支出</t>
  </si>
  <si>
    <t>2040101</t>
  </si>
  <si>
    <t>武装警察部队</t>
  </si>
  <si>
    <t>2040199</t>
  </si>
  <si>
    <t>其他武装警察部队支出</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</si>
  <si>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</si>
  <si>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</si>
  <si>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</si>
  <si>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</si>
  <si>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</si>
  <si>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</si>
  <si>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</si>
  <si>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</si>
  <si>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</si>
  <si>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</si>
  <si>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</si>
  <si>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</si>
  <si>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</si>
  <si>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</si>
  <si>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</si>
  <si>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2040301</t>
  </si>
  <si>
    <t>2040302</t>
  </si>
  <si>
    <t>2040303</t>
  </si>
  <si>
    <t>2040304</t>
  </si>
  <si>
    <t>安全业务</t>
  </si>
  <si>
    <t>2040350</t>
  </si>
  <si>
    <t>2040399</t>
  </si>
  <si>
    <t>其他国家安全支出</t>
  </si>
  <si>
    <t>2040401</t>
  </si>
  <si>
    <t>2040402</t>
  </si>
  <si>
    <t>2040403</t>
  </si>
  <si>
    <t>2040409</t>
  </si>
  <si>
    <t>“两房”建设</t>
  </si>
  <si>
    <t>2040410</t>
  </si>
  <si>
    <t>检察监督</t>
  </si>
  <si>
    <t>2040450</t>
  </si>
  <si>
    <t>2040499</t>
  </si>
  <si>
    <t>其他检察支出</t>
  </si>
  <si>
    <t>2040501</t>
  </si>
  <si>
    <t>2040502</t>
  </si>
  <si>
    <t>2040503</t>
  </si>
  <si>
    <t>2040504</t>
  </si>
  <si>
    <t>案件审判</t>
  </si>
  <si>
    <t>2040505</t>
  </si>
  <si>
    <t>案件执行</t>
  </si>
  <si>
    <t>2040506</t>
  </si>
  <si>
    <t>“两庭”建设</t>
  </si>
  <si>
    <t>2040550</t>
  </si>
  <si>
    <t>2040599</t>
  </si>
  <si>
    <t>其他法院支出</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</si>
  <si>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</si>
  <si>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</si>
  <si>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</si>
  <si>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</si>
  <si>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</si>
  <si>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</si>
  <si>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</si>
  <si>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</si>
  <si>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</si>
  <si>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</si>
  <si>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</si>
  <si>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</si>
  <si>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</si>
  <si>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</si>
  <si>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</si>
  <si>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</si>
  <si>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</si>
  <si>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</si>
  <si>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</si>
  <si>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</si>
  <si>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</si>
  <si>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</si>
  <si>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</si>
  <si>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</si>
  <si>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</si>
  <si>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</si>
  <si>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</si>
  <si>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</si>
  <si>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</si>
  <si>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</si>
  <si>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</si>
  <si>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</si>
  <si>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</si>
  <si>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</si>
  <si>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</si>
  <si>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</si>
  <si>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</si>
  <si>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</si>
  <si>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</si>
  <si>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</si>
  <si>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</si>
  <si>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</si>
  <si>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</si>
  <si>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</si>
  <si>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</si>
  <si>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</si>
  <si>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</si>
  <si>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2040901</t>
  </si>
  <si>
    <t>2040902</t>
  </si>
  <si>
    <t>2040903</t>
  </si>
  <si>
    <t>2040904</t>
  </si>
  <si>
    <t>保密技术</t>
  </si>
  <si>
    <t>2040905</t>
  </si>
  <si>
    <t>保密管理</t>
  </si>
  <si>
    <t>2040950</t>
  </si>
  <si>
    <t>2040999</t>
  </si>
  <si>
    <t>其他国家保密支出</t>
  </si>
  <si>
    <t>2041001</t>
  </si>
  <si>
    <t>2041002</t>
  </si>
  <si>
    <t>2041006</t>
  </si>
  <si>
    <t>2041007</t>
  </si>
  <si>
    <t>缉私业务</t>
  </si>
  <si>
    <t>2041099</t>
  </si>
  <si>
    <t>其他缉私警察支出</t>
  </si>
  <si>
    <t>2049902</t>
  </si>
  <si>
    <t>国家司法救助支出</t>
  </si>
  <si>
    <t>2049999</t>
  </si>
  <si>
    <t>其他公共安全支出</t>
  </si>
  <si>
    <t>2050101</t>
  </si>
  <si>
    <t>2050102</t>
  </si>
  <si>
    <t>2050103</t>
  </si>
  <si>
    <t>2050199</t>
  </si>
  <si>
    <t>其他教育管理事务支出</t>
  </si>
  <si>
    <t>2050201</t>
  </si>
  <si>
    <t>学前教育</t>
  </si>
  <si>
    <t>2050202</t>
  </si>
  <si>
    <t>小学教育</t>
  </si>
  <si>
    <t>2050203</t>
  </si>
  <si>
    <t>初中教育</t>
  </si>
  <si>
    <t>2050204</t>
  </si>
  <si>
    <t>高中教育</t>
  </si>
  <si>
    <t>2050205</t>
  </si>
  <si>
    <t>高等教育</t>
  </si>
  <si>
    <t>2050299</t>
  </si>
  <si>
    <t>其他普通教育支出</t>
  </si>
  <si>
    <t>2050301</t>
  </si>
  <si>
    <t>初等职业教育</t>
  </si>
  <si>
    <t>2050302</t>
  </si>
  <si>
    <t>中等职业教育</t>
  </si>
  <si>
    <t>2050303</t>
  </si>
  <si>
    <t>技校教育</t>
  </si>
  <si>
    <t>2050305</t>
  </si>
  <si>
    <t>高等职业教育</t>
  </si>
  <si>
    <t>2050399</t>
  </si>
  <si>
    <t>其他职业教育支出</t>
  </si>
  <si>
    <t>2050401</t>
  </si>
  <si>
    <t>成人初等教育</t>
  </si>
  <si>
    <t>2050402</t>
  </si>
  <si>
    <t>成人中等教育</t>
  </si>
  <si>
    <t>2050403</t>
  </si>
  <si>
    <t>成人高等教育</t>
  </si>
  <si>
    <t>2050404</t>
  </si>
  <si>
    <t>成人广播电视教育</t>
  </si>
  <si>
    <t>2050499</t>
  </si>
  <si>
    <t>其他成人教育支出</t>
  </si>
  <si>
    <t>2050501</t>
  </si>
  <si>
    <t>广播电视学校</t>
  </si>
  <si>
    <t>2050502</t>
  </si>
  <si>
    <t>教育电视台</t>
  </si>
  <si>
    <t>2050599</t>
  </si>
  <si>
    <t>其他广播电视教育支出</t>
  </si>
  <si>
    <t>2050601</t>
  </si>
  <si>
    <t>出国留学教育</t>
  </si>
  <si>
    <t>2050602</t>
  </si>
  <si>
    <t>来华留学教育</t>
  </si>
  <si>
    <t>2050699</t>
  </si>
  <si>
    <t>其他留学教育支出</t>
  </si>
  <si>
    <t>2050701</t>
  </si>
  <si>
    <t>特殊学校教育</t>
  </si>
  <si>
    <t>2050702</t>
  </si>
  <si>
    <t>工读学校教育</t>
  </si>
  <si>
    <t>2050799</t>
  </si>
  <si>
    <t>其他特殊教育支出</t>
  </si>
  <si>
    <t>2050801</t>
  </si>
  <si>
    <t>教师进修</t>
  </si>
  <si>
    <t>2050802</t>
  </si>
  <si>
    <t>干部教育</t>
  </si>
  <si>
    <t>2050803</t>
  </si>
  <si>
    <t>培训支出</t>
  </si>
  <si>
    <t>2050804</t>
  </si>
  <si>
    <t>退役士兵能力提升</t>
  </si>
  <si>
    <t>2050899</t>
  </si>
  <si>
    <t>其他进修及培训</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</si>
  <si>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</si>
  <si>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</si>
  <si>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</si>
  <si>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</si>
  <si>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</si>
  <si>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</si>
  <si>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</si>
  <si>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</si>
  <si>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</si>
  <si>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</si>
  <si>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</si>
  <si>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</si>
  <si>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2059999</t>
  </si>
  <si>
    <t>其他教育支出</t>
  </si>
  <si>
    <t>2060101</t>
  </si>
  <si>
    <t>2060102</t>
  </si>
  <si>
    <t>2060103</t>
  </si>
  <si>
    <t>2060199</t>
  </si>
  <si>
    <t>其他科学技术管理事务支出</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</si>
  <si>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</si>
  <si>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</si>
  <si>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</si>
  <si>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</si>
  <si>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</si>
  <si>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</si>
  <si>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</si>
  <si>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</si>
  <si>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</si>
  <si>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</si>
  <si>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</si>
  <si>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</si>
  <si>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</si>
  <si>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</si>
  <si>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</si>
  <si>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</si>
  <si>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2060301</t>
  </si>
  <si>
    <t>2060302</t>
  </si>
  <si>
    <t>社会公益研究</t>
  </si>
  <si>
    <t>2060303</t>
  </si>
  <si>
    <t>高技术研究</t>
  </si>
  <si>
    <t>2060304</t>
  </si>
  <si>
    <t>专项科研试制</t>
  </si>
  <si>
    <t>2060399</t>
  </si>
  <si>
    <t>其他应用研究支出</t>
  </si>
  <si>
    <t>2060401</t>
  </si>
  <si>
    <t>2060404</t>
  </si>
  <si>
    <t>科技成果转化与扩散</t>
  </si>
  <si>
    <t>2060405</t>
  </si>
  <si>
    <t>共性技术研究与开发</t>
  </si>
  <si>
    <t>2060499</t>
  </si>
  <si>
    <t>其他技术研究与开发支出</t>
  </si>
  <si>
    <t>2060501</t>
  </si>
  <si>
    <t>2060502</t>
  </si>
  <si>
    <t>技术创新服务体系</t>
  </si>
  <si>
    <t>2060503</t>
  </si>
  <si>
    <t>科技条件专项</t>
  </si>
  <si>
    <t>2060599</t>
  </si>
  <si>
    <t>其他科技条件与服务支出</t>
  </si>
  <si>
    <t>2060601</t>
  </si>
  <si>
    <t>社会科学研究机构</t>
  </si>
  <si>
    <t>2060602</t>
  </si>
  <si>
    <t>社会科学研究</t>
  </si>
  <si>
    <t>2060603</t>
  </si>
  <si>
    <t>社科基金支出</t>
  </si>
  <si>
    <t>2060699</t>
  </si>
  <si>
    <t>其他社会科学支出</t>
  </si>
  <si>
    <t>2060701</t>
  </si>
  <si>
    <t>2060702</t>
  </si>
  <si>
    <t>科普活动</t>
  </si>
  <si>
    <t>2060703</t>
  </si>
  <si>
    <t>青少年科技活动</t>
  </si>
  <si>
    <t>2060704</t>
  </si>
  <si>
    <t>学术交流活动</t>
  </si>
  <si>
    <t>2060705</t>
  </si>
  <si>
    <t>科技馆站</t>
  </si>
  <si>
    <t>2060799</t>
  </si>
  <si>
    <t>其他科学技术普及支出</t>
  </si>
  <si>
    <t>2060801</t>
  </si>
  <si>
    <t>国际交流与合作</t>
  </si>
  <si>
    <t>2060802</t>
  </si>
  <si>
    <t>重大科技合作项目</t>
  </si>
  <si>
    <t>2060899</t>
  </si>
  <si>
    <t>其他科技交流与合作支出</t>
  </si>
  <si>
    <t>2060901</t>
  </si>
  <si>
    <t>科技重大专项</t>
  </si>
  <si>
    <t>2060902</t>
  </si>
  <si>
    <t>重点研发计划</t>
  </si>
  <si>
    <t>2060999</t>
  </si>
  <si>
    <t>其他科技重大项目</t>
  </si>
  <si>
    <t>2069901</t>
  </si>
  <si>
    <t>科技奖励</t>
  </si>
  <si>
    <t>2069902</t>
  </si>
  <si>
    <t>核应急</t>
  </si>
  <si>
    <t>2069903</t>
  </si>
  <si>
    <t>转制科研机构</t>
  </si>
  <si>
    <t>2069999</t>
  </si>
  <si>
    <t>其他科学技术支出</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</si>
  <si>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</si>
  <si>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</si>
  <si>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</si>
  <si>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</si>
  <si>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</si>
  <si>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</si>
  <si>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</si>
  <si>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</si>
  <si>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</si>
  <si>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</si>
  <si>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</si>
  <si>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</si>
  <si>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</si>
  <si>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</si>
  <si>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</si>
  <si>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</si>
  <si>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</si>
  <si>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</si>
  <si>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</si>
  <si>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</si>
  <si>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</si>
  <si>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</si>
  <si>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</si>
  <si>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</si>
  <si>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</si>
  <si>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</si>
  <si>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</si>
  <si>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2070201</t>
  </si>
  <si>
    <t>2070202</t>
  </si>
  <si>
    <t>2070203</t>
  </si>
  <si>
    <t>2070204</t>
  </si>
  <si>
    <t>文物保护</t>
  </si>
  <si>
    <t>2070205</t>
  </si>
  <si>
    <t>博物馆</t>
  </si>
  <si>
    <t>2070206</t>
  </si>
  <si>
    <t>历史名城与古迹</t>
  </si>
  <si>
    <t>2070299</t>
  </si>
  <si>
    <t>其他文物支出</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</si>
  <si>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</si>
  <si>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</si>
  <si>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</si>
  <si>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</si>
  <si>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</si>
  <si>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</si>
  <si>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</si>
  <si>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</si>
  <si>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</si>
  <si>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</si>
  <si>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</si>
  <si>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</si>
  <si>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</si>
  <si>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</si>
  <si>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</si>
  <si>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</si>
  <si>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</si>
  <si>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2070601</t>
  </si>
  <si>
    <t>2070602</t>
  </si>
  <si>
    <t>2070603</t>
  </si>
  <si>
    <t>2070604</t>
  </si>
  <si>
    <t>新闻通讯</t>
  </si>
  <si>
    <t>2070605</t>
  </si>
  <si>
    <t>出版发行</t>
  </si>
  <si>
    <t>2070606</t>
  </si>
  <si>
    <t>版权管理</t>
  </si>
  <si>
    <t>2070607</t>
  </si>
  <si>
    <t>电影</t>
  </si>
  <si>
    <t>2070699</t>
  </si>
  <si>
    <t>其他新闻出版电影支出</t>
  </si>
  <si>
    <t>2070801</t>
  </si>
  <si>
    <t>2070802</t>
  </si>
  <si>
    <t>2070803</t>
  </si>
  <si>
    <t>2070806</t>
  </si>
  <si>
    <t>监测监管</t>
  </si>
  <si>
    <t>2070807</t>
  </si>
  <si>
    <t>传输发射</t>
  </si>
  <si>
    <t>2070808</t>
  </si>
  <si>
    <t>广播电视事务</t>
  </si>
  <si>
    <t>2070899</t>
  </si>
  <si>
    <t>其他广播电视支出</t>
  </si>
  <si>
    <t>2079902</t>
  </si>
  <si>
    <t>宣传文化发展专项支出</t>
  </si>
  <si>
    <t>2079903</t>
  </si>
  <si>
    <t>文化产业发展专项支出</t>
  </si>
  <si>
    <t>2079999</t>
  </si>
  <si>
    <t>其他文化旅游体育与传媒支出</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</si>
  <si>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</si>
  <si>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</si>
  <si>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</si>
  <si>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</si>
  <si>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</si>
  <si>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</si>
  <si>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</si>
  <si>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</si>
  <si>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</si>
  <si>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</si>
  <si>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</si>
  <si>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</si>
  <si>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</si>
  <si>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</si>
  <si>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</si>
  <si>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</si>
  <si>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</si>
  <si>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</si>
  <si>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</si>
  <si>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</si>
  <si>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</si>
  <si>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</si>
  <si>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</si>
  <si>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</si>
  <si>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</si>
  <si>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</si>
  <si>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</si>
  <si>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</si>
  <si>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</si>
  <si>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</si>
  <si>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</si>
  <si>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2080201</t>
  </si>
  <si>
    <t>2080202</t>
  </si>
  <si>
    <t>2080203</t>
  </si>
  <si>
    <t>2080206</t>
  </si>
  <si>
    <t>社会组织管理</t>
  </si>
  <si>
    <t>2080207</t>
  </si>
  <si>
    <t>行政区划和地名管理</t>
  </si>
  <si>
    <t>2080208</t>
  </si>
  <si>
    <t>基层政权建设和社区治理</t>
  </si>
  <si>
    <t>2080299</t>
  </si>
  <si>
    <t>其他民政管理事务支出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</si>
  <si>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</si>
  <si>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</si>
  <si>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</si>
  <si>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</si>
  <si>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</si>
  <si>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</si>
  <si>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</si>
  <si>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</si>
  <si>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</si>
  <si>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</si>
  <si>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</si>
  <si>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</si>
  <si>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</si>
  <si>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</si>
  <si>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</si>
  <si>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</si>
  <si>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2080601</t>
  </si>
  <si>
    <t>企业关闭破产补助</t>
  </si>
  <si>
    <t>2080602</t>
  </si>
  <si>
    <t>厂办大集体改革补助</t>
  </si>
  <si>
    <t>2080699</t>
  </si>
  <si>
    <t>其他企业改革发展补助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</si>
  <si>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</si>
  <si>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</si>
  <si>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</si>
  <si>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</si>
  <si>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</si>
  <si>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</si>
  <si>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</si>
  <si>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</si>
  <si>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</si>
  <si>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</si>
  <si>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</si>
  <si>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</si>
  <si>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</si>
  <si>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</si>
  <si>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</si>
  <si>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</si>
  <si>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</si>
  <si>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</si>
  <si>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</si>
  <si>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</si>
  <si>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</si>
  <si>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</si>
  <si>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</si>
  <si>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</si>
  <si>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</si>
  <si>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</si>
  <si>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</si>
  <si>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</si>
  <si>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</si>
  <si>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</si>
  <si>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</si>
  <si>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褒扬纪念</t>
  </si>
  <si>
    <t>2080899</t>
  </si>
  <si>
    <t>其他优抚支出</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</si>
  <si>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</si>
  <si>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</si>
  <si>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</si>
  <si>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</si>
  <si>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</si>
  <si>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</si>
  <si>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</si>
  <si>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</si>
  <si>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</si>
  <si>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</si>
  <si>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</si>
  <si>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</si>
  <si>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</si>
  <si>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</si>
  <si>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</si>
  <si>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</si>
  <si>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</si>
  <si>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</si>
  <si>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</si>
  <si>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</si>
  <si>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</si>
  <si>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</si>
  <si>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</si>
  <si>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</si>
  <si>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</si>
  <si>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</si>
  <si>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</si>
  <si>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</si>
  <si>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</si>
  <si>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</si>
  <si>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</si>
  <si>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</si>
  <si>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</si>
  <si>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</si>
  <si>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</si>
  <si>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</si>
  <si>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</si>
  <si>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</si>
  <si>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</si>
  <si>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2081601</t>
  </si>
  <si>
    <t>2081602</t>
  </si>
  <si>
    <t>2081603</t>
  </si>
  <si>
    <t>2081650</t>
  </si>
  <si>
    <t>2081699</t>
  </si>
  <si>
    <t>其他红十字事业支出</t>
  </si>
  <si>
    <t>2081901</t>
  </si>
  <si>
    <t>城市最低生活保障金支出</t>
  </si>
  <si>
    <t>2081902</t>
  </si>
  <si>
    <t>农村最低生活保障金支出</t>
  </si>
  <si>
    <t>2082001</t>
  </si>
  <si>
    <t>临时救助支出</t>
  </si>
  <si>
    <t>2082002</t>
  </si>
  <si>
    <t>流浪乞讨人员救助支出</t>
  </si>
  <si>
    <t>2082101</t>
  </si>
  <si>
    <t>城市特困人员救助供养支出</t>
  </si>
  <si>
    <t>2082102</t>
  </si>
  <si>
    <t>农村特困人员救助供养支出</t>
  </si>
  <si>
    <t>2082401</t>
  </si>
  <si>
    <t>对道路交通事故社会救助基金的补助</t>
  </si>
  <si>
    <t>2082402</t>
  </si>
  <si>
    <t>交强险罚款收入补助基金支出</t>
  </si>
  <si>
    <t>2082501</t>
  </si>
  <si>
    <t>其他城市生活救助</t>
  </si>
  <si>
    <t>2082502</t>
  </si>
  <si>
    <t>其他农村生活救助</t>
  </si>
  <si>
    <t>2082601</t>
  </si>
  <si>
    <t>财政对企业职工基本养老保险基金的补助</t>
  </si>
  <si>
    <t>2082602</t>
  </si>
  <si>
    <t>财政对城乡居民基本养老保险基金的补助</t>
  </si>
  <si>
    <t>2082699</t>
  </si>
  <si>
    <t>财政对其他基本养老保险基金的补助</t>
  </si>
  <si>
    <t>2082701</t>
  </si>
  <si>
    <t>财政对失业保险基金的补助</t>
  </si>
  <si>
    <t>2082702</t>
  </si>
  <si>
    <t>财政对工伤保险基金的补助</t>
  </si>
  <si>
    <t>2082799</t>
  </si>
  <si>
    <t>其他财政对社会保险基金的补助</t>
  </si>
  <si>
    <t>2082801</t>
  </si>
  <si>
    <t>2082802</t>
  </si>
  <si>
    <t>2082803</t>
  </si>
  <si>
    <t>2082804</t>
  </si>
  <si>
    <t>拥军优属</t>
  </si>
  <si>
    <t>2082805</t>
  </si>
  <si>
    <t>军供保障</t>
  </si>
  <si>
    <t>2082806</t>
  </si>
  <si>
    <t>2082850</t>
  </si>
  <si>
    <t>2082899</t>
  </si>
  <si>
    <t>其他退役军人事务管理支出</t>
  </si>
  <si>
    <t>2083001</t>
  </si>
  <si>
    <t>财政代缴城乡居民基本养老保险费支出</t>
  </si>
  <si>
    <t>2083099</t>
  </si>
  <si>
    <t>财政代缴其他社会保险费支出</t>
  </si>
  <si>
    <t>2089999</t>
  </si>
  <si>
    <t>其他社会保障和就业支出</t>
  </si>
  <si>
    <t>2100101</t>
  </si>
  <si>
    <t>2100102</t>
  </si>
  <si>
    <t>2100103</t>
  </si>
  <si>
    <t>2100199</t>
  </si>
  <si>
    <t>其他卫生健康管理事务支出</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</si>
  <si>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</si>
  <si>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</si>
  <si>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</si>
  <si>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</si>
  <si>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</si>
  <si>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</si>
  <si>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</si>
  <si>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</si>
  <si>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</si>
  <si>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</si>
  <si>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</si>
  <si>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</si>
  <si>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</si>
  <si>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</si>
  <si>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</si>
  <si>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</si>
  <si>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</si>
  <si>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</si>
  <si>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</si>
  <si>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</si>
  <si>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</si>
  <si>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</si>
  <si>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</si>
  <si>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</si>
  <si>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</si>
  <si>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</si>
  <si>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</si>
  <si>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</si>
  <si>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2100301</t>
  </si>
  <si>
    <t>城市社区卫生机构</t>
  </si>
  <si>
    <t>2100302</t>
  </si>
  <si>
    <t>乡镇卫生院</t>
  </si>
  <si>
    <t>2100399</t>
  </si>
  <si>
    <t>其他基层医疗卫生机构支出</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</si>
  <si>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</si>
  <si>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</si>
  <si>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</si>
  <si>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</si>
  <si>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</si>
  <si>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</si>
  <si>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</si>
  <si>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</si>
  <si>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</si>
  <si>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</si>
  <si>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</si>
  <si>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</si>
  <si>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</si>
  <si>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</si>
  <si>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</si>
  <si>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</si>
  <si>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</si>
  <si>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</si>
  <si>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</si>
  <si>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</si>
  <si>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</si>
  <si>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</si>
  <si>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2100716</t>
  </si>
  <si>
    <t>计划生育机构</t>
  </si>
  <si>
    <t>2100717</t>
  </si>
  <si>
    <t>计划生育服务</t>
  </si>
  <si>
    <t>2100799</t>
  </si>
  <si>
    <t>其他计划生育事务支出</t>
  </si>
  <si>
    <t>2101101</t>
  </si>
  <si>
    <t>行政单位医疗</t>
  </si>
  <si>
    <t>2101102</t>
  </si>
  <si>
    <t>事业单位医疗</t>
  </si>
  <si>
    <t>2101103</t>
  </si>
  <si>
    <t>公务员医疗补助</t>
  </si>
  <si>
    <t>2101199</t>
  </si>
  <si>
    <t>其他行政事业单位医疗支出</t>
  </si>
  <si>
    <t>2101201</t>
  </si>
  <si>
    <t>财政对职工基本医疗保险基金的补助</t>
  </si>
  <si>
    <t>2101202</t>
  </si>
  <si>
    <t>财政对城乡居民基本医疗保险基金的补助</t>
  </si>
  <si>
    <t>2101299</t>
  </si>
  <si>
    <t>财政对其他基本医疗保险基金的补助</t>
  </si>
  <si>
    <t>2101301</t>
  </si>
  <si>
    <t>城乡医疗救助</t>
  </si>
  <si>
    <t>2101302</t>
  </si>
  <si>
    <t>疾病应急救助</t>
  </si>
  <si>
    <t>2101399</t>
  </si>
  <si>
    <t>其他医疗救助支出</t>
  </si>
  <si>
    <t>2101401</t>
  </si>
  <si>
    <t>优抚对象医疗补助</t>
  </si>
  <si>
    <t>2101499</t>
  </si>
  <si>
    <t>其他优抚对象医疗支出</t>
  </si>
  <si>
    <t>2101501</t>
  </si>
  <si>
    <t>2101502</t>
  </si>
  <si>
    <t>2101503</t>
  </si>
  <si>
    <t>2101504</t>
  </si>
  <si>
    <t>2101505</t>
  </si>
  <si>
    <t>医疗保障政策管理</t>
  </si>
  <si>
    <t>2101506</t>
  </si>
  <si>
    <t>医疗保障经办事务</t>
  </si>
  <si>
    <t>2101550</t>
  </si>
  <si>
    <t>2101599</t>
  </si>
  <si>
    <t>其他医疗保障管理事务支出</t>
  </si>
  <si>
    <t>2101601</t>
  </si>
  <si>
    <t>老龄卫生健康事务</t>
  </si>
  <si>
    <t>2101701</t>
  </si>
  <si>
    <t>2101702</t>
  </si>
  <si>
    <t>2101703</t>
  </si>
  <si>
    <t>2101704</t>
  </si>
  <si>
    <t>中医（民族医）药专项</t>
  </si>
  <si>
    <t>2101799</t>
  </si>
  <si>
    <t>其他中医药事务支出</t>
  </si>
  <si>
    <t>2101801</t>
  </si>
  <si>
    <t>2101802</t>
  </si>
  <si>
    <t>2101803</t>
  </si>
  <si>
    <t>2101899</t>
  </si>
  <si>
    <t>其他疾病预防控制事务支出</t>
  </si>
  <si>
    <t>2109999</t>
  </si>
  <si>
    <t>其他卫生健康支出</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</si>
  <si>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</si>
  <si>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</si>
  <si>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</si>
  <si>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</si>
  <si>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</si>
  <si>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</si>
  <si>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</si>
  <si>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</si>
  <si>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</si>
  <si>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</si>
  <si>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</si>
  <si>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</si>
  <si>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</si>
  <si>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</si>
  <si>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</si>
  <si>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2110203</t>
  </si>
  <si>
    <t>建设项目环评审查与监督</t>
  </si>
  <si>
    <t>2110204</t>
  </si>
  <si>
    <t>核与辐射安全监督</t>
  </si>
  <si>
    <t>2110299</t>
  </si>
  <si>
    <t>其他环境监测与监察支出</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</si>
  <si>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</si>
  <si>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</si>
  <si>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</si>
  <si>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</si>
  <si>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</si>
  <si>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</si>
  <si>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</si>
  <si>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</si>
  <si>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</si>
  <si>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</si>
  <si>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</si>
  <si>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</si>
  <si>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</si>
  <si>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</si>
  <si>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</si>
  <si>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</si>
  <si>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</si>
  <si>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</si>
  <si>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</si>
  <si>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</si>
  <si>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</si>
  <si>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</si>
  <si>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</si>
  <si>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</si>
  <si>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</si>
  <si>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</si>
  <si>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</si>
  <si>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</si>
  <si>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2110501</t>
  </si>
  <si>
    <t>森林管护</t>
  </si>
  <si>
    <t>2110502</t>
  </si>
  <si>
    <t>社会保险补助</t>
  </si>
  <si>
    <t>2110503</t>
  </si>
  <si>
    <t>政策性社会性支出补助</t>
  </si>
  <si>
    <t>2110506</t>
  </si>
  <si>
    <t>天然林保护工程建设</t>
  </si>
  <si>
    <t>2110507</t>
  </si>
  <si>
    <t>停伐补助</t>
  </si>
  <si>
    <t>2110599</t>
  </si>
  <si>
    <t>其他森林保护修复支出</t>
  </si>
  <si>
    <t>2110704</t>
  </si>
  <si>
    <t>京津风沙源治理工程建设</t>
  </si>
  <si>
    <t>2110799</t>
  </si>
  <si>
    <t>其他风沙荒漠治理支出</t>
  </si>
  <si>
    <t>2110804</t>
  </si>
  <si>
    <t>退牧还草工程建设</t>
  </si>
  <si>
    <t>2110899</t>
  </si>
  <si>
    <t>其他退牧还草支出</t>
  </si>
  <si>
    <t>2110901</t>
  </si>
  <si>
    <t>已垦草原退耕还草</t>
  </si>
  <si>
    <t>2111001</t>
  </si>
  <si>
    <t>能源节约利用</t>
  </si>
  <si>
    <t>2111101</t>
  </si>
  <si>
    <t>生态环境监测与信息</t>
  </si>
  <si>
    <t>2111102</t>
  </si>
  <si>
    <t>生态环境执法监察</t>
  </si>
  <si>
    <t>2111103</t>
  </si>
  <si>
    <t>减排专项支出</t>
  </si>
  <si>
    <t>2111104</t>
  </si>
  <si>
    <t>清洁生产专项支出</t>
  </si>
  <si>
    <t>2111199</t>
  </si>
  <si>
    <t>其他污染减排支出</t>
  </si>
  <si>
    <t>2111201</t>
  </si>
  <si>
    <t>可再生能源</t>
  </si>
  <si>
    <t>2111301</t>
  </si>
  <si>
    <t>循环经济</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</si>
  <si>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</si>
  <si>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</si>
  <si>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</si>
  <si>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</si>
  <si>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</si>
  <si>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</si>
  <si>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</si>
  <si>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</si>
  <si>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</si>
  <si>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</si>
  <si>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</si>
  <si>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</si>
  <si>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</si>
  <si>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</si>
  <si>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</si>
  <si>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2119999</t>
  </si>
  <si>
    <t>其他节能环保支出</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</si>
  <si>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</si>
  <si>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</si>
  <si>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</si>
  <si>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</si>
  <si>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</si>
  <si>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</si>
  <si>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</si>
  <si>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</si>
  <si>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</si>
  <si>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</si>
  <si>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</si>
  <si>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</si>
  <si>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</si>
  <si>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</si>
  <si>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</si>
  <si>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</si>
  <si>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</si>
  <si>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2120201</t>
  </si>
  <si>
    <t>城乡社区规划与管理</t>
  </si>
  <si>
    <t>2120303</t>
  </si>
  <si>
    <t>小城镇基础设施建设</t>
  </si>
  <si>
    <t>2120399</t>
  </si>
  <si>
    <t>其他城乡社区公共设施支出</t>
  </si>
  <si>
    <t>2120501</t>
  </si>
  <si>
    <t>城乡社区环境卫生</t>
  </si>
  <si>
    <t>2120601</t>
  </si>
  <si>
    <t>建设市场管理与监督</t>
  </si>
  <si>
    <t>2129999</t>
  </si>
  <si>
    <t>其他城乡社区支出</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</si>
  <si>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</si>
  <si>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</si>
  <si>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</si>
  <si>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</si>
  <si>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</si>
  <si>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</si>
  <si>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</si>
  <si>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</si>
  <si>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</si>
  <si>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</si>
  <si>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</si>
  <si>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</si>
  <si>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</si>
  <si>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</si>
  <si>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</si>
  <si>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</si>
  <si>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</si>
  <si>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</si>
  <si>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</si>
  <si>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</si>
  <si>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</si>
  <si>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</si>
  <si>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</si>
  <si>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</si>
  <si>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</si>
  <si>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</si>
  <si>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</si>
  <si>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</si>
  <si>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</si>
  <si>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</si>
  <si>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</si>
  <si>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</si>
  <si>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</si>
  <si>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</si>
  <si>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</si>
  <si>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农业生态资源保护</t>
  </si>
  <si>
    <t>2130142</t>
  </si>
  <si>
    <t>乡村道路建设</t>
  </si>
  <si>
    <t>2130148</t>
  </si>
  <si>
    <t>渔业发展</t>
  </si>
  <si>
    <t>2130152</t>
  </si>
  <si>
    <t>对高校毕业生到基层任职补助</t>
  </si>
  <si>
    <t>2130153</t>
  </si>
  <si>
    <t>耕地建设与利用</t>
  </si>
  <si>
    <t>2130199</t>
  </si>
  <si>
    <t>其他农业农村支出</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</si>
  <si>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</si>
  <si>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</si>
  <si>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</si>
  <si>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</si>
  <si>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</si>
  <si>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</si>
  <si>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</si>
  <si>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</si>
  <si>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</si>
  <si>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</si>
  <si>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</si>
  <si>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</si>
  <si>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</si>
  <si>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</si>
  <si>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</si>
  <si>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</si>
  <si>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</si>
  <si>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</si>
  <si>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</si>
  <si>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</si>
  <si>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</si>
  <si>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</si>
  <si>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对外合作与交流</t>
  </si>
  <si>
    <t>2130221</t>
  </si>
  <si>
    <t>产业化管理</t>
  </si>
  <si>
    <t>2130223</t>
  </si>
  <si>
    <t>信息管理</t>
  </si>
  <si>
    <t>2130226</t>
  </si>
  <si>
    <t>林区公共支出</t>
  </si>
  <si>
    <t>2130227</t>
  </si>
  <si>
    <t>贷款贴息</t>
  </si>
  <si>
    <t>2130234</t>
  </si>
  <si>
    <t>林业草原防灾减灾</t>
  </si>
  <si>
    <t>2130236</t>
  </si>
  <si>
    <t>草原管理</t>
  </si>
  <si>
    <t>2130237</t>
  </si>
  <si>
    <t>2130238</t>
  </si>
  <si>
    <t>退耕还林还草</t>
  </si>
  <si>
    <t>2130299</t>
  </si>
  <si>
    <t>其他林业和草原支出</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</si>
  <si>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</si>
  <si>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</si>
  <si>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</si>
  <si>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</si>
  <si>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</si>
  <si>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</si>
  <si>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</si>
  <si>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</si>
  <si>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</si>
  <si>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</si>
  <si>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</si>
  <si>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</si>
  <si>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</si>
  <si>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</si>
  <si>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</si>
  <si>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</si>
  <si>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</si>
  <si>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</si>
  <si>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</si>
  <si>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</si>
  <si>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</si>
  <si>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</si>
  <si>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</si>
  <si>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</si>
  <si>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</si>
  <si>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</si>
  <si>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</si>
  <si>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</si>
  <si>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</si>
  <si>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</si>
  <si>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</si>
  <si>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</si>
  <si>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</si>
  <si>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</si>
  <si>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</si>
  <si>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</si>
  <si>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</si>
  <si>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</si>
  <si>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</si>
  <si>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</si>
  <si>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</si>
  <si>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</si>
  <si>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</si>
  <si>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</si>
  <si>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</si>
  <si>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</si>
  <si>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</si>
  <si>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</si>
  <si>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</si>
  <si>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</si>
  <si>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</si>
  <si>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</si>
  <si>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</si>
  <si>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</si>
  <si>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</si>
  <si>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</si>
  <si>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</si>
  <si>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</si>
  <si>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</si>
  <si>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</si>
  <si>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</si>
  <si>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</si>
  <si>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</si>
  <si>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</si>
  <si>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</si>
  <si>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其他巩固脱贫攻坚成果衔接乡村振兴支出</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</si>
  <si>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</si>
  <si>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</si>
  <si>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</si>
  <si>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</si>
  <si>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</si>
  <si>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</si>
  <si>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</si>
  <si>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</si>
  <si>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</si>
  <si>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</si>
  <si>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</si>
  <si>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</si>
  <si>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</si>
  <si>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</si>
  <si>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</si>
  <si>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</si>
  <si>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</si>
  <si>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</si>
  <si>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</si>
  <si>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</si>
  <si>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</si>
  <si>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</si>
  <si>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2130901</t>
  </si>
  <si>
    <t>棉花目标价格补贴</t>
  </si>
  <si>
    <t>2130999</t>
  </si>
  <si>
    <t>其他目标价格补贴</t>
  </si>
  <si>
    <t>2139901</t>
  </si>
  <si>
    <t>化解其他公益性乡村债务支出</t>
  </si>
  <si>
    <t>2139999</t>
  </si>
  <si>
    <t>其他农林水支出</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</si>
  <si>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</si>
  <si>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</si>
  <si>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</si>
  <si>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</si>
  <si>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</si>
  <si>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</si>
  <si>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</si>
  <si>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</si>
  <si>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</si>
  <si>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</si>
  <si>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</si>
  <si>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</si>
  <si>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</si>
  <si>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</si>
  <si>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</si>
  <si>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</si>
  <si>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</si>
  <si>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</si>
  <si>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</si>
  <si>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</si>
  <si>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</si>
  <si>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</si>
  <si>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</si>
  <si>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</si>
  <si>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</si>
  <si>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</si>
  <si>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</si>
  <si>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</si>
  <si>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</si>
  <si>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</si>
  <si>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</si>
  <si>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</si>
  <si>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</si>
  <si>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</si>
  <si>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</si>
  <si>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</si>
  <si>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</si>
  <si>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</si>
  <si>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</si>
  <si>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</si>
  <si>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</si>
  <si>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</si>
  <si>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</si>
  <si>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</si>
  <si>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</si>
  <si>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</si>
  <si>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</si>
  <si>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</si>
  <si>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</si>
  <si>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</si>
  <si>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</si>
  <si>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</si>
  <si>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</si>
  <si>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</si>
  <si>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</si>
  <si>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</si>
  <si>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</si>
  <si>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</si>
  <si>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</si>
  <si>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</si>
  <si>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</si>
  <si>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</si>
  <si>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</si>
  <si>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</si>
  <si>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</si>
  <si>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</si>
  <si>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</si>
  <si>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</si>
  <si>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</si>
  <si>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2140501</t>
  </si>
  <si>
    <t>2140502</t>
  </si>
  <si>
    <t>2140503</t>
  </si>
  <si>
    <t>2140504</t>
  </si>
  <si>
    <t>2140505</t>
  </si>
  <si>
    <t>邮政普遍服务与特殊服务</t>
  </si>
  <si>
    <t>2140599</t>
  </si>
  <si>
    <t>其他邮政业支出</t>
  </si>
  <si>
    <t>2149901</t>
  </si>
  <si>
    <t>公共交通运营补助</t>
  </si>
  <si>
    <t>2149999</t>
  </si>
  <si>
    <t>其他交通运输支出</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</si>
  <si>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</si>
  <si>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</si>
  <si>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</si>
  <si>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</si>
  <si>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</si>
  <si>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</si>
  <si>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</si>
  <si>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</si>
  <si>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</si>
  <si>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</si>
  <si>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</si>
  <si>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</si>
  <si>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</si>
  <si>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</si>
  <si>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</si>
  <si>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</si>
  <si>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</si>
  <si>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</si>
  <si>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</si>
  <si>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</si>
  <si>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</si>
  <si>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</si>
  <si>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</si>
  <si>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</si>
  <si>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</si>
  <si>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</si>
  <si>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</si>
  <si>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</si>
  <si>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</si>
  <si>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</si>
  <si>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</si>
  <si>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</si>
  <si>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</si>
  <si>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</si>
  <si>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</si>
  <si>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</si>
  <si>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</si>
  <si>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</si>
  <si>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</si>
  <si>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</si>
  <si>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</si>
  <si>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</si>
  <si>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2150301</t>
  </si>
  <si>
    <t>2150302</t>
  </si>
  <si>
    <t>2150303</t>
  </si>
  <si>
    <t>2150399</t>
  </si>
  <si>
    <t>其他建筑业支出</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</si>
  <si>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</si>
  <si>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</si>
  <si>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</si>
  <si>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</si>
  <si>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</si>
  <si>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</si>
  <si>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</si>
  <si>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</si>
  <si>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</si>
  <si>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</si>
  <si>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</si>
  <si>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</si>
  <si>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</si>
  <si>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</si>
  <si>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</si>
  <si>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</si>
  <si>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2150701</t>
  </si>
  <si>
    <t>2150702</t>
  </si>
  <si>
    <t>2150703</t>
  </si>
  <si>
    <t>2150704</t>
  </si>
  <si>
    <t>国有企业监事会专项</t>
  </si>
  <si>
    <t>2150705</t>
  </si>
  <si>
    <t>中央企业专项管理</t>
  </si>
  <si>
    <t>2150799</t>
  </si>
  <si>
    <t>其他国有资产监管支出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</si>
  <si>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</si>
  <si>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</si>
  <si>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</si>
  <si>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</si>
  <si>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</si>
  <si>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</si>
  <si>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</si>
  <si>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</si>
  <si>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</si>
  <si>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</si>
  <si>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</si>
  <si>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2159901</t>
  </si>
  <si>
    <t>黄金事务</t>
  </si>
  <si>
    <t>2159904</t>
  </si>
  <si>
    <t>技术改造支出</t>
  </si>
  <si>
    <t>2159905</t>
  </si>
  <si>
    <t>中药材扶持资金支出</t>
  </si>
  <si>
    <t>2159906</t>
  </si>
  <si>
    <t>重点产业振兴和技术改造项目贷款贴息</t>
  </si>
  <si>
    <t>2159999</t>
  </si>
  <si>
    <t>其他资源勘探工业信息等支出</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</si>
  <si>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</si>
  <si>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</si>
  <si>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</si>
  <si>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</si>
  <si>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</si>
  <si>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</si>
  <si>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</si>
  <si>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</si>
  <si>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</si>
  <si>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</si>
  <si>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</si>
  <si>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</si>
  <si>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</si>
  <si>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</si>
  <si>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2160601</t>
  </si>
  <si>
    <t>2160602</t>
  </si>
  <si>
    <t>2160603</t>
  </si>
  <si>
    <t>2160607</t>
  </si>
  <si>
    <t>外商投资环境建设补助资金</t>
  </si>
  <si>
    <t>2160699</t>
  </si>
  <si>
    <t>其他涉外发展服务支出</t>
  </si>
  <si>
    <t>2169901</t>
  </si>
  <si>
    <t>服务业基础设施建设</t>
  </si>
  <si>
    <t>2169999</t>
  </si>
  <si>
    <t>其他商业服务业等支出</t>
  </si>
  <si>
    <t>2170101</t>
  </si>
  <si>
    <t>2170102</t>
  </si>
  <si>
    <t>2170103</t>
  </si>
  <si>
    <t>2170104</t>
  </si>
  <si>
    <t>安全防卫</t>
  </si>
  <si>
    <t>2170150</t>
  </si>
  <si>
    <t>2170199</t>
  </si>
  <si>
    <t>金融部门其他行政支出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</si>
  <si>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</si>
  <si>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</si>
  <si>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</si>
  <si>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</si>
  <si>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</si>
  <si>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</si>
  <si>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</si>
  <si>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</si>
  <si>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</si>
  <si>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</si>
  <si>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</si>
  <si>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</si>
  <si>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</si>
  <si>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</si>
  <si>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</si>
  <si>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</si>
  <si>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</si>
  <si>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</si>
  <si>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2170301</t>
  </si>
  <si>
    <t>政策性银行亏损补贴</t>
  </si>
  <si>
    <t>2170302</t>
  </si>
  <si>
    <t>利息费用补贴支出</t>
  </si>
  <si>
    <t>2170303</t>
  </si>
  <si>
    <t>补充资本金</t>
  </si>
  <si>
    <t>2170304</t>
  </si>
  <si>
    <t>风险基金补助</t>
  </si>
  <si>
    <t>2170399</t>
  </si>
  <si>
    <t>其他金融发展支出</t>
  </si>
  <si>
    <t>2170401</t>
  </si>
  <si>
    <t>中央银行亏损补贴</t>
  </si>
  <si>
    <t>2170499</t>
  </si>
  <si>
    <t>其他金融调控支出</t>
  </si>
  <si>
    <t>2179902</t>
  </si>
  <si>
    <t>重点企业贷款贴息</t>
  </si>
  <si>
    <t>2179999</t>
  </si>
  <si>
    <t>其他金融支出</t>
  </si>
  <si>
    <t>21901</t>
  </si>
  <si>
    <t>一般公共服务</t>
  </si>
  <si>
    <t>21902</t>
  </si>
  <si>
    <t>教育</t>
  </si>
  <si>
    <t>21903</t>
  </si>
  <si>
    <t>文化旅游体育与传媒</t>
  </si>
  <si>
    <t>21904</t>
  </si>
  <si>
    <t>卫生健康</t>
  </si>
  <si>
    <t>21905</t>
  </si>
  <si>
    <t>节能环保</t>
  </si>
  <si>
    <t>21906</t>
  </si>
  <si>
    <t>农业农村</t>
  </si>
  <si>
    <t>21907</t>
  </si>
  <si>
    <t>交通运输</t>
  </si>
  <si>
    <t>21908</t>
  </si>
  <si>
    <t>住房保障</t>
  </si>
  <si>
    <t>21999</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</si>
  <si>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</si>
  <si>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</si>
  <si>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</si>
  <si>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</si>
  <si>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</si>
  <si>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</si>
  <si>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</si>
  <si>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</si>
  <si>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</si>
  <si>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</si>
  <si>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</si>
  <si>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</si>
  <si>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</si>
  <si>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</si>
  <si>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</si>
  <si>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</si>
  <si>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</si>
  <si>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</si>
  <si>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</si>
  <si>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</si>
  <si>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</si>
  <si>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</si>
  <si>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</si>
  <si>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</si>
  <si>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</si>
  <si>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</si>
  <si>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</si>
  <si>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</si>
  <si>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</si>
  <si>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</si>
  <si>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</si>
  <si>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</si>
  <si>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</si>
  <si>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</si>
  <si>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</si>
  <si>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</si>
  <si>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</si>
  <si>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</si>
  <si>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</si>
  <si>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</si>
  <si>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</si>
  <si>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</si>
  <si>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</si>
  <si>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</si>
  <si>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</si>
  <si>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</si>
  <si>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</si>
  <si>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</si>
  <si>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</si>
  <si>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</si>
  <si>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</si>
  <si>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</si>
  <si>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</si>
  <si>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</si>
  <si>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</si>
  <si>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</si>
  <si>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</si>
  <si>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</si>
  <si>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</si>
  <si>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</si>
  <si>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</si>
  <si>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</si>
  <si>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</si>
  <si>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</si>
  <si>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</si>
  <si>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</si>
  <si>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</si>
  <si>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</si>
  <si>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</si>
  <si>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</si>
  <si>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</si>
  <si>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</si>
  <si>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</si>
  <si>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2209999</t>
  </si>
  <si>
    <t>其他自然资源海洋气象等支出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</si>
  <si>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</si>
  <si>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</si>
  <si>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</si>
  <si>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</si>
  <si>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</si>
  <si>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</si>
  <si>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</si>
  <si>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</si>
  <si>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</si>
  <si>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</si>
  <si>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</si>
  <si>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</si>
  <si>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</si>
  <si>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</si>
  <si>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</si>
  <si>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</si>
  <si>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</si>
  <si>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</si>
  <si>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2210110</t>
  </si>
  <si>
    <t>保障性租赁住房</t>
  </si>
  <si>
    <t>2210199</t>
  </si>
  <si>
    <t>其他保障性安居工程支出</t>
  </si>
  <si>
    <t>2210201</t>
  </si>
  <si>
    <t>住房公积金</t>
  </si>
  <si>
    <t>2210202</t>
  </si>
  <si>
    <t>提租补贴</t>
  </si>
  <si>
    <t>2210203</t>
  </si>
  <si>
    <t>购房补贴</t>
  </si>
  <si>
    <t>2210301</t>
  </si>
  <si>
    <t>公有住房建设和维修改造支出</t>
  </si>
  <si>
    <t>2210302</t>
  </si>
  <si>
    <t>住房公积金管理</t>
  </si>
  <si>
    <t>2210399</t>
  </si>
  <si>
    <t>其他城乡社区住宅支出</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</si>
  <si>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</si>
  <si>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</si>
  <si>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</si>
  <si>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</si>
  <si>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</si>
  <si>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</si>
  <si>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</si>
  <si>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</si>
  <si>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</si>
  <si>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</si>
  <si>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</si>
  <si>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</si>
  <si>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</si>
  <si>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</si>
  <si>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</si>
  <si>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</si>
  <si>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</si>
  <si>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</si>
  <si>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</si>
  <si>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</si>
  <si>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</si>
  <si>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</si>
  <si>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</si>
  <si>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</si>
  <si>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</si>
  <si>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</si>
  <si>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</si>
  <si>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</si>
  <si>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</si>
  <si>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</si>
  <si>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2220301</t>
  </si>
  <si>
    <t>石油储备</t>
  </si>
  <si>
    <t>2220303</t>
  </si>
  <si>
    <t>天然铀储备</t>
  </si>
  <si>
    <t>2220304</t>
  </si>
  <si>
    <t>煤炭储备</t>
  </si>
  <si>
    <t>2220305</t>
  </si>
  <si>
    <t>成品油储备</t>
  </si>
  <si>
    <t>2220306</t>
  </si>
  <si>
    <t>天然气储备</t>
  </si>
  <si>
    <t>2220399</t>
  </si>
  <si>
    <t>其他能源储备支出</t>
  </si>
  <si>
    <t>2220401</t>
  </si>
  <si>
    <t>储备粮油补贴</t>
  </si>
  <si>
    <t>2220402</t>
  </si>
  <si>
    <t>储备粮油差价补贴</t>
  </si>
  <si>
    <t>2220403</t>
  </si>
  <si>
    <t>储备粮（油）库建设</t>
  </si>
  <si>
    <t>2220404</t>
  </si>
  <si>
    <t>最低收购价政策支出</t>
  </si>
  <si>
    <t>2220499</t>
  </si>
  <si>
    <t>其他粮油储备支出</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</si>
  <si>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</si>
  <si>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</si>
  <si>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</si>
  <si>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</si>
  <si>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</si>
  <si>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</si>
  <si>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</si>
  <si>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</si>
  <si>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</si>
  <si>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</si>
  <si>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</si>
  <si>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</si>
  <si>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</si>
  <si>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</si>
  <si>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</si>
  <si>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</si>
  <si>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</si>
  <si>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</si>
  <si>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</si>
  <si>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</si>
  <si>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</si>
  <si>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</si>
  <si>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</si>
  <si>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</si>
  <si>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</si>
  <si>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</si>
  <si>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</si>
  <si>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</si>
  <si>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</si>
  <si>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</si>
  <si>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</si>
  <si>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</si>
  <si>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</si>
  <si>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</si>
  <si>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</si>
  <si>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</si>
  <si>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</si>
  <si>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</si>
  <si>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</si>
  <si>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</si>
  <si>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2240201</t>
  </si>
  <si>
    <t>2240202</t>
  </si>
  <si>
    <t>2240203</t>
  </si>
  <si>
    <t>2240204</t>
  </si>
  <si>
    <t>消防应急救援</t>
  </si>
  <si>
    <t>2240250</t>
  </si>
  <si>
    <t>2240299</t>
  </si>
  <si>
    <t>其他消防救援事务支出</t>
  </si>
  <si>
    <t>2240401</t>
  </si>
  <si>
    <t>2240402</t>
  </si>
  <si>
    <t>2240403</t>
  </si>
  <si>
    <t>2240404</t>
  </si>
  <si>
    <t>矿山安全监察事务</t>
  </si>
  <si>
    <t>2240405</t>
  </si>
  <si>
    <t>矿山应急救援事务</t>
  </si>
  <si>
    <t>2240450</t>
  </si>
  <si>
    <t>2240499</t>
  </si>
  <si>
    <t>其他矿山安全支出</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</si>
  <si>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</si>
  <si>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</si>
  <si>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</si>
  <si>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</si>
  <si>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</si>
  <si>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</si>
  <si>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</si>
  <si>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</si>
  <si>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</si>
  <si>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</si>
  <si>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</si>
  <si>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</si>
  <si>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</si>
  <si>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</si>
  <si>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</si>
  <si>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</si>
  <si>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</si>
  <si>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</si>
  <si>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</si>
  <si>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</si>
  <si>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</si>
  <si>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2240601</t>
  </si>
  <si>
    <t>地质灾害防治</t>
  </si>
  <si>
    <t>2240602</t>
  </si>
  <si>
    <t>森林草原防灾减灾</t>
  </si>
  <si>
    <t>2240699</t>
  </si>
  <si>
    <t>其他自然灾害防治支出</t>
  </si>
  <si>
    <t>2240703</t>
  </si>
  <si>
    <t>自然灾害救灾补助</t>
  </si>
  <si>
    <t>2240704</t>
  </si>
  <si>
    <t>自然灾害灾后重建补助</t>
  </si>
  <si>
    <t>2240799</t>
  </si>
  <si>
    <t>其他自然灾害救灾及恢复重建支出</t>
  </si>
  <si>
    <t>2249999</t>
  </si>
  <si>
    <t>其他灾害防治及应急管理支出</t>
  </si>
  <si>
    <t>227</t>
  </si>
  <si>
    <t>预备费</t>
  </si>
  <si>
    <t>2290201</t>
  </si>
  <si>
    <t>年初预留</t>
  </si>
  <si>
    <t>2299999</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</si>
  <si>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</si>
  <si>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</si>
  <si>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</si>
  <si>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</si>
  <si>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</si>
  <si>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</si>
  <si>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</si>
  <si>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</si>
  <si>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2330301</t>
  </si>
  <si>
    <t>地方政府一般债务发行费用支出</t>
  </si>
  <si>
    <t>2024年潢川县“三公”经费支出预算表</t>
  </si>
  <si>
    <t xml:space="preserve">                 单位：万元</t>
  </si>
  <si>
    <t>项    目</t>
  </si>
  <si>
    <t>2024年预算数</t>
  </si>
  <si>
    <t>因公出国（境）费用</t>
  </si>
  <si>
    <t>公务接待费</t>
  </si>
  <si>
    <t>公务用车购置及运行费</t>
  </si>
  <si>
    <t xml:space="preserve">  其中：公务用车购置费</t>
  </si>
  <si>
    <r>
      <rPr>
        <sz val="12"/>
        <rFont val="宋体"/>
        <charset val="134"/>
      </rPr>
      <t xml:space="preserve"> </t>
    </r>
    <r>
      <rPr>
        <sz val="12"/>
        <rFont val="宋体"/>
        <charset val="134"/>
      </rPr>
      <t xml:space="preserve"> </t>
    </r>
    <r>
      <rPr>
        <sz val="12"/>
        <rFont val="宋体"/>
        <charset val="134"/>
      </rPr>
      <t>其中：公务用车运行维护费</t>
    </r>
  </si>
  <si>
    <t>合    计</t>
  </si>
  <si>
    <t>备注：1、本表“三公”经费包括基本支出和项目支出安排的所有“三公”经费，《2022年市直一般公共预算支出表（政府支出经济分类）》中仅为基本支出安排的“三公”经费，两者口径不同。</t>
  </si>
  <si>
    <r>
      <rPr>
        <sz val="12"/>
        <color indexed="8"/>
        <rFont val="宋体"/>
        <charset val="134"/>
      </rPr>
      <t xml:space="preserve">      2、</t>
    </r>
    <r>
      <rPr>
        <sz val="12"/>
        <rFont val="宋体"/>
        <charset val="134"/>
      </rPr>
      <t>按照党中央、国务院以及部门预算管理有关规定，“三公”经费包括因公出国（境）费、公务用车购置及运行费和公务接待费。（</t>
    </r>
    <r>
      <rPr>
        <sz val="12"/>
        <color indexed="8"/>
        <rFont val="宋体"/>
        <charset val="134"/>
      </rPr>
      <t>1）</t>
    </r>
    <r>
      <rPr>
        <sz val="12"/>
        <rFont val="宋体"/>
        <charset val="134"/>
      </rPr>
      <t>因公出国（境）费，指单位工作人员公务出国（境）的住宿费、差旅费、伙食补助费、杂费、培训费等支出。</t>
    </r>
    <r>
      <rPr>
        <sz val="12"/>
        <color indexed="8"/>
        <rFont val="宋体"/>
        <charset val="134"/>
      </rPr>
      <t>（2）</t>
    </r>
    <r>
      <rPr>
        <sz val="12"/>
        <rFont val="宋体"/>
        <charset val="134"/>
      </rPr>
      <t>公务用车购置及运行费，指单位公务用车购置费及租用费、燃料费、维修费、过路过桥费、保险费、安全奖励费用等，公务用车指用于履行公务的机动车辆，包括领导干部专车、一般公务用车和执法执勤用车。</t>
    </r>
    <r>
      <rPr>
        <sz val="12"/>
        <color indexed="8"/>
        <rFont val="宋体"/>
        <charset val="134"/>
      </rPr>
      <t>（3）</t>
    </r>
    <r>
      <rPr>
        <sz val="12"/>
        <rFont val="宋体"/>
        <charset val="134"/>
      </rPr>
      <t>公务接待费，指单位按规定开支的各类公务接待（含外宾接待）支出。</t>
    </r>
  </si>
  <si>
    <t>2024年潢川县税收返还和转移支付预算表</t>
  </si>
  <si>
    <t xml:space="preserve">上年预计
执行数 </t>
  </si>
  <si>
    <t>金额</t>
  </si>
  <si>
    <t>为上年预算数的%</t>
  </si>
  <si>
    <t>为上年预计执行数的%</t>
  </si>
  <si>
    <t>110</t>
  </si>
  <si>
    <t>转移性收入</t>
  </si>
  <si>
    <t>11001</t>
  </si>
  <si>
    <t>返还性收入</t>
  </si>
  <si>
    <t>1100102</t>
  </si>
  <si>
    <t>所得税基数返还收入</t>
  </si>
  <si>
    <t>1100103</t>
  </si>
  <si>
    <t>成品油税费改革税收返还收入</t>
  </si>
  <si>
    <t>1100104</t>
  </si>
  <si>
    <t>增值税税收返还收入</t>
  </si>
  <si>
    <t>1100105</t>
  </si>
  <si>
    <t>消费税税收返还收入</t>
  </si>
  <si>
    <t>1100106</t>
  </si>
  <si>
    <t>增值税“五五分享”税收返还收入</t>
  </si>
  <si>
    <t>1100199</t>
  </si>
  <si>
    <t>其他返还性收入</t>
  </si>
  <si>
    <t>11002</t>
  </si>
  <si>
    <t>一般性转移支付收入</t>
  </si>
  <si>
    <t>1100201</t>
  </si>
  <si>
    <t>体制补助收入</t>
  </si>
  <si>
    <t>1100202</t>
  </si>
  <si>
    <t>均衡性转移支付收入</t>
  </si>
  <si>
    <t>1100207</t>
  </si>
  <si>
    <t>县级基本财力保障机制奖补资金收入</t>
  </si>
  <si>
    <t>1100208</t>
  </si>
  <si>
    <t>结算补助收入</t>
  </si>
  <si>
    <t>1100212</t>
  </si>
  <si>
    <t>资源枯竭型城市转移支付补助收入</t>
  </si>
  <si>
    <t>1100214</t>
  </si>
  <si>
    <t>企业事业单位划转补助收入</t>
  </si>
  <si>
    <t>1100225</t>
  </si>
  <si>
    <t>产粮（油）大县奖励资金收入</t>
  </si>
  <si>
    <t>1100226</t>
  </si>
  <si>
    <t>重点生态功能区转移支付收入</t>
  </si>
  <si>
    <t>1100227</t>
  </si>
  <si>
    <t>固定数额补助收入</t>
  </si>
  <si>
    <t>1100228</t>
  </si>
  <si>
    <t>革命老区转移支付收入</t>
  </si>
  <si>
    <t>1100229</t>
  </si>
  <si>
    <t>民族地区转移支付收入</t>
  </si>
  <si>
    <t>1100230</t>
  </si>
  <si>
    <t>边境地区转移支付收入</t>
  </si>
  <si>
    <t>1100231</t>
  </si>
  <si>
    <t>巩固脱贫攻坚成果衔接乡村振兴转移支付收入</t>
  </si>
  <si>
    <t>1100241</t>
  </si>
  <si>
    <t>一般公共服务共同财政事权转移支付收入</t>
  </si>
  <si>
    <t>1100242</t>
  </si>
  <si>
    <t>外交共同财政事权转移支付收入</t>
  </si>
  <si>
    <t>1100243</t>
  </si>
  <si>
    <t>国防共同财政事权转移支付收入</t>
  </si>
  <si>
    <t>1100244</t>
  </si>
  <si>
    <t>公共安全共同财政事权转移支付收入</t>
  </si>
  <si>
    <t>1100245</t>
  </si>
  <si>
    <t>教育共同财政事权转移支付收入</t>
  </si>
  <si>
    <t>1100246</t>
  </si>
  <si>
    <t>科学技术共同财政事权转移支付收入</t>
  </si>
  <si>
    <t>1100247</t>
  </si>
  <si>
    <t>文化旅游体育与传媒共同财政事权转移支付收入</t>
  </si>
  <si>
    <t>1100248</t>
  </si>
  <si>
    <t>社会保障和就业共同财政事权转移支付收入</t>
  </si>
  <si>
    <t>1100249</t>
  </si>
  <si>
    <t>医疗卫生共同财政事权转移支付收入</t>
  </si>
  <si>
    <t>1100250</t>
  </si>
  <si>
    <t>节能环保共同财政事权转移支付收入</t>
  </si>
  <si>
    <t>1100251</t>
  </si>
  <si>
    <t>城乡社区共同财政事权转移支付收入</t>
  </si>
  <si>
    <t>1100252</t>
  </si>
  <si>
    <t>农林水共同财政事权转移支付收入</t>
  </si>
  <si>
    <t>1100253</t>
  </si>
  <si>
    <t>交通运输共同财政事权转移支付收入</t>
  </si>
  <si>
    <t>1100254</t>
  </si>
  <si>
    <t>资源勘探工业信息等共同财政事权转移支付收入</t>
  </si>
  <si>
    <t>1100255</t>
  </si>
  <si>
    <t>商业服务业等共同财政事权转移支付收入</t>
  </si>
  <si>
    <t>1100256</t>
  </si>
  <si>
    <t>金融共同财政事权转移支付收入</t>
  </si>
  <si>
    <t>1100257</t>
  </si>
  <si>
    <t>自然资源海洋气象等共同财政事权转移支付收入</t>
  </si>
  <si>
    <t>1100258</t>
  </si>
  <si>
    <t>住房保障共同财政事权转移支付收入</t>
  </si>
  <si>
    <t>1100259</t>
  </si>
  <si>
    <t>粮油物资储备共同财政事权转移支付收入</t>
  </si>
  <si>
    <t>1100260</t>
  </si>
  <si>
    <t>灾害防治及应急管理共同财政事权转移支付收入</t>
  </si>
  <si>
    <t>1100269</t>
  </si>
  <si>
    <t>其他共同财政事权转移支付收入</t>
  </si>
  <si>
    <t>1100296</t>
  </si>
  <si>
    <t>增值税留抵退税转移支付收入</t>
  </si>
  <si>
    <t>1100297</t>
  </si>
  <si>
    <t>其他退税减税降费转移支付收入</t>
  </si>
  <si>
    <t>1100298</t>
  </si>
  <si>
    <t>补充县区财力转移支付收入</t>
  </si>
  <si>
    <t>1100299</t>
  </si>
  <si>
    <t>其他一般性转移支付收入</t>
  </si>
  <si>
    <t>11003</t>
  </si>
  <si>
    <t>专项转移支付收入</t>
  </si>
  <si>
    <t>1100301</t>
  </si>
  <si>
    <t>1100302</t>
  </si>
  <si>
    <t>外交</t>
  </si>
  <si>
    <t>1100303</t>
  </si>
  <si>
    <t>国防</t>
  </si>
  <si>
    <t>1100304</t>
  </si>
  <si>
    <t>公共安全</t>
  </si>
  <si>
    <t>1100305</t>
  </si>
  <si>
    <t>1100306</t>
  </si>
  <si>
    <t>科学技术</t>
  </si>
  <si>
    <t>1100307</t>
  </si>
  <si>
    <t>1100308</t>
  </si>
  <si>
    <t>社会保障和就业</t>
  </si>
  <si>
    <t>1100310</t>
  </si>
  <si>
    <t>1100311</t>
  </si>
  <si>
    <t>1100312</t>
  </si>
  <si>
    <t>城乡社区</t>
  </si>
  <si>
    <t>1100313</t>
  </si>
  <si>
    <t>农林水</t>
  </si>
  <si>
    <t>1100314</t>
  </si>
  <si>
    <t>1100315</t>
  </si>
  <si>
    <t>资源勘探工业信息等</t>
  </si>
  <si>
    <t>1100316</t>
  </si>
  <si>
    <t>商业服务业等</t>
  </si>
  <si>
    <t>1100317</t>
  </si>
  <si>
    <t>金融</t>
  </si>
  <si>
    <t>1100320</t>
  </si>
  <si>
    <t>自然资源海洋气象等</t>
  </si>
  <si>
    <t>1100321</t>
  </si>
  <si>
    <t>1100322</t>
  </si>
  <si>
    <t>粮油物资储备</t>
  </si>
  <si>
    <t>1100324</t>
  </si>
  <si>
    <t>灾害防治及应急管理</t>
  </si>
  <si>
    <t>1100399</t>
  </si>
  <si>
    <t>其他收入</t>
  </si>
  <si>
    <r>
      <t>2023</t>
    </r>
    <r>
      <rPr>
        <sz val="18"/>
        <rFont val="方正小标宋简体"/>
        <charset val="134"/>
      </rPr>
      <t>年政府性基金预算收支表</t>
    </r>
  </si>
  <si>
    <r>
      <rPr>
        <sz val="11"/>
        <rFont val="黑体"/>
        <charset val="134"/>
      </rPr>
      <t>科目编码</t>
    </r>
  </si>
  <si>
    <t>执行数</t>
  </si>
  <si>
    <t>10301</t>
  </si>
  <si>
    <r>
      <rPr>
        <sz val="11"/>
        <color indexed="0"/>
        <rFont val="仿宋_GB2312"/>
        <charset val="134"/>
      </rPr>
      <t>政府性基金收入</t>
    </r>
  </si>
  <si>
    <t>1030102</t>
  </si>
  <si>
    <r>
      <rPr>
        <sz val="11"/>
        <rFont val="仿宋_GB2312"/>
        <charset val="134"/>
      </rPr>
      <t>农网还贷资金收入</t>
    </r>
  </si>
  <si>
    <t>103010202</t>
  </si>
  <si>
    <r>
      <rPr>
        <sz val="11"/>
        <rFont val="仿宋_GB2312"/>
        <charset val="134"/>
      </rPr>
      <t>地方农网还贷资金收入</t>
    </r>
  </si>
  <si>
    <t>1030112</t>
  </si>
  <si>
    <r>
      <rPr>
        <sz val="11"/>
        <rFont val="仿宋_GB2312"/>
        <charset val="134"/>
      </rPr>
      <t>海南省高等级公路车辆通行附加费收入</t>
    </r>
  </si>
  <si>
    <t>1030129</t>
  </si>
  <si>
    <t>国家电影事业发展专项资金收入</t>
  </si>
  <si>
    <t>1030146</t>
  </si>
  <si>
    <r>
      <rPr>
        <sz val="11"/>
        <rFont val="仿宋_GB2312"/>
        <charset val="134"/>
      </rPr>
      <t>国有土地收益基金收入</t>
    </r>
  </si>
  <si>
    <t>1030147</t>
  </si>
  <si>
    <r>
      <rPr>
        <sz val="11"/>
        <rFont val="仿宋_GB2312"/>
        <charset val="134"/>
      </rPr>
      <t>农业土地开发资金收入</t>
    </r>
  </si>
  <si>
    <t>1030148</t>
  </si>
  <si>
    <r>
      <rPr>
        <sz val="11"/>
        <rFont val="仿宋_GB2312"/>
        <charset val="134"/>
      </rPr>
      <t>国有土地使用权出让收入</t>
    </r>
  </si>
  <si>
    <t>103014801</t>
  </si>
  <si>
    <r>
      <rPr>
        <sz val="11"/>
        <rFont val="仿宋_GB2312"/>
        <charset val="134"/>
      </rPr>
      <t>土地出让价款收入</t>
    </r>
  </si>
  <si>
    <t>103014802</t>
  </si>
  <si>
    <r>
      <rPr>
        <sz val="11"/>
        <rFont val="仿宋_GB2312"/>
        <charset val="134"/>
      </rPr>
      <t>补缴的土地价款</t>
    </r>
  </si>
  <si>
    <t>103014803</t>
  </si>
  <si>
    <r>
      <rPr>
        <sz val="11"/>
        <rFont val="仿宋_GB2312"/>
        <charset val="134"/>
      </rPr>
      <t>划拨土地收入</t>
    </r>
  </si>
  <si>
    <t>103014898</t>
  </si>
  <si>
    <r>
      <rPr>
        <sz val="11"/>
        <rFont val="仿宋_GB2312"/>
        <charset val="134"/>
      </rPr>
      <t>缴纳新增建设用地土地有偿使用费</t>
    </r>
  </si>
  <si>
    <t>103014899</t>
  </si>
  <si>
    <r>
      <rPr>
        <sz val="11"/>
        <rFont val="仿宋_GB2312"/>
        <charset val="134"/>
      </rPr>
      <t>其他土地出让收入</t>
    </r>
  </si>
  <si>
    <t>1030150</t>
  </si>
  <si>
    <r>
      <rPr>
        <sz val="11"/>
        <rFont val="仿宋_GB2312"/>
        <charset val="134"/>
      </rPr>
      <t>大中型水库库区基金收入</t>
    </r>
  </si>
  <si>
    <t>103015002</t>
  </si>
  <si>
    <r>
      <rPr>
        <sz val="11"/>
        <rFont val="仿宋_GB2312"/>
        <charset val="134"/>
      </rPr>
      <t>地方大中型水库库区基金收入</t>
    </r>
  </si>
  <si>
    <t>1030155</t>
  </si>
  <si>
    <r>
      <rPr>
        <sz val="11"/>
        <rFont val="仿宋_GB2312"/>
        <charset val="134"/>
      </rPr>
      <t>彩票公益金收入</t>
    </r>
  </si>
  <si>
    <t>103015501</t>
  </si>
  <si>
    <r>
      <rPr>
        <sz val="11"/>
        <rFont val="仿宋_GB2312"/>
        <charset val="134"/>
      </rPr>
      <t>福利彩票公益金收入</t>
    </r>
  </si>
  <si>
    <t>103015502</t>
  </si>
  <si>
    <r>
      <rPr>
        <sz val="11"/>
        <rFont val="仿宋_GB2312"/>
        <charset val="134"/>
      </rPr>
      <t>体育彩票公益金收入</t>
    </r>
  </si>
  <si>
    <t>1030156</t>
  </si>
  <si>
    <r>
      <rPr>
        <sz val="11"/>
        <rFont val="仿宋_GB2312"/>
        <charset val="134"/>
      </rPr>
      <t>城市基础设施配套费收入</t>
    </r>
  </si>
  <si>
    <t>1030157</t>
  </si>
  <si>
    <r>
      <rPr>
        <sz val="11"/>
        <rFont val="仿宋_GB2312"/>
        <charset val="134"/>
      </rPr>
      <t>小型水库移民扶助基金收入</t>
    </r>
  </si>
  <si>
    <t>1030158</t>
  </si>
  <si>
    <r>
      <rPr>
        <sz val="11"/>
        <rFont val="仿宋_GB2312"/>
        <charset val="134"/>
      </rPr>
      <t>国家重大水利工程建设基金收入</t>
    </r>
  </si>
  <si>
    <t>103015803</t>
  </si>
  <si>
    <r>
      <rPr>
        <sz val="11"/>
        <rFont val="仿宋_GB2312"/>
        <charset val="134"/>
      </rPr>
      <t>地方重大水利工程建设资金</t>
    </r>
  </si>
  <si>
    <t>1030159</t>
  </si>
  <si>
    <r>
      <rPr>
        <sz val="11"/>
        <rFont val="仿宋_GB2312"/>
        <charset val="134"/>
      </rPr>
      <t>车辆通行费</t>
    </r>
  </si>
  <si>
    <t>1030178</t>
  </si>
  <si>
    <r>
      <rPr>
        <sz val="11"/>
        <rFont val="仿宋_GB2312"/>
        <charset val="134"/>
      </rPr>
      <t>污水处理费收入</t>
    </r>
  </si>
  <si>
    <t>1030180</t>
  </si>
  <si>
    <r>
      <rPr>
        <sz val="11"/>
        <rFont val="仿宋_GB2312"/>
        <charset val="134"/>
      </rPr>
      <t>彩票发行机构和彩票销售机构的业务费用</t>
    </r>
  </si>
  <si>
    <t>103018003</t>
  </si>
  <si>
    <r>
      <rPr>
        <sz val="11"/>
        <rFont val="仿宋_GB2312"/>
        <charset val="134"/>
      </rPr>
      <t>福利彩票销售机构的业务费用</t>
    </r>
  </si>
  <si>
    <t>103018004</t>
  </si>
  <si>
    <r>
      <rPr>
        <sz val="11"/>
        <rFont val="仿宋_GB2312"/>
        <charset val="134"/>
      </rPr>
      <t>体育彩票销售机构的业务费用</t>
    </r>
  </si>
  <si>
    <t>103018005</t>
  </si>
  <si>
    <r>
      <rPr>
        <sz val="11"/>
        <rFont val="仿宋_GB2312"/>
        <charset val="134"/>
      </rPr>
      <t>彩票兑奖周转金</t>
    </r>
  </si>
  <si>
    <t>103018006</t>
  </si>
  <si>
    <r>
      <rPr>
        <sz val="11"/>
        <rFont val="仿宋_GB2312"/>
        <charset val="134"/>
      </rPr>
      <t>彩票发行销售风险基金</t>
    </r>
  </si>
  <si>
    <t>103018007</t>
  </si>
  <si>
    <r>
      <rPr>
        <sz val="11"/>
        <rFont val="仿宋_GB2312"/>
        <charset val="134"/>
      </rPr>
      <t>彩票市场调控资金收入</t>
    </r>
  </si>
  <si>
    <t>1030199</t>
  </si>
  <si>
    <r>
      <rPr>
        <sz val="11"/>
        <rFont val="仿宋_GB2312"/>
        <charset val="134"/>
      </rPr>
      <t>其他政府性基金收入</t>
    </r>
  </si>
  <si>
    <t>10310</t>
  </si>
  <si>
    <r>
      <rPr>
        <sz val="11"/>
        <rFont val="仿宋_GB2312"/>
        <charset val="134"/>
      </rPr>
      <t>专项债务对应项目专项收入</t>
    </r>
  </si>
  <si>
    <t>1031003</t>
  </si>
  <si>
    <r>
      <rPr>
        <sz val="11"/>
        <rFont val="仿宋_GB2312"/>
        <charset val="134"/>
      </rPr>
      <t>海南省高等级公路车辆通行附加费专项债务对应项目专项收入</t>
    </r>
  </si>
  <si>
    <t>1031005</t>
  </si>
  <si>
    <r>
      <rPr>
        <sz val="11"/>
        <rFont val="仿宋_GB2312"/>
        <charset val="134"/>
      </rPr>
      <t>国家电影事业发展专项资金专项债务对应项目专项收入</t>
    </r>
  </si>
  <si>
    <t>1031006</t>
  </si>
  <si>
    <r>
      <rPr>
        <sz val="11"/>
        <rFont val="仿宋_GB2312"/>
        <charset val="134"/>
      </rPr>
      <t>国有土地使用权出让金专项债务对应项目专项收入</t>
    </r>
  </si>
  <si>
    <t>103100601</t>
  </si>
  <si>
    <r>
      <rPr>
        <sz val="11"/>
        <rFont val="仿宋_GB2312"/>
        <charset val="134"/>
      </rPr>
      <t>土地储备专项债券对应项目专项收入</t>
    </r>
  </si>
  <si>
    <t>103100602</t>
  </si>
  <si>
    <r>
      <rPr>
        <sz val="11"/>
        <rFont val="仿宋_GB2312"/>
        <charset val="134"/>
      </rPr>
      <t>棚户区改造专项债券对应项目专项收入</t>
    </r>
  </si>
  <si>
    <t>103100699</t>
  </si>
  <si>
    <r>
      <rPr>
        <sz val="11"/>
        <rFont val="仿宋_GB2312"/>
        <charset val="134"/>
      </rPr>
      <t>其他国有土地使用权出让金专项债务对应项目专项收入</t>
    </r>
  </si>
  <si>
    <t>1031008</t>
  </si>
  <si>
    <r>
      <rPr>
        <sz val="11"/>
        <rFont val="仿宋_GB2312"/>
        <charset val="134"/>
      </rPr>
      <t>农业土地开发资金专项债务对应项目专项收入</t>
    </r>
  </si>
  <si>
    <t>1031009</t>
  </si>
  <si>
    <r>
      <rPr>
        <sz val="11"/>
        <rFont val="仿宋_GB2312"/>
        <charset val="134"/>
      </rPr>
      <t>大中型水库库区基金专项债务对应项目专项收入</t>
    </r>
  </si>
  <si>
    <t>1031010</t>
  </si>
  <si>
    <r>
      <rPr>
        <sz val="11"/>
        <rFont val="仿宋_GB2312"/>
        <charset val="134"/>
      </rPr>
      <t>城市基础设施配套费专项债务对应项目专项收入</t>
    </r>
  </si>
  <si>
    <t>1031011</t>
  </si>
  <si>
    <r>
      <rPr>
        <sz val="11"/>
        <rFont val="仿宋_GB2312"/>
        <charset val="134"/>
      </rPr>
      <t>小型水库移民扶助基金专项债务对应项目专项收入</t>
    </r>
  </si>
  <si>
    <t>1031012</t>
  </si>
  <si>
    <r>
      <rPr>
        <sz val="11"/>
        <rFont val="仿宋_GB2312"/>
        <charset val="134"/>
      </rPr>
      <t>国家重大水利工程建设基金专项债务对应项目专项收入</t>
    </r>
  </si>
  <si>
    <t>1031013</t>
  </si>
  <si>
    <r>
      <rPr>
        <sz val="11"/>
        <rFont val="仿宋_GB2312"/>
        <charset val="134"/>
      </rPr>
      <t>车辆通行费专项债务对应项目专项收入</t>
    </r>
  </si>
  <si>
    <t>103101301</t>
  </si>
  <si>
    <r>
      <rPr>
        <sz val="11"/>
        <rFont val="仿宋_GB2312"/>
        <charset val="134"/>
      </rPr>
      <t>政府收费公路专项债券对应项目专项收入</t>
    </r>
  </si>
  <si>
    <t>103101399</t>
  </si>
  <si>
    <r>
      <rPr>
        <sz val="11"/>
        <rFont val="仿宋_GB2312"/>
        <charset val="134"/>
      </rPr>
      <t>其他车辆通行费专项债务对应项目专项收入</t>
    </r>
  </si>
  <si>
    <t>1031014</t>
  </si>
  <si>
    <r>
      <rPr>
        <sz val="11"/>
        <rFont val="仿宋_GB2312"/>
        <charset val="134"/>
      </rPr>
      <t>污水处理费专项债务对应项目专项收入</t>
    </r>
  </si>
  <si>
    <t>1031099</t>
  </si>
  <si>
    <r>
      <rPr>
        <sz val="11"/>
        <rFont val="仿宋_GB2312"/>
        <charset val="134"/>
      </rPr>
      <t>其他政府性基金专项债务对应项目专项收入</t>
    </r>
  </si>
  <si>
    <t>103109998</t>
  </si>
  <si>
    <r>
      <rPr>
        <sz val="11"/>
        <rFont val="仿宋_GB2312"/>
        <charset val="134"/>
      </rPr>
      <t>其他地方自行试点项目收益专项债券对应项目专项收入</t>
    </r>
  </si>
  <si>
    <t>103109999</t>
  </si>
  <si>
    <r>
      <rPr>
        <b/>
        <sz val="11"/>
        <rFont val="仿宋_GB2312"/>
        <charset val="134"/>
      </rPr>
      <t>地方本级收入合计</t>
    </r>
  </si>
  <si>
    <t>105</t>
  </si>
  <si>
    <r>
      <rPr>
        <sz val="11"/>
        <rFont val="仿宋_GB2312"/>
        <charset val="134"/>
      </rPr>
      <t>债务收入</t>
    </r>
  </si>
  <si>
    <t>10504</t>
  </si>
  <si>
    <r>
      <rPr>
        <sz val="11"/>
        <rFont val="仿宋_GB2312"/>
        <charset val="134"/>
      </rPr>
      <t>地方政府债务收入</t>
    </r>
  </si>
  <si>
    <t>1050402</t>
  </si>
  <si>
    <r>
      <rPr>
        <sz val="11"/>
        <rFont val="仿宋_GB2312"/>
        <charset val="134"/>
      </rPr>
      <t>专项债务收入</t>
    </r>
  </si>
  <si>
    <r>
      <rPr>
        <sz val="11"/>
        <rFont val="仿宋_GB2312"/>
        <charset val="134"/>
      </rPr>
      <t>转移性收入</t>
    </r>
  </si>
  <si>
    <t>11004</t>
  </si>
  <si>
    <r>
      <rPr>
        <sz val="11"/>
        <rFont val="仿宋_GB2312"/>
        <charset val="134"/>
      </rPr>
      <t>政府性基金转移支付收入</t>
    </r>
  </si>
  <si>
    <t>11006</t>
  </si>
  <si>
    <r>
      <rPr>
        <sz val="11"/>
        <rFont val="仿宋_GB2312"/>
        <charset val="134"/>
      </rPr>
      <t>上解收入</t>
    </r>
  </si>
  <si>
    <t>1100603</t>
  </si>
  <si>
    <r>
      <rPr>
        <sz val="11"/>
        <rFont val="仿宋_GB2312"/>
        <charset val="134"/>
      </rPr>
      <t>政府性基金上解收入</t>
    </r>
  </si>
  <si>
    <t>11008</t>
  </si>
  <si>
    <r>
      <rPr>
        <sz val="11"/>
        <rFont val="仿宋_GB2312"/>
        <charset val="134"/>
      </rPr>
      <t>上年结余收入</t>
    </r>
  </si>
  <si>
    <t>1100802</t>
  </si>
  <si>
    <r>
      <rPr>
        <sz val="11"/>
        <rFont val="仿宋_GB2312"/>
        <charset val="134"/>
      </rPr>
      <t>政府性基金预算上年结余收入</t>
    </r>
  </si>
  <si>
    <t>11009</t>
  </si>
  <si>
    <r>
      <rPr>
        <sz val="11"/>
        <rFont val="仿宋_GB2312"/>
        <charset val="134"/>
      </rPr>
      <t>调入资金</t>
    </r>
  </si>
  <si>
    <t>1100902</t>
  </si>
  <si>
    <r>
      <rPr>
        <sz val="11"/>
        <rFont val="仿宋_GB2312"/>
        <charset val="134"/>
      </rPr>
      <t>调入政府性基金预算资金</t>
    </r>
  </si>
  <si>
    <t>110090299</t>
  </si>
  <si>
    <r>
      <rPr>
        <sz val="11"/>
        <rFont val="仿宋_GB2312"/>
        <charset val="134"/>
      </rPr>
      <t>其他调入政府性基金预算资金</t>
    </r>
  </si>
  <si>
    <t>11011</t>
  </si>
  <si>
    <r>
      <rPr>
        <sz val="11"/>
        <rFont val="仿宋_GB2312"/>
        <charset val="134"/>
      </rPr>
      <t>债务转贷收入</t>
    </r>
  </si>
  <si>
    <t>1101102</t>
  </si>
  <si>
    <r>
      <rPr>
        <sz val="11"/>
        <rFont val="仿宋_GB2312"/>
        <charset val="134"/>
      </rPr>
      <t>地方政府专项债务转贷收入</t>
    </r>
  </si>
  <si>
    <r>
      <rPr>
        <b/>
        <sz val="11"/>
        <rFont val="仿宋_GB2312"/>
        <charset val="134"/>
      </rPr>
      <t>收入总计</t>
    </r>
  </si>
  <si>
    <r>
      <t>2023</t>
    </r>
    <r>
      <rPr>
        <sz val="18"/>
        <rFont val="宋体"/>
        <charset val="134"/>
      </rPr>
      <t>年潢川县政府性基金支出执行情况表</t>
    </r>
  </si>
  <si>
    <t>206</t>
  </si>
  <si>
    <r>
      <rPr>
        <sz val="11"/>
        <rFont val="仿宋_GB2312"/>
        <charset val="134"/>
      </rPr>
      <t>科学技术支出</t>
    </r>
  </si>
  <si>
    <t>20610</t>
  </si>
  <si>
    <r>
      <rPr>
        <sz val="11"/>
        <rFont val="仿宋_GB2312"/>
        <charset val="134"/>
      </rPr>
      <t>核电站乏燃料处理处置基金支出</t>
    </r>
  </si>
  <si>
    <t>2061001</t>
  </si>
  <si>
    <r>
      <rPr>
        <sz val="11"/>
        <rFont val="仿宋_GB2312"/>
        <charset val="134"/>
      </rPr>
      <t>乏燃料运输</t>
    </r>
  </si>
  <si>
    <t>2061002</t>
  </si>
  <si>
    <r>
      <rPr>
        <sz val="11"/>
        <rFont val="仿宋_GB2312"/>
        <charset val="134"/>
      </rPr>
      <t>乏燃料离堆贮存</t>
    </r>
  </si>
  <si>
    <t>2061003</t>
  </si>
  <si>
    <r>
      <rPr>
        <sz val="11"/>
        <rFont val="仿宋_GB2312"/>
        <charset val="134"/>
      </rPr>
      <t>乏燃料后处理</t>
    </r>
  </si>
  <si>
    <t>2061004</t>
  </si>
  <si>
    <r>
      <rPr>
        <sz val="11"/>
        <rFont val="仿宋_GB2312"/>
        <charset val="134"/>
      </rPr>
      <t>高放废物的处理处置</t>
    </r>
  </si>
  <si>
    <t>2061005</t>
  </si>
  <si>
    <r>
      <rPr>
        <sz val="11"/>
        <rFont val="仿宋_GB2312"/>
        <charset val="134"/>
      </rPr>
      <t>乏燃料后处理厂的建设、运行、改造和退役</t>
    </r>
  </si>
  <si>
    <t>2061099</t>
  </si>
  <si>
    <r>
      <rPr>
        <sz val="11"/>
        <rFont val="仿宋_GB2312"/>
        <charset val="134"/>
      </rPr>
      <t>其他乏燃料处理处置基金支出</t>
    </r>
  </si>
  <si>
    <t>207</t>
  </si>
  <si>
    <r>
      <rPr>
        <sz val="11"/>
        <rFont val="仿宋_GB2312"/>
        <charset val="134"/>
      </rPr>
      <t>文化旅游体育与传媒支出</t>
    </r>
  </si>
  <si>
    <t>20707</t>
  </si>
  <si>
    <r>
      <rPr>
        <sz val="11"/>
        <rFont val="仿宋_GB2312"/>
        <charset val="134"/>
      </rPr>
      <t>国家电影事业发展专项资金安排的支出</t>
    </r>
  </si>
  <si>
    <t>2070701</t>
  </si>
  <si>
    <r>
      <rPr>
        <sz val="11"/>
        <rFont val="仿宋_GB2312"/>
        <charset val="134"/>
      </rPr>
      <t>资助国产影片放映</t>
    </r>
  </si>
  <si>
    <t>2070702</t>
  </si>
  <si>
    <r>
      <rPr>
        <sz val="11"/>
        <rFont val="仿宋_GB2312"/>
        <charset val="134"/>
      </rPr>
      <t>资助影院建设</t>
    </r>
  </si>
  <si>
    <t>2070703</t>
  </si>
  <si>
    <r>
      <rPr>
        <sz val="11"/>
        <rFont val="仿宋_GB2312"/>
        <charset val="134"/>
      </rPr>
      <t>资助少数民族语电影译制</t>
    </r>
  </si>
  <si>
    <t>2070704</t>
  </si>
  <si>
    <r>
      <rPr>
        <sz val="11"/>
        <rFont val="仿宋_GB2312"/>
        <charset val="134"/>
      </rPr>
      <t>购买农村电影公益性放映版权服务</t>
    </r>
  </si>
  <si>
    <t>2070799</t>
  </si>
  <si>
    <r>
      <rPr>
        <sz val="11"/>
        <rFont val="仿宋_GB2312"/>
        <charset val="134"/>
      </rPr>
      <t>其他国家电影事业发展专项资金支出</t>
    </r>
  </si>
  <si>
    <t>20709</t>
  </si>
  <si>
    <r>
      <rPr>
        <sz val="11"/>
        <rFont val="仿宋_GB2312"/>
        <charset val="134"/>
      </rPr>
      <t>旅游发展基金支出</t>
    </r>
  </si>
  <si>
    <t>2070901</t>
  </si>
  <si>
    <r>
      <rPr>
        <sz val="11"/>
        <rFont val="仿宋_GB2312"/>
        <charset val="134"/>
      </rPr>
      <t>宣传促销</t>
    </r>
  </si>
  <si>
    <t>2070902</t>
  </si>
  <si>
    <r>
      <rPr>
        <sz val="11"/>
        <rFont val="仿宋_GB2312"/>
        <charset val="134"/>
      </rPr>
      <t>行业规划</t>
    </r>
  </si>
  <si>
    <t>2070903</t>
  </si>
  <si>
    <r>
      <rPr>
        <sz val="11"/>
        <rFont val="仿宋_GB2312"/>
        <charset val="134"/>
      </rPr>
      <t>旅游事业补助</t>
    </r>
  </si>
  <si>
    <t>2070904</t>
  </si>
  <si>
    <r>
      <rPr>
        <sz val="11"/>
        <rFont val="仿宋_GB2312"/>
        <charset val="134"/>
      </rPr>
      <t>地方旅游开发项目补助</t>
    </r>
  </si>
  <si>
    <t>2070999</t>
  </si>
  <si>
    <r>
      <rPr>
        <sz val="11"/>
        <rFont val="仿宋_GB2312"/>
        <charset val="134"/>
      </rPr>
      <t>其他旅游发展基金支出</t>
    </r>
  </si>
  <si>
    <t>20710</t>
  </si>
  <si>
    <r>
      <rPr>
        <sz val="11"/>
        <rFont val="仿宋_GB2312"/>
        <charset val="134"/>
      </rPr>
      <t>国家电影事业发展专项资金对应专项债务收入安排的支出</t>
    </r>
  </si>
  <si>
    <t>2071001</t>
  </si>
  <si>
    <r>
      <rPr>
        <sz val="11"/>
        <rFont val="仿宋_GB2312"/>
        <charset val="134"/>
      </rPr>
      <t>资助城市影院</t>
    </r>
  </si>
  <si>
    <t>2071099</t>
  </si>
  <si>
    <r>
      <rPr>
        <sz val="11"/>
        <rFont val="仿宋_GB2312"/>
        <charset val="134"/>
      </rPr>
      <t>其他国家电影事业发展专项资金对应专项债务收入支出</t>
    </r>
  </si>
  <si>
    <t>211</t>
  </si>
  <si>
    <r>
      <rPr>
        <sz val="11"/>
        <rFont val="仿宋_GB2312"/>
        <charset val="134"/>
      </rPr>
      <t>节能环保支出</t>
    </r>
  </si>
  <si>
    <t>21160</t>
  </si>
  <si>
    <r>
      <rPr>
        <sz val="11"/>
        <rFont val="仿宋_GB2312"/>
        <charset val="134"/>
      </rPr>
      <t>可再生能源电价附加收入安排的支出</t>
    </r>
  </si>
  <si>
    <t>2116001</t>
  </si>
  <si>
    <r>
      <rPr>
        <sz val="11"/>
        <rFont val="仿宋_GB2312"/>
        <charset val="134"/>
      </rPr>
      <t>风力发电补助</t>
    </r>
  </si>
  <si>
    <t>2116002</t>
  </si>
  <si>
    <r>
      <rPr>
        <sz val="11"/>
        <rFont val="仿宋_GB2312"/>
        <charset val="134"/>
      </rPr>
      <t>太阳能发电补助</t>
    </r>
  </si>
  <si>
    <t>2116003</t>
  </si>
  <si>
    <r>
      <rPr>
        <sz val="11"/>
        <rFont val="仿宋_GB2312"/>
        <charset val="134"/>
      </rPr>
      <t>生物质能发电补助</t>
    </r>
  </si>
  <si>
    <t>2116099</t>
  </si>
  <si>
    <r>
      <rPr>
        <sz val="11"/>
        <rFont val="仿宋_GB2312"/>
        <charset val="134"/>
      </rPr>
      <t>其他可再生能源电价附加收入安排的支出</t>
    </r>
  </si>
  <si>
    <t>21161</t>
  </si>
  <si>
    <r>
      <rPr>
        <sz val="11"/>
        <rFont val="仿宋_GB2312"/>
        <charset val="134"/>
      </rPr>
      <t>废弃电器电子产品处理基金支出</t>
    </r>
  </si>
  <si>
    <t>2116101</t>
  </si>
  <si>
    <r>
      <rPr>
        <sz val="11"/>
        <rFont val="仿宋_GB2312"/>
        <charset val="134"/>
      </rPr>
      <t>回收处理费用补贴</t>
    </r>
  </si>
  <si>
    <t>2116102</t>
  </si>
  <si>
    <r>
      <rPr>
        <sz val="11"/>
        <rFont val="仿宋_GB2312"/>
        <charset val="134"/>
      </rPr>
      <t>信息系统建设</t>
    </r>
  </si>
  <si>
    <t>2116103</t>
  </si>
  <si>
    <r>
      <rPr>
        <sz val="11"/>
        <rFont val="仿宋_GB2312"/>
        <charset val="134"/>
      </rPr>
      <t>基金征管经费</t>
    </r>
  </si>
  <si>
    <t>2116104</t>
  </si>
  <si>
    <r>
      <rPr>
        <sz val="11"/>
        <rFont val="仿宋_GB2312"/>
        <charset val="134"/>
      </rPr>
      <t>其他废弃电器电子产品处理基金支出</t>
    </r>
  </si>
  <si>
    <t>212</t>
  </si>
  <si>
    <r>
      <rPr>
        <sz val="11"/>
        <rFont val="仿宋_GB2312"/>
        <charset val="134"/>
      </rPr>
      <t>城乡社区支出</t>
    </r>
  </si>
  <si>
    <t>21208</t>
  </si>
  <si>
    <r>
      <rPr>
        <sz val="11"/>
        <rFont val="仿宋_GB2312"/>
        <charset val="134"/>
      </rPr>
      <t>国有土地使用权出让收入安排的支出</t>
    </r>
  </si>
  <si>
    <t>2120801</t>
  </si>
  <si>
    <r>
      <rPr>
        <sz val="11"/>
        <rFont val="仿宋_GB2312"/>
        <charset val="134"/>
      </rPr>
      <t>征地和拆迁补偿支出</t>
    </r>
  </si>
  <si>
    <t>2120802</t>
  </si>
  <si>
    <r>
      <rPr>
        <sz val="11"/>
        <rFont val="仿宋_GB2312"/>
        <charset val="134"/>
      </rPr>
      <t>土地开发支出</t>
    </r>
  </si>
  <si>
    <t>2120803</t>
  </si>
  <si>
    <r>
      <rPr>
        <sz val="11"/>
        <rFont val="仿宋_GB2312"/>
        <charset val="134"/>
      </rPr>
      <t>城市建设支出</t>
    </r>
  </si>
  <si>
    <t>2120804</t>
  </si>
  <si>
    <r>
      <rPr>
        <sz val="11"/>
        <rFont val="仿宋_GB2312"/>
        <charset val="134"/>
      </rPr>
      <t>农村基础设施建设支出</t>
    </r>
  </si>
  <si>
    <t>2120805</t>
  </si>
  <si>
    <r>
      <rPr>
        <sz val="11"/>
        <rFont val="仿宋_GB2312"/>
        <charset val="134"/>
      </rPr>
      <t>补助被征地农民支出</t>
    </r>
  </si>
  <si>
    <t>2120806</t>
  </si>
  <si>
    <r>
      <rPr>
        <sz val="11"/>
        <rFont val="仿宋_GB2312"/>
        <charset val="134"/>
      </rPr>
      <t>土地出让业务支出</t>
    </r>
  </si>
  <si>
    <t>2120807</t>
  </si>
  <si>
    <r>
      <rPr>
        <sz val="11"/>
        <rFont val="仿宋_GB2312"/>
        <charset val="134"/>
      </rPr>
      <t>廉租住房支出</t>
    </r>
  </si>
  <si>
    <t>2120809</t>
  </si>
  <si>
    <r>
      <rPr>
        <sz val="11"/>
        <rFont val="仿宋_GB2312"/>
        <charset val="134"/>
      </rPr>
      <t>支付破产或改制企业职工安置费</t>
    </r>
  </si>
  <si>
    <t>2120810</t>
  </si>
  <si>
    <r>
      <rPr>
        <sz val="11"/>
        <rFont val="仿宋_GB2312"/>
        <charset val="134"/>
      </rPr>
      <t>棚户区改造支出</t>
    </r>
  </si>
  <si>
    <t>2120811</t>
  </si>
  <si>
    <r>
      <rPr>
        <sz val="11"/>
        <rFont val="仿宋_GB2312"/>
        <charset val="134"/>
      </rPr>
      <t>公共租赁住房支出</t>
    </r>
  </si>
  <si>
    <t>2120813</t>
  </si>
  <si>
    <r>
      <rPr>
        <sz val="11"/>
        <rFont val="仿宋_GB2312"/>
        <charset val="134"/>
      </rPr>
      <t>保障性住房租金补贴</t>
    </r>
  </si>
  <si>
    <t>2120814</t>
  </si>
  <si>
    <r>
      <rPr>
        <sz val="11"/>
        <rFont val="仿宋_GB2312"/>
        <charset val="134"/>
      </rPr>
      <t>农业生产发展支出</t>
    </r>
  </si>
  <si>
    <t>2120815</t>
  </si>
  <si>
    <r>
      <rPr>
        <sz val="11"/>
        <rFont val="仿宋_GB2312"/>
        <charset val="134"/>
      </rPr>
      <t>农村社会事业支出</t>
    </r>
  </si>
  <si>
    <t>2120816</t>
  </si>
  <si>
    <r>
      <rPr>
        <sz val="11"/>
        <rFont val="仿宋_GB2312"/>
        <charset val="134"/>
      </rPr>
      <t>农业农村生态环境支出</t>
    </r>
  </si>
  <si>
    <t>2120899</t>
  </si>
  <si>
    <r>
      <rPr>
        <sz val="11"/>
        <rFont val="仿宋_GB2312"/>
        <charset val="134"/>
      </rPr>
      <t>其他国有土地使用权出让收入安排的支出</t>
    </r>
  </si>
  <si>
    <t>21210</t>
  </si>
  <si>
    <r>
      <rPr>
        <sz val="11"/>
        <rFont val="仿宋_GB2312"/>
        <charset val="134"/>
      </rPr>
      <t>国有土地收益基金安排的支出</t>
    </r>
  </si>
  <si>
    <t>2121001</t>
  </si>
  <si>
    <t>2121002</t>
  </si>
  <si>
    <t>2121099</t>
  </si>
  <si>
    <r>
      <rPr>
        <sz val="11"/>
        <rFont val="仿宋_GB2312"/>
        <charset val="134"/>
      </rPr>
      <t>其他国有土地收益基金支出</t>
    </r>
  </si>
  <si>
    <t>21211</t>
  </si>
  <si>
    <r>
      <rPr>
        <sz val="11"/>
        <rFont val="仿宋_GB2312"/>
        <charset val="134"/>
      </rPr>
      <t>农业土地开发资金安排的支出</t>
    </r>
  </si>
  <si>
    <t>21213</t>
  </si>
  <si>
    <r>
      <rPr>
        <sz val="11"/>
        <rFont val="仿宋_GB2312"/>
        <charset val="134"/>
      </rPr>
      <t>城市基础设施配套费安排的支出</t>
    </r>
  </si>
  <si>
    <t>2121301</t>
  </si>
  <si>
    <r>
      <rPr>
        <sz val="11"/>
        <rFont val="仿宋_GB2312"/>
        <charset val="134"/>
      </rPr>
      <t>城市公共设施</t>
    </r>
  </si>
  <si>
    <t>2121302</t>
  </si>
  <si>
    <r>
      <rPr>
        <sz val="11"/>
        <rFont val="仿宋_GB2312"/>
        <charset val="134"/>
      </rPr>
      <t>城市环境卫生</t>
    </r>
  </si>
  <si>
    <t>2121303</t>
  </si>
  <si>
    <r>
      <rPr>
        <sz val="11"/>
        <rFont val="仿宋_GB2312"/>
        <charset val="134"/>
      </rPr>
      <t>公有房屋</t>
    </r>
  </si>
  <si>
    <t>2121304</t>
  </si>
  <si>
    <r>
      <rPr>
        <sz val="11"/>
        <rFont val="仿宋_GB2312"/>
        <charset val="134"/>
      </rPr>
      <t>城市防洪</t>
    </r>
  </si>
  <si>
    <t>2121399</t>
  </si>
  <si>
    <r>
      <rPr>
        <sz val="11"/>
        <rFont val="仿宋_GB2312"/>
        <charset val="134"/>
      </rPr>
      <t>其他城市基础设施配套费安排的支出</t>
    </r>
  </si>
  <si>
    <t>21214</t>
  </si>
  <si>
    <r>
      <rPr>
        <sz val="11"/>
        <rFont val="仿宋_GB2312"/>
        <charset val="134"/>
      </rPr>
      <t>污水处理费安排的支出</t>
    </r>
  </si>
  <si>
    <t>2121401</t>
  </si>
  <si>
    <r>
      <rPr>
        <sz val="11"/>
        <rFont val="仿宋_GB2312"/>
        <charset val="134"/>
      </rPr>
      <t>污水处理设施建设和运营</t>
    </r>
  </si>
  <si>
    <t>2121402</t>
  </si>
  <si>
    <r>
      <rPr>
        <sz val="11"/>
        <rFont val="仿宋_GB2312"/>
        <charset val="134"/>
      </rPr>
      <t>代征手续费</t>
    </r>
  </si>
  <si>
    <t>2121499</t>
  </si>
  <si>
    <r>
      <rPr>
        <sz val="11"/>
        <rFont val="仿宋_GB2312"/>
        <charset val="134"/>
      </rPr>
      <t>其他污水处理费安排的支出</t>
    </r>
  </si>
  <si>
    <t>21215</t>
  </si>
  <si>
    <r>
      <rPr>
        <sz val="11"/>
        <rFont val="仿宋_GB2312"/>
        <charset val="134"/>
      </rPr>
      <t>土地储备专项债券收入安排的支出</t>
    </r>
  </si>
  <si>
    <t>2121501</t>
  </si>
  <si>
    <t>2121502</t>
  </si>
  <si>
    <t>2121599</t>
  </si>
  <si>
    <r>
      <rPr>
        <sz val="11"/>
        <rFont val="仿宋_GB2312"/>
        <charset val="134"/>
      </rPr>
      <t>其他土地储备专项债券收入安排的支出</t>
    </r>
  </si>
  <si>
    <t>21216</t>
  </si>
  <si>
    <r>
      <rPr>
        <sz val="11"/>
        <rFont val="仿宋_GB2312"/>
        <charset val="134"/>
      </rPr>
      <t>棚户区改造专项债券收入安排的支出</t>
    </r>
  </si>
  <si>
    <t>2121601</t>
  </si>
  <si>
    <t>2121602</t>
  </si>
  <si>
    <t>2121699</t>
  </si>
  <si>
    <r>
      <rPr>
        <sz val="11"/>
        <rFont val="仿宋_GB2312"/>
        <charset val="134"/>
      </rPr>
      <t>其他棚户区改造专项债券收入安排的支出</t>
    </r>
  </si>
  <si>
    <t>21217</t>
  </si>
  <si>
    <r>
      <rPr>
        <sz val="11"/>
        <rFont val="仿宋_GB2312"/>
        <charset val="134"/>
      </rPr>
      <t>城市基础设施配套费对应专项债务收入安排的支出</t>
    </r>
  </si>
  <si>
    <t>2121701</t>
  </si>
  <si>
    <t>2121702</t>
  </si>
  <si>
    <t>2121703</t>
  </si>
  <si>
    <t>2121704</t>
  </si>
  <si>
    <t>2121799</t>
  </si>
  <si>
    <r>
      <rPr>
        <sz val="11"/>
        <rFont val="仿宋_GB2312"/>
        <charset val="134"/>
      </rPr>
      <t>其他城市基础设施配套费对应专项债务收入安排的支出</t>
    </r>
  </si>
  <si>
    <t>21218</t>
  </si>
  <si>
    <r>
      <rPr>
        <sz val="11"/>
        <rFont val="仿宋_GB2312"/>
        <charset val="134"/>
      </rPr>
      <t>污水处理费对应专项债务收入安排的支出</t>
    </r>
  </si>
  <si>
    <t>2121801</t>
  </si>
  <si>
    <t>2121899</t>
  </si>
  <si>
    <r>
      <rPr>
        <sz val="11"/>
        <rFont val="仿宋_GB2312"/>
        <charset val="134"/>
      </rPr>
      <t>其他污水处理费对应专项债务收入安排的支出</t>
    </r>
  </si>
  <si>
    <t>21219</t>
  </si>
  <si>
    <r>
      <rPr>
        <sz val="11"/>
        <rFont val="仿宋_GB2312"/>
        <charset val="134"/>
      </rPr>
      <t>国有土地使用权出让收入对应专项债务收入安排的支出</t>
    </r>
  </si>
  <si>
    <t>2121901</t>
  </si>
  <si>
    <t>2121902</t>
  </si>
  <si>
    <t>2121903</t>
  </si>
  <si>
    <t>2121904</t>
  </si>
  <si>
    <t>2121905</t>
  </si>
  <si>
    <t>2121906</t>
  </si>
  <si>
    <t>2121907</t>
  </si>
  <si>
    <t>2121999</t>
  </si>
  <si>
    <r>
      <rPr>
        <sz val="11"/>
        <rFont val="仿宋_GB2312"/>
        <charset val="134"/>
      </rPr>
      <t>其他国有土地使用权出让收入对应专项债务收入安排的支出</t>
    </r>
  </si>
  <si>
    <t>213</t>
  </si>
  <si>
    <r>
      <rPr>
        <sz val="11"/>
        <rFont val="仿宋_GB2312"/>
        <charset val="134"/>
      </rPr>
      <t>农林水支出</t>
    </r>
  </si>
  <si>
    <t>21366</t>
  </si>
  <si>
    <r>
      <rPr>
        <sz val="11"/>
        <rFont val="仿宋_GB2312"/>
        <charset val="134"/>
      </rPr>
      <t>大中型水库库区基金安排的支出</t>
    </r>
  </si>
  <si>
    <t>2136601</t>
  </si>
  <si>
    <r>
      <rPr>
        <sz val="11"/>
        <rFont val="仿宋_GB2312"/>
        <charset val="134"/>
      </rPr>
      <t>基础设施建设和经济发展</t>
    </r>
  </si>
  <si>
    <t>2136602</t>
  </si>
  <si>
    <r>
      <rPr>
        <sz val="11"/>
        <rFont val="仿宋_GB2312"/>
        <charset val="134"/>
      </rPr>
      <t>解决移民遗留问题</t>
    </r>
  </si>
  <si>
    <t>2136603</t>
  </si>
  <si>
    <r>
      <rPr>
        <sz val="11"/>
        <rFont val="仿宋_GB2312"/>
        <charset val="134"/>
      </rPr>
      <t>库区防护工程维护</t>
    </r>
  </si>
  <si>
    <t>2136699</t>
  </si>
  <si>
    <r>
      <rPr>
        <sz val="11"/>
        <rFont val="仿宋_GB2312"/>
        <charset val="134"/>
      </rPr>
      <t>其他大中型水库库区基金支出</t>
    </r>
  </si>
  <si>
    <t>21367</t>
  </si>
  <si>
    <r>
      <rPr>
        <sz val="11"/>
        <rFont val="仿宋_GB2312"/>
        <charset val="134"/>
      </rPr>
      <t>三峡水库库区基金支出</t>
    </r>
  </si>
  <si>
    <t>2136701</t>
  </si>
  <si>
    <t>2136702</t>
  </si>
  <si>
    <t>2136703</t>
  </si>
  <si>
    <r>
      <rPr>
        <sz val="11"/>
        <rFont val="仿宋_GB2312"/>
        <charset val="134"/>
      </rPr>
      <t>库区维护和管理</t>
    </r>
  </si>
  <si>
    <t>2136799</t>
  </si>
  <si>
    <r>
      <rPr>
        <sz val="11"/>
        <rFont val="仿宋_GB2312"/>
        <charset val="134"/>
      </rPr>
      <t>其他三峡水库库区基金支出</t>
    </r>
  </si>
  <si>
    <t>21369</t>
  </si>
  <si>
    <r>
      <rPr>
        <sz val="11"/>
        <rFont val="仿宋_GB2312"/>
        <charset val="134"/>
      </rPr>
      <t>国家重大水利工程建设基金安排的支出</t>
    </r>
  </si>
  <si>
    <t>2136901</t>
  </si>
  <si>
    <r>
      <rPr>
        <sz val="11"/>
        <rFont val="仿宋_GB2312"/>
        <charset val="134"/>
      </rPr>
      <t>南水北调工程建设</t>
    </r>
  </si>
  <si>
    <t>2136902</t>
  </si>
  <si>
    <r>
      <rPr>
        <sz val="11"/>
        <rFont val="仿宋_GB2312"/>
        <charset val="134"/>
      </rPr>
      <t>三峡后续工作</t>
    </r>
  </si>
  <si>
    <t>2136903</t>
  </si>
  <si>
    <r>
      <rPr>
        <sz val="11"/>
        <rFont val="仿宋_GB2312"/>
        <charset val="134"/>
      </rPr>
      <t>地方重大水利工程建设</t>
    </r>
  </si>
  <si>
    <t>2136999</t>
  </si>
  <si>
    <r>
      <rPr>
        <sz val="11"/>
        <rFont val="仿宋_GB2312"/>
        <charset val="134"/>
      </rPr>
      <t>其他重大水利工程建设基金支出</t>
    </r>
  </si>
  <si>
    <t>21370</t>
  </si>
  <si>
    <r>
      <rPr>
        <sz val="11"/>
        <rFont val="仿宋_GB2312"/>
        <charset val="134"/>
      </rPr>
      <t>大中型水库库区基金对应专项债务收入安排的支出</t>
    </r>
  </si>
  <si>
    <t>2137001</t>
  </si>
  <si>
    <t>2137099</t>
  </si>
  <si>
    <r>
      <rPr>
        <sz val="11"/>
        <rFont val="仿宋_GB2312"/>
        <charset val="134"/>
      </rPr>
      <t>其他大中型水库库区基金对应专项债务收入支出</t>
    </r>
  </si>
  <si>
    <t>21371</t>
  </si>
  <si>
    <r>
      <rPr>
        <sz val="11"/>
        <rFont val="仿宋_GB2312"/>
        <charset val="134"/>
      </rPr>
      <t>国家重大水利工程建设基金对应专项债务收入安排的支出</t>
    </r>
  </si>
  <si>
    <t>2137101</t>
  </si>
  <si>
    <t>2137102</t>
  </si>
  <si>
    <r>
      <rPr>
        <sz val="11"/>
        <rFont val="仿宋_GB2312"/>
        <charset val="134"/>
      </rPr>
      <t>三峡工程后续工作</t>
    </r>
  </si>
  <si>
    <t>2137103</t>
  </si>
  <si>
    <t>2137199</t>
  </si>
  <si>
    <r>
      <rPr>
        <sz val="11"/>
        <rFont val="仿宋_GB2312"/>
        <charset val="134"/>
      </rPr>
      <t>其他重大水利工程建设基金对应专项债务收入支出</t>
    </r>
  </si>
  <si>
    <t>21372</t>
  </si>
  <si>
    <t>大中型水库移民后期扶持基金支出</t>
  </si>
  <si>
    <t>2137201</t>
  </si>
  <si>
    <t>移民补助</t>
  </si>
  <si>
    <t>2137202</t>
  </si>
  <si>
    <t>基础设施建设和经济发展</t>
  </si>
  <si>
    <t>2137299</t>
  </si>
  <si>
    <t>其他大中型水库移民后期扶持基金支出</t>
  </si>
  <si>
    <t>21373</t>
  </si>
  <si>
    <t>小型水库移民扶助基金安排的支出</t>
  </si>
  <si>
    <t>2137301</t>
  </si>
  <si>
    <t>2137302</t>
  </si>
  <si>
    <t>2137399</t>
  </si>
  <si>
    <t>其他小型水库移民扶助基金支出</t>
  </si>
  <si>
    <t>21374</t>
  </si>
  <si>
    <t>小型水库移民扶助基金对应专项债务收入安排的支出</t>
  </si>
  <si>
    <t>2137401</t>
  </si>
  <si>
    <t>2137499</t>
  </si>
  <si>
    <t>其他小型水库移民扶助基金对应专项债务收入安排的支出</t>
  </si>
  <si>
    <t>214</t>
  </si>
  <si>
    <r>
      <rPr>
        <sz val="11"/>
        <rFont val="仿宋_GB2312"/>
        <charset val="134"/>
      </rPr>
      <t>交通运输支出</t>
    </r>
  </si>
  <si>
    <t>21460</t>
  </si>
  <si>
    <r>
      <rPr>
        <sz val="11"/>
        <rFont val="仿宋_GB2312"/>
        <charset val="134"/>
      </rPr>
      <t>海南省高等级公路车辆通行附加费安排的支出</t>
    </r>
  </si>
  <si>
    <t>2146001</t>
  </si>
  <si>
    <r>
      <rPr>
        <sz val="11"/>
        <rFont val="仿宋_GB2312"/>
        <charset val="134"/>
      </rPr>
      <t>公路建设</t>
    </r>
  </si>
  <si>
    <t>2146002</t>
  </si>
  <si>
    <r>
      <rPr>
        <sz val="11"/>
        <rFont val="仿宋_GB2312"/>
        <charset val="134"/>
      </rPr>
      <t>公路养护</t>
    </r>
  </si>
  <si>
    <t>2146003</t>
  </si>
  <si>
    <r>
      <rPr>
        <sz val="11"/>
        <rFont val="仿宋_GB2312"/>
        <charset val="134"/>
      </rPr>
      <t>公路还贷</t>
    </r>
  </si>
  <si>
    <t>2146099</t>
  </si>
  <si>
    <r>
      <rPr>
        <sz val="11"/>
        <rFont val="仿宋_GB2312"/>
        <charset val="134"/>
      </rPr>
      <t>其他海南省高等级公路车辆通行附加费安排的支出</t>
    </r>
  </si>
  <si>
    <t>21462</t>
  </si>
  <si>
    <r>
      <rPr>
        <sz val="11"/>
        <rFont val="仿宋_GB2312"/>
        <charset val="134"/>
      </rPr>
      <t>车辆通行费安排的支出</t>
    </r>
  </si>
  <si>
    <t>2146201</t>
  </si>
  <si>
    <t>2146202</t>
  </si>
  <si>
    <r>
      <rPr>
        <sz val="11"/>
        <rFont val="仿宋_GB2312"/>
        <charset val="134"/>
      </rPr>
      <t>政府还贷公路养护</t>
    </r>
  </si>
  <si>
    <t>2146203</t>
  </si>
  <si>
    <r>
      <rPr>
        <sz val="11"/>
        <rFont val="仿宋_GB2312"/>
        <charset val="134"/>
      </rPr>
      <t>政府还贷公路管理</t>
    </r>
  </si>
  <si>
    <t>2146299</t>
  </si>
  <si>
    <r>
      <rPr>
        <sz val="11"/>
        <rFont val="仿宋_GB2312"/>
        <charset val="134"/>
      </rPr>
      <t>其他车辆通行费安排的支出</t>
    </r>
  </si>
  <si>
    <t>21464</t>
  </si>
  <si>
    <r>
      <rPr>
        <sz val="11"/>
        <rFont val="仿宋_GB2312"/>
        <charset val="134"/>
      </rPr>
      <t>铁路建设基金支出</t>
    </r>
  </si>
  <si>
    <t>2146401</t>
  </si>
  <si>
    <r>
      <rPr>
        <sz val="11"/>
        <rFont val="仿宋_GB2312"/>
        <charset val="134"/>
      </rPr>
      <t>铁路建设投资</t>
    </r>
  </si>
  <si>
    <t>2146402</t>
  </si>
  <si>
    <r>
      <rPr>
        <sz val="11"/>
        <rFont val="仿宋_GB2312"/>
        <charset val="134"/>
      </rPr>
      <t>购置铁路机车车辆</t>
    </r>
  </si>
  <si>
    <t>2146403</t>
  </si>
  <si>
    <r>
      <rPr>
        <sz val="11"/>
        <rFont val="仿宋_GB2312"/>
        <charset val="134"/>
      </rPr>
      <t>铁路还贷</t>
    </r>
  </si>
  <si>
    <t>2146404</t>
  </si>
  <si>
    <r>
      <rPr>
        <sz val="11"/>
        <rFont val="仿宋_GB2312"/>
        <charset val="134"/>
      </rPr>
      <t>建设项目铺底资金</t>
    </r>
  </si>
  <si>
    <t>2146405</t>
  </si>
  <si>
    <r>
      <rPr>
        <sz val="11"/>
        <rFont val="仿宋_GB2312"/>
        <charset val="134"/>
      </rPr>
      <t>勘测设计</t>
    </r>
  </si>
  <si>
    <t>2146406</t>
  </si>
  <si>
    <r>
      <rPr>
        <sz val="11"/>
        <rFont val="仿宋_GB2312"/>
        <charset val="134"/>
      </rPr>
      <t>注册资本金</t>
    </r>
  </si>
  <si>
    <t>2146407</t>
  </si>
  <si>
    <r>
      <rPr>
        <sz val="11"/>
        <rFont val="仿宋_GB2312"/>
        <charset val="134"/>
      </rPr>
      <t>周转资金</t>
    </r>
  </si>
  <si>
    <t>2146499</t>
  </si>
  <si>
    <r>
      <rPr>
        <sz val="11"/>
        <rFont val="仿宋_GB2312"/>
        <charset val="134"/>
      </rPr>
      <t>其他铁路建设基金支出</t>
    </r>
  </si>
  <si>
    <t>21468</t>
  </si>
  <si>
    <r>
      <rPr>
        <sz val="11"/>
        <rFont val="仿宋_GB2312"/>
        <charset val="134"/>
      </rPr>
      <t>船舶油污损害赔偿基金支出</t>
    </r>
  </si>
  <si>
    <t>2146801</t>
  </si>
  <si>
    <r>
      <rPr>
        <sz val="11"/>
        <rFont val="仿宋_GB2312"/>
        <charset val="134"/>
      </rPr>
      <t>应急处置费用</t>
    </r>
  </si>
  <si>
    <t>2146802</t>
  </si>
  <si>
    <r>
      <rPr>
        <sz val="11"/>
        <rFont val="仿宋_GB2312"/>
        <charset val="134"/>
      </rPr>
      <t>控制清除污染</t>
    </r>
  </si>
  <si>
    <t>2146803</t>
  </si>
  <si>
    <r>
      <rPr>
        <sz val="11"/>
        <rFont val="仿宋_GB2312"/>
        <charset val="134"/>
      </rPr>
      <t>损失补偿</t>
    </r>
  </si>
  <si>
    <t>2146804</t>
  </si>
  <si>
    <r>
      <rPr>
        <sz val="11"/>
        <rFont val="仿宋_GB2312"/>
        <charset val="134"/>
      </rPr>
      <t>生态恢复</t>
    </r>
  </si>
  <si>
    <t>2146805</t>
  </si>
  <si>
    <r>
      <rPr>
        <sz val="11"/>
        <rFont val="仿宋_GB2312"/>
        <charset val="134"/>
      </rPr>
      <t>监视监测</t>
    </r>
  </si>
  <si>
    <t>2146899</t>
  </si>
  <si>
    <r>
      <rPr>
        <sz val="11"/>
        <rFont val="仿宋_GB2312"/>
        <charset val="134"/>
      </rPr>
      <t>其他船舶油污损害赔偿基金支出</t>
    </r>
  </si>
  <si>
    <t>21469</t>
  </si>
  <si>
    <r>
      <rPr>
        <sz val="11"/>
        <rFont val="仿宋_GB2312"/>
        <charset val="134"/>
      </rPr>
      <t>民航发展基金支出</t>
    </r>
  </si>
  <si>
    <t>2146901</t>
  </si>
  <si>
    <r>
      <rPr>
        <sz val="11"/>
        <rFont val="仿宋_GB2312"/>
        <charset val="134"/>
      </rPr>
      <t>民航机场建设</t>
    </r>
  </si>
  <si>
    <t>2146902</t>
  </si>
  <si>
    <r>
      <rPr>
        <sz val="11"/>
        <rFont val="仿宋_GB2312"/>
        <charset val="134"/>
      </rPr>
      <t>空管系统建设</t>
    </r>
  </si>
  <si>
    <t>2146903</t>
  </si>
  <si>
    <r>
      <rPr>
        <sz val="11"/>
        <rFont val="仿宋_GB2312"/>
        <charset val="134"/>
      </rPr>
      <t>民航安全</t>
    </r>
  </si>
  <si>
    <t>2146904</t>
  </si>
  <si>
    <r>
      <rPr>
        <sz val="11"/>
        <rFont val="仿宋_GB2312"/>
        <charset val="134"/>
      </rPr>
      <t>航线和机场补贴</t>
    </r>
  </si>
  <si>
    <t>2146906</t>
  </si>
  <si>
    <r>
      <rPr>
        <sz val="11"/>
        <rFont val="仿宋_GB2312"/>
        <charset val="134"/>
      </rPr>
      <t>民航节能减排</t>
    </r>
  </si>
  <si>
    <t>2146907</t>
  </si>
  <si>
    <r>
      <rPr>
        <sz val="11"/>
        <rFont val="仿宋_GB2312"/>
        <charset val="134"/>
      </rPr>
      <t>通用航空发展</t>
    </r>
  </si>
  <si>
    <t>2146908</t>
  </si>
  <si>
    <r>
      <rPr>
        <sz val="11"/>
        <rFont val="仿宋_GB2312"/>
        <charset val="134"/>
      </rPr>
      <t>征管经费</t>
    </r>
  </si>
  <si>
    <t>2146909</t>
  </si>
  <si>
    <r>
      <rPr>
        <sz val="11"/>
        <rFont val="仿宋_GB2312"/>
        <charset val="134"/>
      </rPr>
      <t>民航科教和信息建设</t>
    </r>
  </si>
  <si>
    <t>2146999</t>
  </si>
  <si>
    <r>
      <rPr>
        <sz val="11"/>
        <rFont val="仿宋_GB2312"/>
        <charset val="134"/>
      </rPr>
      <t>其他民航发展基金支出</t>
    </r>
  </si>
  <si>
    <t>21470</t>
  </si>
  <si>
    <r>
      <rPr>
        <sz val="11"/>
        <rFont val="仿宋_GB2312"/>
        <charset val="134"/>
      </rPr>
      <t>海南省高等级公路车辆通行附加费对应专项债务收入安排的支出</t>
    </r>
  </si>
  <si>
    <t>2147001</t>
  </si>
  <si>
    <t>2147099</t>
  </si>
  <si>
    <r>
      <rPr>
        <sz val="11"/>
        <rFont val="仿宋_GB2312"/>
        <charset val="134"/>
      </rPr>
      <t>其他海南省高等级公路车辆通行附加费对应专项债务收入安排的支出</t>
    </r>
  </si>
  <si>
    <t>21471</t>
  </si>
  <si>
    <r>
      <rPr>
        <sz val="11"/>
        <rFont val="仿宋_GB2312"/>
        <charset val="134"/>
      </rPr>
      <t>政府收费公路专项债券收入安排的支出</t>
    </r>
  </si>
  <si>
    <t>2147101</t>
  </si>
  <si>
    <t>2147199</t>
  </si>
  <si>
    <r>
      <rPr>
        <sz val="11"/>
        <rFont val="仿宋_GB2312"/>
        <charset val="134"/>
      </rPr>
      <t>其他政府收费公路专项债券收入安排的支出</t>
    </r>
  </si>
  <si>
    <t>21472</t>
  </si>
  <si>
    <r>
      <rPr>
        <sz val="11"/>
        <rFont val="仿宋_GB2312"/>
        <charset val="134"/>
      </rPr>
      <t>车辆通行费对应专项债务收入安排的支出</t>
    </r>
  </si>
  <si>
    <t>215</t>
  </si>
  <si>
    <r>
      <rPr>
        <sz val="11"/>
        <rFont val="仿宋_GB2312"/>
        <charset val="134"/>
      </rPr>
      <t>资源勘探工业信息等支出</t>
    </r>
  </si>
  <si>
    <t>21562</t>
  </si>
  <si>
    <r>
      <rPr>
        <sz val="11"/>
        <rFont val="仿宋_GB2312"/>
        <charset val="134"/>
      </rPr>
      <t>农网还贷资金支出</t>
    </r>
  </si>
  <si>
    <t>2156201</t>
  </si>
  <si>
    <r>
      <rPr>
        <sz val="11"/>
        <rFont val="仿宋_GB2312"/>
        <charset val="134"/>
      </rPr>
      <t>中央农网还贷资金支出</t>
    </r>
  </si>
  <si>
    <t>2156202</t>
  </si>
  <si>
    <r>
      <rPr>
        <sz val="11"/>
        <rFont val="仿宋_GB2312"/>
        <charset val="134"/>
      </rPr>
      <t>地方农网还贷资金支出</t>
    </r>
  </si>
  <si>
    <t>2156299</t>
  </si>
  <si>
    <r>
      <rPr>
        <sz val="11"/>
        <rFont val="仿宋_GB2312"/>
        <charset val="134"/>
      </rPr>
      <t>其他农网还贷资金支出</t>
    </r>
  </si>
  <si>
    <t>217</t>
  </si>
  <si>
    <r>
      <rPr>
        <sz val="11"/>
        <rFont val="仿宋_GB2312"/>
        <charset val="134"/>
      </rPr>
      <t>金融支出</t>
    </r>
  </si>
  <si>
    <t>21704</t>
  </si>
  <si>
    <t>金融调控支出</t>
  </si>
  <si>
    <t>2170402</t>
  </si>
  <si>
    <r>
      <rPr>
        <sz val="11"/>
        <rFont val="仿宋_GB2312"/>
        <charset val="134"/>
      </rPr>
      <t>中央特别国债经营基金支出</t>
    </r>
  </si>
  <si>
    <t>2170403</t>
  </si>
  <si>
    <r>
      <rPr>
        <sz val="11"/>
        <rFont val="仿宋_GB2312"/>
        <charset val="134"/>
      </rPr>
      <t>中央特别国债经营基金财务支出</t>
    </r>
  </si>
  <si>
    <t>229</t>
  </si>
  <si>
    <r>
      <rPr>
        <sz val="11"/>
        <rFont val="仿宋_GB2312"/>
        <charset val="134"/>
      </rPr>
      <t>其他支出</t>
    </r>
  </si>
  <si>
    <t>22904</t>
  </si>
  <si>
    <r>
      <rPr>
        <sz val="11"/>
        <rFont val="仿宋_GB2312"/>
        <charset val="134"/>
      </rPr>
      <t>其他政府性基金及对应专项债务收入安排的支出</t>
    </r>
  </si>
  <si>
    <t>2290401</t>
  </si>
  <si>
    <r>
      <rPr>
        <sz val="11"/>
        <rFont val="仿宋_GB2312"/>
        <charset val="134"/>
      </rPr>
      <t>其他政府性基金安排的支出</t>
    </r>
  </si>
  <si>
    <t>2290402</t>
  </si>
  <si>
    <r>
      <rPr>
        <sz val="11"/>
        <rFont val="仿宋_GB2312"/>
        <charset val="134"/>
      </rPr>
      <t>其他地方自行试点项目收益专项债券收入安排的支出</t>
    </r>
  </si>
  <si>
    <t>2290403</t>
  </si>
  <si>
    <r>
      <rPr>
        <sz val="11"/>
        <rFont val="仿宋_GB2312"/>
        <charset val="134"/>
      </rPr>
      <t>其他政府性基金债务收入安排的支出</t>
    </r>
  </si>
  <si>
    <t>22908</t>
  </si>
  <si>
    <r>
      <rPr>
        <sz val="11"/>
        <rFont val="仿宋_GB2312"/>
        <charset val="134"/>
      </rPr>
      <t>彩票发行销售机构业务费安排的支出</t>
    </r>
  </si>
  <si>
    <t>2290802</t>
  </si>
  <si>
    <r>
      <rPr>
        <sz val="11"/>
        <rFont val="仿宋_GB2312"/>
        <charset val="134"/>
      </rPr>
      <t>福利彩票发行机构的业务费支出</t>
    </r>
  </si>
  <si>
    <t>2290803</t>
  </si>
  <si>
    <r>
      <rPr>
        <sz val="11"/>
        <rFont val="仿宋_GB2312"/>
        <charset val="134"/>
      </rPr>
      <t>体育彩票发行机构的业务费支出</t>
    </r>
  </si>
  <si>
    <t>2290804</t>
  </si>
  <si>
    <r>
      <rPr>
        <sz val="11"/>
        <rFont val="仿宋_GB2312"/>
        <charset val="134"/>
      </rPr>
      <t>福利彩票销售机构的业务费支出</t>
    </r>
  </si>
  <si>
    <t>2290805</t>
  </si>
  <si>
    <r>
      <rPr>
        <sz val="11"/>
        <rFont val="仿宋_GB2312"/>
        <charset val="134"/>
      </rPr>
      <t>体育彩票销售机构的业务费支出</t>
    </r>
  </si>
  <si>
    <t>2290806</t>
  </si>
  <si>
    <r>
      <rPr>
        <sz val="11"/>
        <rFont val="仿宋_GB2312"/>
        <charset val="134"/>
      </rPr>
      <t>彩票兑奖周转金支出</t>
    </r>
  </si>
  <si>
    <t>2290807</t>
  </si>
  <si>
    <r>
      <rPr>
        <sz val="11"/>
        <rFont val="仿宋_GB2312"/>
        <charset val="134"/>
      </rPr>
      <t>彩票发行销售风险基金支出</t>
    </r>
  </si>
  <si>
    <t>2290808</t>
  </si>
  <si>
    <r>
      <rPr>
        <sz val="11"/>
        <rFont val="仿宋_GB2312"/>
        <charset val="134"/>
      </rPr>
      <t>彩票市场调控资金支出</t>
    </r>
  </si>
  <si>
    <t>2290899</t>
  </si>
  <si>
    <r>
      <rPr>
        <sz val="11"/>
        <rFont val="仿宋_GB2312"/>
        <charset val="134"/>
      </rPr>
      <t>其他彩票发行销售机构业务费安排的支出</t>
    </r>
  </si>
  <si>
    <t>22909</t>
  </si>
  <si>
    <r>
      <rPr>
        <sz val="11"/>
        <rFont val="仿宋_GB2312"/>
        <charset val="134"/>
      </rPr>
      <t>抗疫特别国债财务基金支出</t>
    </r>
  </si>
  <si>
    <t>2290901</t>
  </si>
  <si>
    <t>抗疫特别国债经营基金支出</t>
  </si>
  <si>
    <t>22960</t>
  </si>
  <si>
    <r>
      <rPr>
        <sz val="11"/>
        <rFont val="仿宋_GB2312"/>
        <charset val="134"/>
      </rPr>
      <t>彩票公益金安排的支出</t>
    </r>
  </si>
  <si>
    <t>2296001</t>
  </si>
  <si>
    <r>
      <rPr>
        <sz val="11"/>
        <rFont val="仿宋_GB2312"/>
        <charset val="134"/>
      </rPr>
      <t>用于补充全国社会保障基金的彩票公益金支出</t>
    </r>
  </si>
  <si>
    <t>2296002</t>
  </si>
  <si>
    <r>
      <rPr>
        <sz val="11"/>
        <rFont val="仿宋_GB2312"/>
        <charset val="134"/>
      </rPr>
      <t>用于社会福利的彩票公益金支出</t>
    </r>
  </si>
  <si>
    <t>2296003</t>
  </si>
  <si>
    <r>
      <rPr>
        <sz val="11"/>
        <rFont val="仿宋_GB2312"/>
        <charset val="134"/>
      </rPr>
      <t>用于体育事业的彩票公益金支出</t>
    </r>
  </si>
  <si>
    <t>2296004</t>
  </si>
  <si>
    <r>
      <rPr>
        <sz val="11"/>
        <rFont val="仿宋_GB2312"/>
        <charset val="134"/>
      </rPr>
      <t>用于教育事业的彩票公益金支出</t>
    </r>
  </si>
  <si>
    <t>2296005</t>
  </si>
  <si>
    <r>
      <rPr>
        <sz val="11"/>
        <rFont val="仿宋_GB2312"/>
        <charset val="134"/>
      </rPr>
      <t>用于红十字事业的彩票公益金支出</t>
    </r>
  </si>
  <si>
    <t>2296006</t>
  </si>
  <si>
    <r>
      <rPr>
        <sz val="11"/>
        <rFont val="仿宋_GB2312"/>
        <charset val="134"/>
      </rPr>
      <t>用于残疾人事业的彩票公益金支出</t>
    </r>
  </si>
  <si>
    <t>2296010</t>
  </si>
  <si>
    <r>
      <rPr>
        <sz val="11"/>
        <rFont val="仿宋_GB2312"/>
        <charset val="134"/>
      </rPr>
      <t>用于文化事业的彩票公益金支出</t>
    </r>
  </si>
  <si>
    <t>2296011</t>
  </si>
  <si>
    <r>
      <rPr>
        <sz val="11"/>
        <rFont val="仿宋_GB2312"/>
        <charset val="134"/>
      </rPr>
      <t>用于巩固脱贫攻坚成果衔接乡村振兴的彩票公益金支出</t>
    </r>
  </si>
  <si>
    <t>2296012</t>
  </si>
  <si>
    <r>
      <rPr>
        <sz val="11"/>
        <rFont val="仿宋_GB2312"/>
        <charset val="134"/>
      </rPr>
      <t>用于法律援助的彩票公益金支出</t>
    </r>
  </si>
  <si>
    <t>2296013</t>
  </si>
  <si>
    <r>
      <rPr>
        <sz val="11"/>
        <rFont val="仿宋_GB2312"/>
        <charset val="134"/>
      </rPr>
      <t>用于城乡医疗救助的彩票公益金支出</t>
    </r>
  </si>
  <si>
    <t>2296099</t>
  </si>
  <si>
    <r>
      <rPr>
        <sz val="11"/>
        <rFont val="仿宋_GB2312"/>
        <charset val="134"/>
      </rPr>
      <t>用于其他社会公益事业的彩票公益金支出</t>
    </r>
  </si>
  <si>
    <t>232</t>
  </si>
  <si>
    <r>
      <rPr>
        <sz val="11"/>
        <rFont val="仿宋_GB2312"/>
        <charset val="134"/>
      </rPr>
      <t>债务付息支出</t>
    </r>
  </si>
  <si>
    <t>23204</t>
  </si>
  <si>
    <r>
      <rPr>
        <sz val="11"/>
        <rFont val="仿宋_GB2312"/>
        <charset val="134"/>
      </rPr>
      <t>地方政府专项债务付息支出</t>
    </r>
  </si>
  <si>
    <t>2320401</t>
  </si>
  <si>
    <r>
      <rPr>
        <sz val="11"/>
        <rFont val="仿宋_GB2312"/>
        <charset val="134"/>
      </rPr>
      <t>海南省高等级公路车辆通行附加费债务付息支出</t>
    </r>
  </si>
  <si>
    <t>2320405</t>
  </si>
  <si>
    <r>
      <rPr>
        <sz val="11"/>
        <rFont val="仿宋_GB2312"/>
        <charset val="134"/>
      </rPr>
      <t>国家电影事业发展专项资金债务付息支出</t>
    </r>
  </si>
  <si>
    <t>2320411</t>
  </si>
  <si>
    <r>
      <rPr>
        <sz val="11"/>
        <rFont val="仿宋_GB2312"/>
        <charset val="134"/>
      </rPr>
      <t>国有土地使用权出让金债务付息支出</t>
    </r>
  </si>
  <si>
    <t>2320413</t>
  </si>
  <si>
    <r>
      <rPr>
        <sz val="11"/>
        <rFont val="仿宋_GB2312"/>
        <charset val="134"/>
      </rPr>
      <t>农业土地开发资金债务付息支出</t>
    </r>
  </si>
  <si>
    <t>2320414</t>
  </si>
  <si>
    <r>
      <rPr>
        <sz val="11"/>
        <rFont val="仿宋_GB2312"/>
        <charset val="134"/>
      </rPr>
      <t>大中型水库库区基金债务付息支出</t>
    </r>
  </si>
  <si>
    <t>2320416</t>
  </si>
  <si>
    <r>
      <rPr>
        <sz val="11"/>
        <rFont val="仿宋_GB2312"/>
        <charset val="134"/>
      </rPr>
      <t>城市基础设施配套费债务付息支出</t>
    </r>
  </si>
  <si>
    <t>2320417</t>
  </si>
  <si>
    <r>
      <rPr>
        <sz val="11"/>
        <rFont val="仿宋_GB2312"/>
        <charset val="134"/>
      </rPr>
      <t>小型水库移民扶助基金债务付息支出</t>
    </r>
  </si>
  <si>
    <t>2320418</t>
  </si>
  <si>
    <r>
      <rPr>
        <sz val="11"/>
        <rFont val="仿宋_GB2312"/>
        <charset val="134"/>
      </rPr>
      <t>国家重大水利工程建设基金债务付息支出</t>
    </r>
  </si>
  <si>
    <t>2320419</t>
  </si>
  <si>
    <r>
      <rPr>
        <sz val="11"/>
        <rFont val="仿宋_GB2312"/>
        <charset val="134"/>
      </rPr>
      <t>车辆通行费债务付息支出</t>
    </r>
  </si>
  <si>
    <t>2320420</t>
  </si>
  <si>
    <r>
      <rPr>
        <sz val="11"/>
        <rFont val="仿宋_GB2312"/>
        <charset val="134"/>
      </rPr>
      <t>污水处理费债务付息支出</t>
    </r>
  </si>
  <si>
    <t>2320431</t>
  </si>
  <si>
    <r>
      <rPr>
        <sz val="11"/>
        <rFont val="仿宋_GB2312"/>
        <charset val="134"/>
      </rPr>
      <t>土地储备专项债券付息支出</t>
    </r>
  </si>
  <si>
    <t>2320432</t>
  </si>
  <si>
    <r>
      <rPr>
        <sz val="11"/>
        <rFont val="仿宋_GB2312"/>
        <charset val="134"/>
      </rPr>
      <t>政府收费公路专项债券付息支出</t>
    </r>
  </si>
  <si>
    <t>2320433</t>
  </si>
  <si>
    <r>
      <rPr>
        <sz val="11"/>
        <rFont val="仿宋_GB2312"/>
        <charset val="134"/>
      </rPr>
      <t>棚户区改造专项债券付息支出</t>
    </r>
  </si>
  <si>
    <t>2320498</t>
  </si>
  <si>
    <r>
      <rPr>
        <sz val="11"/>
        <rFont val="仿宋_GB2312"/>
        <charset val="134"/>
      </rPr>
      <t>其他地方自行试点项目收益专项债券付息支出</t>
    </r>
  </si>
  <si>
    <t>2320499</t>
  </si>
  <si>
    <r>
      <rPr>
        <sz val="11"/>
        <rFont val="仿宋_GB2312"/>
        <charset val="134"/>
      </rPr>
      <t>其他政府性基金债务付息支出</t>
    </r>
  </si>
  <si>
    <t>233</t>
  </si>
  <si>
    <r>
      <rPr>
        <sz val="11"/>
        <rFont val="仿宋_GB2312"/>
        <charset val="134"/>
      </rPr>
      <t>债务发行费用支出</t>
    </r>
  </si>
  <si>
    <t>23304</t>
  </si>
  <si>
    <r>
      <rPr>
        <sz val="11"/>
        <rFont val="仿宋_GB2312"/>
        <charset val="134"/>
      </rPr>
      <t>地方政府专项债务发行费用支出</t>
    </r>
  </si>
  <si>
    <t>2330401</t>
  </si>
  <si>
    <r>
      <rPr>
        <sz val="11"/>
        <rFont val="仿宋_GB2312"/>
        <charset val="134"/>
      </rPr>
      <t>海南省高等级公路车辆通行附加费债务发行费用支出</t>
    </r>
  </si>
  <si>
    <t>2330405</t>
  </si>
  <si>
    <r>
      <rPr>
        <sz val="11"/>
        <rFont val="仿宋_GB2312"/>
        <charset val="134"/>
      </rPr>
      <t>国家电影事业发展专项资金债务发行费用支出</t>
    </r>
  </si>
  <si>
    <t>2330411</t>
  </si>
  <si>
    <r>
      <rPr>
        <sz val="11"/>
        <rFont val="仿宋_GB2312"/>
        <charset val="134"/>
      </rPr>
      <t>国有土地使用权出让金债务发行费用支出</t>
    </r>
  </si>
  <si>
    <t>2330413</t>
  </si>
  <si>
    <r>
      <rPr>
        <sz val="11"/>
        <rFont val="仿宋_GB2312"/>
        <charset val="134"/>
      </rPr>
      <t>农业土地开发资金债务发行费用支出</t>
    </r>
  </si>
  <si>
    <t>2330414</t>
  </si>
  <si>
    <r>
      <rPr>
        <sz val="11"/>
        <rFont val="仿宋_GB2312"/>
        <charset val="134"/>
      </rPr>
      <t>大中型水库库区基金债务发行费用支出</t>
    </r>
  </si>
  <si>
    <t>2330416</t>
  </si>
  <si>
    <r>
      <rPr>
        <sz val="11"/>
        <rFont val="仿宋_GB2312"/>
        <charset val="134"/>
      </rPr>
      <t>城市基础设施配套费债务发行费用支出</t>
    </r>
  </si>
  <si>
    <t>2330417</t>
  </si>
  <si>
    <r>
      <rPr>
        <sz val="11"/>
        <rFont val="仿宋_GB2312"/>
        <charset val="134"/>
      </rPr>
      <t>小型水库移民扶助基金债务发行费用支出</t>
    </r>
  </si>
  <si>
    <t>2330418</t>
  </si>
  <si>
    <r>
      <rPr>
        <sz val="11"/>
        <rFont val="仿宋_GB2312"/>
        <charset val="134"/>
      </rPr>
      <t>国家重大水利工程建设基金债务发行费用支出</t>
    </r>
  </si>
  <si>
    <t>2330419</t>
  </si>
  <si>
    <r>
      <rPr>
        <sz val="11"/>
        <rFont val="仿宋_GB2312"/>
        <charset val="134"/>
      </rPr>
      <t>车辆通行费债务发行费用支出</t>
    </r>
  </si>
  <si>
    <t>2330420</t>
  </si>
  <si>
    <r>
      <rPr>
        <sz val="11"/>
        <rFont val="仿宋_GB2312"/>
        <charset val="134"/>
      </rPr>
      <t>污水处理费债务发行费用支出</t>
    </r>
  </si>
  <si>
    <t>2330431</t>
  </si>
  <si>
    <r>
      <rPr>
        <sz val="11"/>
        <rFont val="仿宋_GB2312"/>
        <charset val="134"/>
      </rPr>
      <t>土地储备专项债券发行费用支出</t>
    </r>
  </si>
  <si>
    <t>2330432</t>
  </si>
  <si>
    <r>
      <rPr>
        <sz val="11"/>
        <rFont val="仿宋_GB2312"/>
        <charset val="134"/>
      </rPr>
      <t>政府收费公路专项债券发行费用支出</t>
    </r>
  </si>
  <si>
    <t>2330433</t>
  </si>
  <si>
    <r>
      <rPr>
        <sz val="11"/>
        <rFont val="仿宋_GB2312"/>
        <charset val="134"/>
      </rPr>
      <t>棚户区改造专项债券发行费用支出</t>
    </r>
  </si>
  <si>
    <t>2330498</t>
  </si>
  <si>
    <r>
      <rPr>
        <sz val="11"/>
        <rFont val="仿宋_GB2312"/>
        <charset val="134"/>
      </rPr>
      <t>其他地方自行试点项目收益专项债券发行费用支出</t>
    </r>
  </si>
  <si>
    <t>2330499</t>
  </si>
  <si>
    <r>
      <rPr>
        <sz val="11"/>
        <rFont val="仿宋_GB2312"/>
        <charset val="134"/>
      </rPr>
      <t>其他政府性基金债务发行费用支出</t>
    </r>
  </si>
  <si>
    <t>234</t>
  </si>
  <si>
    <r>
      <rPr>
        <sz val="11"/>
        <rFont val="仿宋_GB2312"/>
        <charset val="134"/>
      </rPr>
      <t>抗疫特别国债安排的支出</t>
    </r>
  </si>
  <si>
    <t>23401</t>
  </si>
  <si>
    <r>
      <rPr>
        <sz val="11"/>
        <rFont val="仿宋_GB2312"/>
        <charset val="134"/>
      </rPr>
      <t>基础设施建设</t>
    </r>
  </si>
  <si>
    <t>2340101</t>
  </si>
  <si>
    <r>
      <rPr>
        <sz val="11"/>
        <rFont val="仿宋_GB2312"/>
        <charset val="134"/>
      </rPr>
      <t>公共卫生体系建设</t>
    </r>
  </si>
  <si>
    <t>2340102</t>
  </si>
  <si>
    <r>
      <rPr>
        <sz val="11"/>
        <rFont val="仿宋_GB2312"/>
        <charset val="134"/>
      </rPr>
      <t>重大疫情防控救治体系建设</t>
    </r>
  </si>
  <si>
    <t>2340103</t>
  </si>
  <si>
    <r>
      <rPr>
        <sz val="11"/>
        <rFont val="仿宋_GB2312"/>
        <charset val="134"/>
      </rPr>
      <t>粮食安全</t>
    </r>
  </si>
  <si>
    <t>2340104</t>
  </si>
  <si>
    <r>
      <rPr>
        <sz val="11"/>
        <rFont val="仿宋_GB2312"/>
        <charset val="134"/>
      </rPr>
      <t>能源安全</t>
    </r>
  </si>
  <si>
    <t>2340105</t>
  </si>
  <si>
    <r>
      <rPr>
        <sz val="11"/>
        <rFont val="仿宋_GB2312"/>
        <charset val="134"/>
      </rPr>
      <t>应急物资保障</t>
    </r>
  </si>
  <si>
    <t>2340106</t>
  </si>
  <si>
    <r>
      <rPr>
        <sz val="11"/>
        <rFont val="仿宋_GB2312"/>
        <charset val="134"/>
      </rPr>
      <t>产业链改造升级</t>
    </r>
  </si>
  <si>
    <t>2340107</t>
  </si>
  <si>
    <r>
      <rPr>
        <sz val="11"/>
        <rFont val="仿宋_GB2312"/>
        <charset val="134"/>
      </rPr>
      <t>城镇老旧小区改造</t>
    </r>
  </si>
  <si>
    <t>2340108</t>
  </si>
  <si>
    <r>
      <rPr>
        <sz val="11"/>
        <rFont val="仿宋_GB2312"/>
        <charset val="134"/>
      </rPr>
      <t>生态环境治理</t>
    </r>
  </si>
  <si>
    <t>2340109</t>
  </si>
  <si>
    <r>
      <rPr>
        <sz val="11"/>
        <rFont val="仿宋_GB2312"/>
        <charset val="134"/>
      </rPr>
      <t>交通基础设施建设</t>
    </r>
  </si>
  <si>
    <t>2340110</t>
  </si>
  <si>
    <r>
      <rPr>
        <sz val="11"/>
        <rFont val="仿宋_GB2312"/>
        <charset val="134"/>
      </rPr>
      <t>市政设施建设</t>
    </r>
  </si>
  <si>
    <t>2340111</t>
  </si>
  <si>
    <r>
      <rPr>
        <sz val="11"/>
        <rFont val="仿宋_GB2312"/>
        <charset val="134"/>
      </rPr>
      <t>重大区域规划基础设施建设</t>
    </r>
  </si>
  <si>
    <t>2340199</t>
  </si>
  <si>
    <r>
      <rPr>
        <sz val="11"/>
        <rFont val="仿宋_GB2312"/>
        <charset val="134"/>
      </rPr>
      <t>其他基础设施建设</t>
    </r>
  </si>
  <si>
    <t>23402</t>
  </si>
  <si>
    <r>
      <rPr>
        <sz val="11"/>
        <rFont val="仿宋_GB2312"/>
        <charset val="134"/>
      </rPr>
      <t>抗疫相关支出</t>
    </r>
  </si>
  <si>
    <t>2340201</t>
  </si>
  <si>
    <r>
      <rPr>
        <sz val="11"/>
        <rFont val="仿宋_GB2312"/>
        <charset val="134"/>
      </rPr>
      <t>减免房租补贴</t>
    </r>
  </si>
  <si>
    <t>2340202</t>
  </si>
  <si>
    <r>
      <rPr>
        <sz val="11"/>
        <rFont val="仿宋_GB2312"/>
        <charset val="134"/>
      </rPr>
      <t>重点企业贷款贴息</t>
    </r>
  </si>
  <si>
    <t>2340203</t>
  </si>
  <si>
    <r>
      <rPr>
        <sz val="11"/>
        <rFont val="仿宋_GB2312"/>
        <charset val="134"/>
      </rPr>
      <t>创业担保贷款贴息</t>
    </r>
  </si>
  <si>
    <t>2340204</t>
  </si>
  <si>
    <r>
      <rPr>
        <sz val="11"/>
        <rFont val="仿宋_GB2312"/>
        <charset val="134"/>
      </rPr>
      <t>援企稳岗补贴</t>
    </r>
  </si>
  <si>
    <t>2340205</t>
  </si>
  <si>
    <r>
      <rPr>
        <sz val="11"/>
        <rFont val="仿宋_GB2312"/>
        <charset val="134"/>
      </rPr>
      <t>困难群众基本生活补助</t>
    </r>
  </si>
  <si>
    <t>2340299</t>
  </si>
  <si>
    <r>
      <rPr>
        <sz val="11"/>
        <rFont val="仿宋_GB2312"/>
        <charset val="134"/>
      </rPr>
      <t>其他抗疫相关支出</t>
    </r>
  </si>
  <si>
    <r>
      <rPr>
        <b/>
        <sz val="11"/>
        <rFont val="仿宋_GB2312"/>
        <charset val="134"/>
      </rPr>
      <t>地方本级支出合计</t>
    </r>
  </si>
  <si>
    <t>230</t>
  </si>
  <si>
    <r>
      <rPr>
        <sz val="11"/>
        <rFont val="仿宋_GB2312"/>
        <charset val="134"/>
      </rPr>
      <t>转移性支出</t>
    </r>
  </si>
  <si>
    <t>23004</t>
  </si>
  <si>
    <r>
      <rPr>
        <sz val="11"/>
        <rFont val="仿宋_GB2312"/>
        <charset val="134"/>
      </rPr>
      <t>政府性基金转移支付</t>
    </r>
  </si>
  <si>
    <t>23006</t>
  </si>
  <si>
    <r>
      <rPr>
        <sz val="11"/>
        <rFont val="仿宋_GB2312"/>
        <charset val="134"/>
      </rPr>
      <t>上解支出</t>
    </r>
  </si>
  <si>
    <t>2300603</t>
  </si>
  <si>
    <r>
      <rPr>
        <sz val="11"/>
        <rFont val="仿宋_GB2312"/>
        <charset val="134"/>
      </rPr>
      <t>政府性基金上解支出</t>
    </r>
  </si>
  <si>
    <t>23008</t>
  </si>
  <si>
    <r>
      <rPr>
        <sz val="11"/>
        <rFont val="仿宋_GB2312"/>
        <charset val="134"/>
      </rPr>
      <t>调出资金</t>
    </r>
  </si>
  <si>
    <t>2300802</t>
  </si>
  <si>
    <r>
      <rPr>
        <sz val="11"/>
        <rFont val="仿宋_GB2312"/>
        <charset val="134"/>
      </rPr>
      <t>政府性基金预算调出资金</t>
    </r>
  </si>
  <si>
    <t>23009</t>
  </si>
  <si>
    <r>
      <rPr>
        <sz val="11"/>
        <rFont val="仿宋_GB2312"/>
        <charset val="134"/>
      </rPr>
      <t>年终结余</t>
    </r>
  </si>
  <si>
    <t>2300902</t>
  </si>
  <si>
    <r>
      <rPr>
        <sz val="11"/>
        <rFont val="仿宋_GB2312"/>
        <charset val="134"/>
      </rPr>
      <t>政府性基金年终结余</t>
    </r>
  </si>
  <si>
    <t>23011</t>
  </si>
  <si>
    <r>
      <rPr>
        <sz val="11"/>
        <rFont val="仿宋_GB2312"/>
        <charset val="134"/>
      </rPr>
      <t>债务转贷支出</t>
    </r>
  </si>
  <si>
    <t>231</t>
  </si>
  <si>
    <r>
      <rPr>
        <sz val="11"/>
        <rFont val="仿宋_GB2312"/>
        <charset val="134"/>
      </rPr>
      <t>债务还本支出</t>
    </r>
  </si>
  <si>
    <t>23104</t>
  </si>
  <si>
    <r>
      <rPr>
        <sz val="11"/>
        <rFont val="仿宋_GB2312"/>
        <charset val="134"/>
      </rPr>
      <t>地方政府专项债务还本支出</t>
    </r>
  </si>
  <si>
    <r>
      <rPr>
        <b/>
        <sz val="11"/>
        <rFont val="仿宋_GB2312"/>
        <charset val="134"/>
      </rPr>
      <t>支出总计</t>
    </r>
  </si>
  <si>
    <r>
      <t>2024</t>
    </r>
    <r>
      <rPr>
        <sz val="18"/>
        <rFont val="宋体"/>
        <charset val="134"/>
      </rPr>
      <t>年潢川县政府性基金预算收入表</t>
    </r>
  </si>
  <si>
    <r>
      <rPr>
        <sz val="11"/>
        <rFont val="黑体"/>
        <charset val="134"/>
      </rPr>
      <t>上年预算数</t>
    </r>
  </si>
  <si>
    <r>
      <rPr>
        <sz val="11"/>
        <rFont val="黑体"/>
        <charset val="134"/>
      </rPr>
      <t>上年执行数</t>
    </r>
  </si>
  <si>
    <r>
      <rPr>
        <sz val="11"/>
        <rFont val="黑体"/>
        <charset val="134"/>
      </rPr>
      <t>为上年预算数的</t>
    </r>
    <r>
      <rPr>
        <sz val="11"/>
        <rFont val="Times New Roman"/>
        <charset val="134"/>
      </rPr>
      <t>%</t>
    </r>
  </si>
  <si>
    <r>
      <rPr>
        <sz val="11"/>
        <rFont val="黑体"/>
        <charset val="134"/>
      </rPr>
      <t>为上年执行数的</t>
    </r>
    <r>
      <rPr>
        <sz val="11"/>
        <rFont val="Times New Roman"/>
        <charset val="134"/>
      </rPr>
      <t>%</t>
    </r>
  </si>
  <si>
    <t>划拨土地收入</t>
  </si>
  <si>
    <r>
      <t>2024</t>
    </r>
    <r>
      <rPr>
        <sz val="18"/>
        <rFont val="宋体"/>
        <charset val="134"/>
      </rPr>
      <t>年潢川县政府性基金预算支出表</t>
    </r>
  </si>
  <si>
    <r>
      <rPr>
        <sz val="11"/>
        <rFont val="黑体"/>
        <charset val="134"/>
      </rPr>
      <t>支出</t>
    </r>
  </si>
  <si>
    <t>潢川县2023年国有资本经营预算收支执行情况表</t>
  </si>
  <si>
    <t>支                       出</t>
  </si>
  <si>
    <t>一、国有资本经营收入</t>
  </si>
  <si>
    <t>一、社会保障和就业支出</t>
  </si>
  <si>
    <t xml:space="preserve">  1、利润收入</t>
  </si>
  <si>
    <t>二、国有资本经营预算支出</t>
  </si>
  <si>
    <t xml:space="preserve">  2、股利、股息收入</t>
  </si>
  <si>
    <t xml:space="preserve">  1、解决历史遗留问题及改革成本支出</t>
  </si>
  <si>
    <t xml:space="preserve">  3、产权转让收入</t>
  </si>
  <si>
    <t xml:space="preserve">  2、国有企业资本金注入</t>
  </si>
  <si>
    <t xml:space="preserve">  4、清算收入</t>
  </si>
  <si>
    <t xml:space="preserve">  3、国有企业政策性补贴</t>
  </si>
  <si>
    <t>二、国有资本经营预算转移支付收入</t>
  </si>
  <si>
    <t xml:space="preserve">  4、其他国有资本经营预算支出</t>
  </si>
  <si>
    <t>三、上解收入</t>
  </si>
  <si>
    <t>三、转移性支出</t>
  </si>
  <si>
    <t xml:space="preserve">  1、国有资本经营预算转移支付</t>
  </si>
  <si>
    <t xml:space="preserve">  2、上解支出</t>
  </si>
  <si>
    <t xml:space="preserve">  3、调出资金</t>
  </si>
  <si>
    <t>国有资本经营预算收入合计</t>
  </si>
  <si>
    <t>国有资本经营预算支出合计</t>
  </si>
  <si>
    <t>潢川县2024年国有资本经营预算收支预算表</t>
  </si>
  <si>
    <t>潢川县2023年社会保险基金预算收支执行情况表</t>
  </si>
  <si>
    <t>一、失业保险基金收入</t>
  </si>
  <si>
    <t>一、失业保险基金支出</t>
  </si>
  <si>
    <t>二、工伤保险基金收入</t>
  </si>
  <si>
    <t>二、工伤保险基金支出</t>
  </si>
  <si>
    <t>三、生育保险基金收入</t>
  </si>
  <si>
    <t>三、生育保险基金支出</t>
  </si>
  <si>
    <t>四、城乡居民基本养老保险基金收入</t>
  </si>
  <si>
    <t>四、城乡居民基本养老保险基金支出</t>
  </si>
  <si>
    <t>五、机关事业单位基本养老保险基金收入</t>
  </si>
  <si>
    <t>五、机关事业单位基本养老保险基金支出</t>
  </si>
  <si>
    <t>六、城乡居民基本医疗保险基金收入</t>
  </si>
  <si>
    <t>六、城乡居民基本医疗保险基金支出</t>
  </si>
  <si>
    <t>七、其他社会保险基金收入</t>
  </si>
  <si>
    <t>七、其他社会保险基金支出</t>
  </si>
  <si>
    <t>社保基金预算收入合计</t>
  </si>
  <si>
    <t>社保基金预算支出合计</t>
  </si>
  <si>
    <t>潢川县2024年社会保险基金预算收支预算表</t>
  </si>
  <si>
    <t>社会保险基金预算收入合计</t>
  </si>
  <si>
    <t>社会保险基金预算支出合计</t>
  </si>
  <si>
    <t>说明：按照省级要求，失业保险基金、工伤保险基金、生育保险基金、机关事业单位基本养老保险基金预算由市级统筹编制。</t>
  </si>
  <si>
    <t xml:space="preserve">      从2020年起,城乡居民基本医疗保险基金由市级统筹编制。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</si>
</sst>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Red]\(0\)"/>
    <numFmt numFmtId="179" formatCode="0.0_);[Red]\(0.0\)"/>
    <numFmt numFmtId="180" formatCode="0.0%"/>
    <numFmt numFmtId="181" formatCode="0_ ;[Red]\-0\ ;"/>
    <numFmt numFmtId="182" formatCode="0.0%_ ;[Red]\-0.0%\ ;\ "/>
    <numFmt numFmtId="183" formatCode="0.0%_ ;[Red]\-0.0%\ ;"/>
    <numFmt numFmtId="184" formatCode="\ @"/>
    <numFmt numFmtId="185" formatCode="0%_ ;[Red]\-0%\ ;"/>
    <numFmt numFmtId="186" formatCode="#,##0_ "/>
    <numFmt numFmtId="187" formatCode="0.00_ "/>
    <numFmt numFmtId="188" formatCode="0.00_);[Red]\(0.00\)"/>
    <numFmt numFmtId="189" formatCode="_ * #,##0_ ;_ * \-#,##0_ ;_ * &quot;-&quot;??_ ;_ @_ "/>
    <numFmt numFmtId="190" formatCode="0.0"/>
  </numFmts>
  <fonts count="62">
    <font>
      <sz val="11"/>
      <color theme="1"/>
      <name val="宋体"/>
      <charset val="134"/>
      <scheme val="minor"/>
    </font>
    <font>
      <sz val="12"/>
      <name val="宋体"/>
      <charset val="134"/>
    </font>
    <font>
      <sz val="10"/>
      <name val="宋体"/>
      <charset val="134"/>
    </font>
    <font>
      <b/>
      <sz val="12"/>
      <name val="宋体"/>
      <charset val="134"/>
    </font>
    <font>
      <sz val="12"/>
      <name val="楷体_GB2312"/>
      <charset val="134"/>
    </font>
    <font>
      <b/>
      <sz val="18"/>
      <name val="黑体"/>
      <charset val="134"/>
    </font>
    <font>
      <b/>
      <sz val="18"/>
      <name val="宋体"/>
      <charset val="134"/>
    </font>
    <font>
      <b/>
      <sz val="11"/>
      <name val="黑体"/>
      <charset val="134"/>
    </font>
    <font>
      <sz val="10"/>
      <name val="黑体"/>
      <charset val="134"/>
    </font>
    <font>
      <b/>
      <sz val="10"/>
      <name val="黑体"/>
      <charset val="134"/>
    </font>
    <font>
      <sz val="10"/>
      <color indexed="8"/>
      <name val="黑体"/>
      <charset val="134"/>
    </font>
    <font>
      <sz val="11"/>
      <name val="宋体"/>
      <charset val="134"/>
      <scheme val="minor"/>
    </font>
    <font>
      <b/>
      <sz val="16"/>
      <name val="黑体"/>
      <charset val="134"/>
    </font>
    <font>
      <b/>
      <sz val="11"/>
      <name val="宋体"/>
      <charset val="134"/>
      <scheme val="minor"/>
    </font>
    <font>
      <sz val="18"/>
      <name val="Times New Roman"/>
      <charset val="134"/>
    </font>
    <font>
      <sz val="11"/>
      <name val="仿宋_GB2312"/>
      <charset val="134"/>
    </font>
    <font>
      <sz val="11"/>
      <name val="Times New Roman"/>
      <charset val="134"/>
    </font>
    <font>
      <sz val="11"/>
      <name val="黑体"/>
      <charset val="134"/>
    </font>
    <font>
      <sz val="11"/>
      <name val="宋体"/>
      <charset val="134"/>
    </font>
    <font>
      <b/>
      <sz val="11"/>
      <name val="Times New Roman"/>
      <charset val="134"/>
    </font>
    <font>
      <sz val="12"/>
      <name val="黑体"/>
      <charset val="134"/>
    </font>
    <font>
      <sz val="11"/>
      <color rgb="FFFF0000"/>
      <name val="宋体"/>
      <charset val="134"/>
      <scheme val="minor"/>
    </font>
    <font>
      <sz val="11"/>
      <color indexed="0"/>
      <name val="Times New Roman"/>
      <charset val="134"/>
    </font>
    <font>
      <b/>
      <sz val="18"/>
      <name val="黑体"/>
      <charset val="134"/>
    </font>
    <font>
      <sz val="14"/>
      <name val="宋体"/>
      <charset val="134"/>
    </font>
    <font>
      <sz val="12"/>
      <color indexed="8"/>
      <name val="宋体"/>
      <charset val="134"/>
    </font>
    <font>
      <b/>
      <sz val="12"/>
      <name val="Times New Roman"/>
      <charset val="134"/>
    </font>
    <font>
      <sz val="12"/>
      <name val="Times New Roman"/>
      <charset val="134"/>
    </font>
    <font>
      <sz val="11"/>
      <color theme="1"/>
      <name val="Times New Roman"/>
      <charset val="134"/>
    </font>
    <font>
      <b/>
      <sz val="11"/>
      <color theme="1"/>
      <name val="Times New Roman"/>
      <charset val="134"/>
    </font>
    <font>
      <sz val="12"/>
      <color theme="1"/>
      <name val="宋体"/>
      <charset val="134"/>
    </font>
    <font>
      <sz val="10"/>
      <color theme="1"/>
      <name val="宋体"/>
      <charset val="134"/>
    </font>
    <font>
      <b/>
      <sz val="12"/>
      <color theme="1"/>
      <name val="宋体"/>
      <charset val="134"/>
    </font>
    <font>
      <sz val="12"/>
      <color theme="1"/>
      <name val="楷体_GB2312"/>
      <charset val="134"/>
    </font>
    <font>
      <sz val="11"/>
      <color theme="1"/>
      <name val="Tahoma"/>
      <charset val="134"/>
    </font>
    <font>
      <b/>
      <sz val="20"/>
      <name val="黑体"/>
      <charset val="134"/>
    </font>
    <font>
      <sz val="14"/>
      <color theme="1"/>
      <name val="仿宋_GB2312"/>
      <charset val="134"/>
    </font>
    <font>
      <b/>
      <sz val="10"/>
      <name val="宋体"/>
      <charset val="134"/>
    </font>
    <font>
      <sz val="10"/>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方正小标宋简体"/>
      <charset val="134"/>
    </font>
    <font>
      <sz val="18"/>
      <name val="宋体"/>
      <charset val="134"/>
    </font>
    <font>
      <b/>
      <sz val="11"/>
      <name val="仿宋_GB2312"/>
      <charset val="134"/>
    </font>
    <font>
      <sz val="11"/>
      <color indexed="0"/>
      <name val="仿宋_GB2312"/>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6" borderId="10"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1" applyNumberFormat="0" applyFill="0" applyAlignment="0" applyProtection="0">
      <alignment vertical="center"/>
    </xf>
    <xf numFmtId="0" fontId="45" fillId="0" borderId="11" applyNumberFormat="0" applyFill="0" applyAlignment="0" applyProtection="0">
      <alignment vertical="center"/>
    </xf>
    <xf numFmtId="0" fontId="46" fillId="0" borderId="12" applyNumberFormat="0" applyFill="0" applyAlignment="0" applyProtection="0">
      <alignment vertical="center"/>
    </xf>
    <xf numFmtId="0" fontId="46" fillId="0" borderId="0" applyNumberFormat="0" applyFill="0" applyBorder="0" applyAlignment="0" applyProtection="0">
      <alignment vertical="center"/>
    </xf>
    <xf numFmtId="0" fontId="47" fillId="7" borderId="13" applyNumberFormat="0" applyAlignment="0" applyProtection="0">
      <alignment vertical="center"/>
    </xf>
    <xf numFmtId="0" fontId="48" fillId="8" borderId="14" applyNumberFormat="0" applyAlignment="0" applyProtection="0">
      <alignment vertical="center"/>
    </xf>
    <xf numFmtId="0" fontId="49" fillId="8" borderId="13" applyNumberFormat="0" applyAlignment="0" applyProtection="0">
      <alignment vertical="center"/>
    </xf>
    <xf numFmtId="0" fontId="50" fillId="9" borderId="15" applyNumberFormat="0" applyAlignment="0" applyProtection="0">
      <alignment vertical="center"/>
    </xf>
    <xf numFmtId="0" fontId="51" fillId="0" borderId="16" applyNumberFormat="0" applyFill="0" applyAlignment="0" applyProtection="0">
      <alignment vertical="center"/>
    </xf>
    <xf numFmtId="0" fontId="52" fillId="0" borderId="17"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alignment vertical="center"/>
    </xf>
    <xf numFmtId="0" fontId="57" fillId="35" borderId="0" applyNumberFormat="0" applyBorder="0" applyAlignment="0" applyProtection="0">
      <alignment vertical="center"/>
    </xf>
    <xf numFmtId="0" fontId="56" fillId="36" borderId="0" applyNumberFormat="0" applyBorder="0" applyAlignment="0" applyProtection="0">
      <alignment vertical="center"/>
    </xf>
    <xf numFmtId="43" fontId="1" fillId="0" borderId="0" applyFont="0" applyFill="0" applyBorder="0" applyAlignment="0" applyProtection="0"/>
    <xf numFmtId="0" fontId="1" fillId="0" borderId="0" applyProtection="0">
      <alignment vertical="center"/>
    </xf>
    <xf numFmtId="0" fontId="1" fillId="0" borderId="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cellStyleXfs>
  <cellXfs count="205">
    <xf numFmtId="0" fontId="0" fillId="0" borderId="0" xfId="0">
      <alignment vertical="center"/>
    </xf>
    <xf numFmtId="0" fontId="1" fillId="0" borderId="0" xfId="0" applyFont="1" applyFill="1" applyBorder="1" applyAlignment="1" applyProtection="1"/>
    <xf numFmtId="0" fontId="1"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4" fillId="0" borderId="0" xfId="0" applyFont="1" applyFill="1" applyBorder="1" applyAlignment="1" applyProtection="1">
      <alignment horizontal="left"/>
    </xf>
    <xf numFmtId="0" fontId="1" fillId="0" borderId="0" xfId="0" applyFont="1" applyFill="1" applyBorder="1" applyAlignment="1" applyProtection="1">
      <alignment horizontal="center"/>
    </xf>
    <xf numFmtId="0" fontId="1" fillId="2" borderId="0" xfId="0" applyFont="1" applyFill="1" applyBorder="1" applyAlignment="1" applyProtection="1"/>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14" fontId="2" fillId="0" borderId="0" xfId="0" applyNumberFormat="1" applyFont="1" applyFill="1" applyBorder="1" applyAlignment="1" applyProtection="1">
      <alignment horizontal="center"/>
    </xf>
    <xf numFmtId="14" fontId="2" fillId="0" borderId="0" xfId="0" applyNumberFormat="1" applyFont="1" applyFill="1" applyBorder="1" applyAlignment="1" applyProtection="1">
      <alignment horizontal="right"/>
    </xf>
    <xf numFmtId="0" fontId="2" fillId="0" borderId="0" xfId="0" applyFont="1" applyFill="1" applyBorder="1" applyAlignment="1" applyProtection="1">
      <alignment horizontal="right"/>
    </xf>
    <xf numFmtId="0" fontId="2" fillId="2" borderId="0" xfId="0" applyFont="1" applyFill="1" applyBorder="1" applyAlignment="1" applyProtection="1">
      <alignment horizontal="right"/>
    </xf>
    <xf numFmtId="0" fontId="7" fillId="0" borderId="1" xfId="0" applyFont="1" applyFill="1" applyBorder="1" applyAlignment="1" applyProtection="1">
      <alignment horizontal="center" vertical="center" textRotation="255"/>
    </xf>
    <xf numFmtId="0" fontId="7" fillId="2"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textRotation="255"/>
    </xf>
    <xf numFmtId="0" fontId="8" fillId="0" borderId="2" xfId="0" applyFont="1" applyFill="1" applyBorder="1" applyAlignment="1" applyProtection="1">
      <alignment horizontal="center" vertical="center"/>
    </xf>
    <xf numFmtId="3" fontId="8" fillId="0" borderId="2" xfId="0" applyNumberFormat="1" applyFont="1" applyFill="1" applyBorder="1" applyAlignment="1" applyProtection="1">
      <alignment vertical="center" shrinkToFit="1"/>
    </xf>
    <xf numFmtId="176" fontId="8" fillId="0" borderId="2" xfId="0" applyNumberFormat="1" applyFont="1" applyFill="1" applyBorder="1" applyAlignment="1" applyProtection="1">
      <alignment horizontal="center" vertical="center"/>
    </xf>
    <xf numFmtId="177" fontId="8" fillId="2" borderId="2" xfId="0" applyNumberFormat="1" applyFont="1" applyFill="1" applyBorder="1" applyAlignment="1" applyProtection="1">
      <alignment horizontal="center" vertical="center"/>
    </xf>
    <xf numFmtId="178" fontId="8" fillId="2" borderId="2" xfId="0" applyNumberFormat="1"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xf>
    <xf numFmtId="178" fontId="9" fillId="0" borderId="2" xfId="0" applyNumberFormat="1" applyFont="1" applyFill="1" applyBorder="1" applyAlignment="1" applyProtection="1">
      <alignment horizontal="center" vertical="center"/>
    </xf>
    <xf numFmtId="178" fontId="9" fillId="2" borderId="2" xfId="0" applyNumberFormat="1" applyFont="1" applyFill="1" applyBorder="1" applyAlignment="1" applyProtection="1">
      <alignment horizontal="center" vertical="center"/>
    </xf>
    <xf numFmtId="0" fontId="4" fillId="0" borderId="4"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right"/>
    </xf>
    <xf numFmtId="177" fontId="9" fillId="0" borderId="2" xfId="0" applyNumberFormat="1" applyFont="1" applyFill="1" applyBorder="1" applyAlignment="1" applyProtection="1">
      <alignment horizontal="center" vertical="center"/>
    </xf>
    <xf numFmtId="179" fontId="7" fillId="2" borderId="2"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vertical="center" shrinkToFit="1"/>
    </xf>
    <xf numFmtId="177" fontId="9" fillId="2" borderId="2" xfId="0" applyNumberFormat="1" applyFont="1" applyFill="1" applyBorder="1" applyAlignment="1" applyProtection="1">
      <alignment horizontal="center" vertical="center"/>
    </xf>
    <xf numFmtId="180" fontId="8" fillId="2" borderId="2" xfId="0" applyNumberFormat="1" applyFont="1" applyFill="1" applyBorder="1" applyAlignment="1" applyProtection="1">
      <alignment horizontal="center" vertical="center"/>
    </xf>
    <xf numFmtId="178" fontId="8" fillId="0" borderId="2" xfId="0" applyNumberFormat="1"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179" fontId="7" fillId="0" borderId="2" xfId="0" applyNumberFormat="1" applyFont="1" applyFill="1" applyBorder="1" applyAlignment="1" applyProtection="1">
      <alignment horizontal="center" vertical="center" wrapText="1"/>
    </xf>
    <xf numFmtId="180" fontId="8" fillId="0" borderId="2" xfId="0" applyNumberFormat="1"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11" fillId="3" borderId="0" xfId="56" applyFont="1" applyFill="1" applyAlignment="1">
      <alignment vertical="center"/>
    </xf>
    <xf numFmtId="0" fontId="12" fillId="3" borderId="0" xfId="56" applyFont="1" applyFill="1" applyAlignment="1">
      <alignment vertical="center"/>
    </xf>
    <xf numFmtId="0" fontId="11" fillId="3" borderId="0" xfId="56" applyFont="1" applyFill="1" applyAlignment="1">
      <alignment vertical="center" wrapText="1"/>
    </xf>
    <xf numFmtId="0" fontId="13" fillId="3" borderId="0" xfId="56" applyFont="1" applyFill="1" applyAlignment="1">
      <alignment vertical="center"/>
    </xf>
    <xf numFmtId="10" fontId="11" fillId="3" borderId="0" xfId="56" applyNumberFormat="1" applyFont="1" applyFill="1" applyAlignment="1">
      <alignment vertical="center"/>
    </xf>
    <xf numFmtId="10" fontId="14" fillId="3" borderId="0" xfId="56" applyNumberFormat="1" applyFont="1" applyFill="1" applyAlignment="1">
      <alignment horizontal="center" vertical="center"/>
    </xf>
    <xf numFmtId="10" fontId="15" fillId="3" borderId="0" xfId="56" applyNumberFormat="1" applyFont="1" applyFill="1" applyAlignment="1">
      <alignment horizontal="right" vertical="center"/>
    </xf>
    <xf numFmtId="0" fontId="16" fillId="3" borderId="2" xfId="56" applyFont="1" applyFill="1" applyBorder="1" applyAlignment="1">
      <alignment horizontal="center" vertical="center"/>
    </xf>
    <xf numFmtId="0" fontId="16" fillId="3" borderId="2" xfId="56" applyFont="1" applyFill="1" applyBorder="1" applyAlignment="1">
      <alignment horizontal="center" vertical="center" wrapText="1"/>
    </xf>
    <xf numFmtId="0" fontId="17" fillId="3" borderId="2" xfId="56" applyFont="1" applyFill="1" applyBorder="1" applyAlignment="1">
      <alignment horizontal="distributed" vertical="center" indent="6"/>
    </xf>
    <xf numFmtId="10" fontId="16" fillId="3" borderId="2" xfId="58" applyNumberFormat="1" applyFont="1" applyFill="1" applyBorder="1" applyAlignment="1">
      <alignment horizontal="center" vertical="center" wrapText="1"/>
    </xf>
    <xf numFmtId="0" fontId="16" fillId="3" borderId="2" xfId="56" applyFont="1" applyFill="1" applyBorder="1" applyAlignment="1">
      <alignment vertical="center"/>
    </xf>
    <xf numFmtId="181" fontId="16" fillId="4" borderId="2" xfId="59" applyNumberFormat="1" applyFont="1" applyFill="1" applyBorder="1" applyAlignment="1">
      <alignment vertical="center" shrinkToFit="1"/>
    </xf>
    <xf numFmtId="182" fontId="16" fillId="4" borderId="2" xfId="56" applyNumberFormat="1" applyFont="1" applyFill="1" applyBorder="1" applyAlignment="1">
      <alignment vertical="center" shrinkToFit="1"/>
    </xf>
    <xf numFmtId="181" fontId="16" fillId="4" borderId="2" xfId="56" applyNumberFormat="1" applyFont="1" applyFill="1" applyBorder="1" applyAlignment="1">
      <alignment vertical="center" shrinkToFit="1"/>
    </xf>
    <xf numFmtId="181" fontId="16" fillId="5" borderId="2" xfId="59" applyNumberFormat="1" applyFont="1" applyFill="1" applyBorder="1" applyAlignment="1">
      <alignment vertical="center" shrinkToFit="1"/>
    </xf>
    <xf numFmtId="181" fontId="16" fillId="5" borderId="2" xfId="56" applyNumberFormat="1" applyFont="1" applyFill="1" applyBorder="1" applyAlignment="1">
      <alignment vertical="center" shrinkToFit="1"/>
    </xf>
    <xf numFmtId="0" fontId="16" fillId="3" borderId="2" xfId="58" applyFont="1" applyFill="1" applyBorder="1">
      <alignment vertical="center"/>
    </xf>
    <xf numFmtId="0" fontId="18" fillId="3" borderId="2" xfId="56" applyFont="1" applyFill="1" applyBorder="1" applyAlignment="1">
      <alignment vertical="center"/>
    </xf>
    <xf numFmtId="0" fontId="15" fillId="3" borderId="2" xfId="56" applyFont="1" applyFill="1" applyBorder="1" applyAlignment="1">
      <alignment vertical="center"/>
    </xf>
    <xf numFmtId="0" fontId="16" fillId="0" borderId="2" xfId="56" applyFont="1" applyFill="1" applyBorder="1" applyAlignment="1">
      <alignment vertical="center"/>
    </xf>
    <xf numFmtId="181" fontId="16" fillId="5" borderId="0" xfId="56" applyNumberFormat="1" applyFont="1" applyFill="1" applyAlignment="1">
      <alignment vertical="center" shrinkToFit="1"/>
    </xf>
    <xf numFmtId="181" fontId="16" fillId="3" borderId="2" xfId="59" applyNumberFormat="1" applyFont="1" applyFill="1" applyBorder="1" applyAlignment="1">
      <alignment vertical="center" shrinkToFit="1"/>
    </xf>
    <xf numFmtId="181" fontId="16" fillId="3" borderId="2" xfId="56" applyNumberFormat="1" applyFont="1" applyFill="1" applyBorder="1" applyAlignment="1">
      <alignment vertical="center" shrinkToFit="1"/>
    </xf>
    <xf numFmtId="182" fontId="16" fillId="3" borderId="2" xfId="56" applyNumberFormat="1" applyFont="1" applyFill="1" applyBorder="1" applyAlignment="1">
      <alignment horizontal="right" vertical="center"/>
    </xf>
    <xf numFmtId="0" fontId="19" fillId="3" borderId="2" xfId="56" applyFont="1" applyFill="1" applyBorder="1" applyAlignment="1">
      <alignment horizontal="distributed" vertical="center" indent="4"/>
    </xf>
    <xf numFmtId="0" fontId="17" fillId="3" borderId="0" xfId="56" applyFont="1" applyFill="1" applyAlignment="1">
      <alignment vertical="center"/>
    </xf>
    <xf numFmtId="0" fontId="20" fillId="3" borderId="0" xfId="56" applyFont="1" applyFill="1" applyAlignment="1">
      <alignment vertical="center"/>
    </xf>
    <xf numFmtId="0" fontId="20" fillId="3" borderId="0" xfId="56" applyFont="1" applyFill="1" applyAlignment="1"/>
    <xf numFmtId="10" fontId="20" fillId="3" borderId="0" xfId="56" applyNumberFormat="1" applyFont="1" applyFill="1" applyAlignment="1"/>
    <xf numFmtId="0" fontId="21" fillId="3" borderId="0" xfId="56" applyFont="1" applyFill="1" applyAlignment="1">
      <alignment vertical="center"/>
    </xf>
    <xf numFmtId="0" fontId="22" fillId="0" borderId="0" xfId="0" applyFont="1">
      <alignment vertical="center"/>
    </xf>
    <xf numFmtId="183" fontId="16" fillId="4" borderId="2" xfId="56" applyNumberFormat="1" applyFont="1" applyFill="1" applyBorder="1" applyAlignment="1">
      <alignment vertical="center" shrinkToFit="1"/>
    </xf>
    <xf numFmtId="0" fontId="15" fillId="0" borderId="2" xfId="56" applyFont="1" applyFill="1" applyBorder="1" applyAlignment="1">
      <alignment vertical="center"/>
    </xf>
    <xf numFmtId="183" fontId="16" fillId="3" borderId="2" xfId="56" applyNumberFormat="1" applyFont="1" applyFill="1" applyBorder="1" applyAlignment="1">
      <alignment horizontal="right" vertical="center"/>
    </xf>
    <xf numFmtId="0" fontId="17" fillId="3" borderId="2" xfId="56" applyFont="1" applyFill="1" applyBorder="1" applyAlignment="1">
      <alignment horizontal="center" vertical="center" wrapText="1"/>
    </xf>
    <xf numFmtId="9" fontId="11" fillId="3" borderId="0" xfId="56" applyNumberFormat="1" applyFont="1" applyFill="1" applyAlignment="1">
      <alignment vertical="center"/>
    </xf>
    <xf numFmtId="0" fontId="11" fillId="3" borderId="0"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0" fontId="0" fillId="3" borderId="0" xfId="0" applyFont="1" applyFill="1" applyBorder="1" applyAlignment="1" applyProtection="1">
      <alignment vertical="center"/>
      <protection locked="0"/>
    </xf>
    <xf numFmtId="0" fontId="11" fillId="3" borderId="0" xfId="0" applyFont="1" applyFill="1" applyAlignment="1" applyProtection="1">
      <alignment vertical="center"/>
      <protection locked="0"/>
    </xf>
    <xf numFmtId="0" fontId="23" fillId="3" borderId="0" xfId="0" applyFont="1" applyFill="1" applyBorder="1" applyAlignment="1" applyProtection="1">
      <alignment horizontal="center" vertical="center"/>
      <protection locked="0"/>
    </xf>
    <xf numFmtId="0" fontId="17" fillId="3" borderId="0" xfId="56" applyFont="1" applyFill="1" applyBorder="1" applyAlignment="1">
      <alignment vertical="center"/>
    </xf>
    <xf numFmtId="0" fontId="17" fillId="3" borderId="2" xfId="56" applyFont="1" applyFill="1" applyBorder="1" applyAlignment="1">
      <alignment horizontal="center" vertical="center"/>
    </xf>
    <xf numFmtId="0" fontId="17" fillId="3" borderId="2" xfId="58" applyFont="1" applyFill="1" applyBorder="1" applyAlignment="1">
      <alignment horizontal="center" vertical="center" wrapText="1"/>
    </xf>
    <xf numFmtId="184" fontId="16" fillId="3" borderId="2" xfId="56" applyNumberFormat="1" applyFont="1" applyFill="1" applyBorder="1" applyAlignment="1">
      <alignment vertical="center"/>
    </xf>
    <xf numFmtId="185" fontId="16" fillId="4" borderId="2" xfId="56" applyNumberFormat="1" applyFont="1" applyFill="1" applyBorder="1" applyAlignment="1">
      <alignment vertical="center" shrinkToFit="1"/>
    </xf>
    <xf numFmtId="181" fontId="16" fillId="4" borderId="2" xfId="0" applyNumberFormat="1" applyFont="1" applyFill="1" applyBorder="1" applyAlignment="1">
      <alignment vertical="center" shrinkToFit="1"/>
    </xf>
    <xf numFmtId="0" fontId="1" fillId="0" borderId="0" xfId="52" applyFill="1"/>
    <xf numFmtId="0" fontId="6" fillId="0" borderId="0" xfId="52" applyFont="1" applyFill="1" applyAlignment="1">
      <alignment horizontal="center" vertical="center"/>
    </xf>
    <xf numFmtId="0" fontId="6" fillId="0" borderId="0" xfId="52" applyFont="1" applyFill="1" applyAlignment="1">
      <alignment vertical="center"/>
    </xf>
    <xf numFmtId="1" fontId="24" fillId="0" borderId="0" xfId="52" applyNumberFormat="1" applyFont="1" applyFill="1"/>
    <xf numFmtId="1" fontId="18" fillId="0" borderId="0" xfId="52" applyNumberFormat="1" applyFont="1" applyFill="1" applyAlignment="1">
      <alignment horizontal="right"/>
    </xf>
    <xf numFmtId="0" fontId="24" fillId="0" borderId="0" xfId="52" applyFont="1" applyFill="1"/>
    <xf numFmtId="0" fontId="3" fillId="0" borderId="2" xfId="52" applyFont="1" applyFill="1" applyBorder="1" applyAlignment="1">
      <alignment horizontal="center" vertical="center"/>
    </xf>
    <xf numFmtId="49" fontId="3" fillId="0" borderId="2" xfId="52" applyNumberFormat="1" applyFont="1" applyFill="1" applyBorder="1" applyAlignment="1" applyProtection="1">
      <alignment horizontal="centerContinuous" vertical="center"/>
    </xf>
    <xf numFmtId="0" fontId="1" fillId="0" borderId="2" xfId="52" applyFont="1" applyFill="1" applyBorder="1" applyAlignment="1">
      <alignment vertical="center"/>
    </xf>
    <xf numFmtId="186" fontId="1" fillId="0" borderId="2" xfId="52" applyNumberFormat="1" applyFont="1" applyFill="1" applyBorder="1" applyAlignment="1" applyProtection="1">
      <alignment horizontal="right" vertical="center"/>
    </xf>
    <xf numFmtId="186" fontId="1" fillId="0" borderId="2" xfId="52" applyNumberFormat="1" applyFont="1" applyFill="1" applyBorder="1" applyAlignment="1" applyProtection="1">
      <alignment horizontal="center" vertical="center"/>
    </xf>
    <xf numFmtId="186" fontId="3" fillId="0" borderId="2" xfId="52" applyNumberFormat="1" applyFont="1" applyFill="1" applyBorder="1" applyAlignment="1" applyProtection="1">
      <alignment horizontal="center" vertical="center"/>
    </xf>
    <xf numFmtId="187" fontId="1" fillId="0" borderId="4" xfId="52" applyNumberFormat="1" applyFont="1" applyFill="1" applyBorder="1" applyAlignment="1">
      <alignment horizontal="left" wrapText="1"/>
    </xf>
    <xf numFmtId="187" fontId="25" fillId="0" borderId="0" xfId="52" applyNumberFormat="1" applyFont="1" applyFill="1" applyBorder="1" applyAlignment="1">
      <alignment horizontal="left" vertical="center" wrapText="1"/>
    </xf>
    <xf numFmtId="187" fontId="1" fillId="0" borderId="0" xfId="52" applyNumberFormat="1" applyFont="1" applyFill="1" applyBorder="1" applyAlignment="1">
      <alignment horizontal="left" vertical="center" wrapText="1"/>
    </xf>
    <xf numFmtId="0" fontId="26" fillId="3" borderId="0" xfId="56" applyFont="1" applyFill="1" applyAlignment="1">
      <alignment vertical="center"/>
    </xf>
    <xf numFmtId="0" fontId="27" fillId="3" borderId="0" xfId="56" applyFont="1" applyFill="1" applyAlignment="1">
      <alignment vertical="center"/>
    </xf>
    <xf numFmtId="0" fontId="11" fillId="3" borderId="0" xfId="56" applyFont="1" applyFill="1" applyAlignment="1">
      <alignment horizontal="left" vertical="center"/>
    </xf>
    <xf numFmtId="0" fontId="16" fillId="3" borderId="0" xfId="56" applyFont="1" applyFill="1" applyAlignment="1">
      <alignment horizontal="left" vertical="center"/>
    </xf>
    <xf numFmtId="0" fontId="16" fillId="3" borderId="0" xfId="56" applyFont="1" applyFill="1" applyAlignment="1">
      <alignment vertical="center"/>
    </xf>
    <xf numFmtId="0" fontId="16" fillId="3" borderId="0" xfId="56" applyFont="1" applyFill="1" applyAlignment="1">
      <alignment horizontal="right" vertical="center"/>
    </xf>
    <xf numFmtId="0" fontId="14" fillId="3" borderId="0" xfId="56" applyFont="1" applyFill="1" applyAlignment="1">
      <alignment horizontal="center" vertical="center"/>
    </xf>
    <xf numFmtId="0" fontId="16" fillId="3" borderId="5" xfId="56" applyFont="1" applyFill="1" applyBorder="1" applyAlignment="1">
      <alignment horizontal="right" vertical="center"/>
    </xf>
    <xf numFmtId="0" fontId="17" fillId="3" borderId="6" xfId="56" applyFont="1" applyFill="1" applyBorder="1" applyAlignment="1">
      <alignment horizontal="center" vertical="center"/>
    </xf>
    <xf numFmtId="0" fontId="17" fillId="3" borderId="7" xfId="56" applyFont="1" applyFill="1" applyBorder="1" applyAlignment="1">
      <alignment horizontal="center" vertical="center"/>
    </xf>
    <xf numFmtId="0" fontId="17" fillId="3" borderId="1" xfId="56" applyFont="1" applyFill="1" applyBorder="1" applyAlignment="1">
      <alignment horizontal="center" vertical="center" wrapText="1"/>
    </xf>
    <xf numFmtId="0" fontId="16" fillId="3" borderId="1" xfId="56" applyFont="1" applyFill="1" applyBorder="1" applyAlignment="1">
      <alignment horizontal="center" vertical="center" wrapText="1"/>
    </xf>
    <xf numFmtId="0" fontId="16" fillId="3" borderId="6" xfId="56" applyFont="1" applyFill="1" applyBorder="1" applyAlignment="1">
      <alignment horizontal="center" vertical="center" wrapText="1"/>
    </xf>
    <xf numFmtId="0" fontId="16" fillId="3" borderId="8" xfId="56" applyFont="1" applyFill="1" applyBorder="1" applyAlignment="1">
      <alignment horizontal="center" vertical="center" wrapText="1"/>
    </xf>
    <xf numFmtId="0" fontId="16" fillId="3" borderId="7" xfId="56" applyFont="1" applyFill="1" applyBorder="1" applyAlignment="1">
      <alignment horizontal="center" vertical="center" wrapText="1"/>
    </xf>
    <xf numFmtId="0" fontId="16" fillId="3" borderId="3" xfId="56" applyFont="1" applyFill="1" applyBorder="1" applyAlignment="1">
      <alignment horizontal="center" vertical="center" wrapText="1"/>
    </xf>
    <xf numFmtId="0" fontId="16" fillId="3" borderId="2" xfId="58" applyFont="1" applyFill="1" applyBorder="1" applyAlignment="1">
      <alignment horizontal="center" vertical="center" wrapText="1"/>
    </xf>
    <xf numFmtId="0" fontId="17" fillId="3" borderId="6" xfId="56" applyFont="1" applyFill="1" applyBorder="1" applyAlignment="1">
      <alignment horizontal="center" vertical="center" wrapText="1"/>
    </xf>
    <xf numFmtId="0" fontId="17" fillId="3" borderId="7" xfId="56" applyFont="1" applyFill="1" applyBorder="1" applyAlignment="1">
      <alignment horizontal="center" vertical="center" wrapText="1"/>
    </xf>
    <xf numFmtId="49" fontId="16" fillId="3" borderId="2" xfId="0" applyNumberFormat="1" applyFont="1" applyFill="1" applyBorder="1" applyAlignment="1">
      <alignment horizontal="left" vertical="center"/>
    </xf>
    <xf numFmtId="176" fontId="15" fillId="3" borderId="7" xfId="56" applyNumberFormat="1" applyFont="1" applyFill="1" applyBorder="1" applyAlignment="1">
      <alignment horizontal="left" vertical="center"/>
    </xf>
    <xf numFmtId="181" fontId="16" fillId="3" borderId="2" xfId="0" applyNumberFormat="1" applyFont="1" applyFill="1" applyBorder="1" applyAlignment="1" applyProtection="1">
      <alignment vertical="center" shrinkToFit="1"/>
      <protection locked="0"/>
    </xf>
    <xf numFmtId="181" fontId="28" fillId="3" borderId="2" xfId="56" applyNumberFormat="1" applyFont="1" applyFill="1" applyBorder="1" applyAlignment="1" applyProtection="1">
      <alignment vertical="center" shrinkToFit="1"/>
      <protection locked="0"/>
    </xf>
    <xf numFmtId="181" fontId="28" fillId="3" borderId="1" xfId="56" applyNumberFormat="1" applyFont="1" applyFill="1" applyBorder="1" applyAlignment="1" applyProtection="1">
      <alignment vertical="center" shrinkToFit="1"/>
      <protection locked="0"/>
    </xf>
    <xf numFmtId="177" fontId="15" fillId="3" borderId="7" xfId="56" applyNumberFormat="1" applyFont="1" applyFill="1" applyBorder="1" applyAlignment="1">
      <alignment horizontal="left" vertical="center"/>
    </xf>
    <xf numFmtId="0" fontId="15" fillId="3" borderId="7" xfId="56" applyFont="1" applyFill="1" applyBorder="1" applyAlignment="1">
      <alignment vertical="center"/>
    </xf>
    <xf numFmtId="176" fontId="15" fillId="3" borderId="9" xfId="56" applyNumberFormat="1" applyFont="1" applyFill="1" applyBorder="1" applyAlignment="1">
      <alignment horizontal="left" vertical="center"/>
    </xf>
    <xf numFmtId="177" fontId="15" fillId="3" borderId="9" xfId="56" applyNumberFormat="1" applyFont="1" applyFill="1" applyBorder="1" applyAlignment="1">
      <alignment horizontal="left" vertical="center"/>
    </xf>
    <xf numFmtId="181" fontId="29" fillId="3" borderId="2" xfId="56" applyNumberFormat="1" applyFont="1" applyFill="1" applyBorder="1" applyAlignment="1" applyProtection="1">
      <alignment vertical="center" shrinkToFit="1"/>
      <protection locked="0"/>
    </xf>
    <xf numFmtId="49" fontId="16" fillId="0" borderId="2" xfId="0" applyNumberFormat="1" applyFont="1" applyBorder="1" applyAlignment="1">
      <alignment horizontal="left" vertical="center"/>
    </xf>
    <xf numFmtId="0" fontId="15" fillId="3" borderId="8" xfId="56" applyFont="1" applyFill="1" applyBorder="1" applyAlignment="1">
      <alignment vertical="center"/>
    </xf>
    <xf numFmtId="181" fontId="28" fillId="3" borderId="2" xfId="56" applyNumberFormat="1" applyFont="1" applyFill="1" applyBorder="1" applyAlignment="1" applyProtection="1">
      <alignment vertical="center" shrinkToFit="1"/>
    </xf>
    <xf numFmtId="0" fontId="15" fillId="3" borderId="0" xfId="56" applyFont="1" applyFill="1" applyAlignment="1">
      <alignment vertical="center"/>
    </xf>
    <xf numFmtId="49" fontId="15" fillId="3" borderId="8" xfId="56" applyNumberFormat="1" applyFont="1" applyFill="1" applyBorder="1" applyAlignment="1">
      <alignment vertical="center"/>
    </xf>
    <xf numFmtId="181" fontId="16" fillId="3" borderId="2" xfId="0" applyNumberFormat="1" applyFont="1" applyFill="1" applyBorder="1" applyAlignment="1">
      <alignment vertical="center" shrinkToFit="1"/>
    </xf>
    <xf numFmtId="188" fontId="11" fillId="3" borderId="4" xfId="56" applyNumberFormat="1" applyFont="1" applyFill="1" applyBorder="1" applyAlignment="1">
      <alignment vertical="center"/>
    </xf>
    <xf numFmtId="0" fontId="30" fillId="0" borderId="0" xfId="0" applyFont="1" applyFill="1" applyBorder="1" applyAlignment="1" applyProtection="1"/>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30" fillId="0" borderId="0" xfId="0" applyFont="1" applyProtection="1">
      <alignment vertical="center"/>
    </xf>
    <xf numFmtId="0" fontId="8" fillId="0" borderId="2" xfId="0" applyFont="1" applyFill="1" applyBorder="1" applyAlignment="1" applyProtection="1">
      <alignment horizontal="left" vertical="center" shrinkToFit="1"/>
    </xf>
    <xf numFmtId="0" fontId="8" fillId="0" borderId="2" xfId="0" applyFont="1" applyFill="1" applyBorder="1" applyAlignment="1" applyProtection="1">
      <alignment vertical="center" shrinkToFit="1"/>
    </xf>
    <xf numFmtId="0" fontId="8" fillId="2" borderId="2" xfId="0" applyFont="1" applyFill="1" applyBorder="1" applyAlignment="1" applyProtection="1">
      <alignment horizontal="left" vertical="center"/>
    </xf>
    <xf numFmtId="0" fontId="33" fillId="0" borderId="4" xfId="0" applyFont="1" applyFill="1" applyBorder="1" applyAlignment="1" applyProtection="1">
      <alignment horizontal="left" vertical="center" wrapText="1"/>
    </xf>
    <xf numFmtId="3" fontId="1" fillId="0" borderId="0" xfId="51" applyNumberFormat="1" applyFont="1" applyAlignment="1" applyProtection="1"/>
    <xf numFmtId="0" fontId="1" fillId="0" borderId="0" xfId="51" applyFont="1" applyProtection="1">
      <alignment vertical="center"/>
    </xf>
    <xf numFmtId="3" fontId="1" fillId="0" borderId="0" xfId="51" applyNumberFormat="1" applyFont="1" applyAlignment="1" applyProtection="1">
      <alignment horizontal="center"/>
    </xf>
    <xf numFmtId="3" fontId="1" fillId="0" borderId="0" xfId="51" applyNumberFormat="1" applyFont="1" applyFill="1" applyAlignment="1" applyProtection="1"/>
    <xf numFmtId="0" fontId="8" fillId="2" borderId="2" xfId="0" applyFont="1" applyFill="1" applyBorder="1" applyAlignment="1" applyProtection="1">
      <alignment horizontal="left" vertical="center" shrinkToFit="1"/>
    </xf>
    <xf numFmtId="176" fontId="8" fillId="0" borderId="2" xfId="57" applyNumberFormat="1" applyFont="1" applyBorder="1" applyAlignment="1">
      <alignment horizontal="center" vertical="center"/>
    </xf>
    <xf numFmtId="176" fontId="2" fillId="0" borderId="2" xfId="0" applyNumberFormat="1"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1" fillId="0" borderId="0" xfId="53" applyFill="1" applyBorder="1" applyAlignment="1">
      <alignment vertical="center"/>
    </xf>
    <xf numFmtId="0" fontId="3" fillId="0" borderId="0" xfId="53" applyFont="1" applyFill="1" applyBorder="1" applyAlignment="1">
      <alignment vertical="center"/>
    </xf>
    <xf numFmtId="0" fontId="6" fillId="0" borderId="0" xfId="55" applyFont="1" applyFill="1" applyBorder="1" applyAlignment="1">
      <alignment horizontal="center" vertical="center"/>
    </xf>
    <xf numFmtId="0" fontId="6" fillId="0" borderId="0" xfId="55" applyFont="1" applyFill="1" applyBorder="1" applyAlignment="1">
      <alignment vertical="center"/>
    </xf>
    <xf numFmtId="0" fontId="18" fillId="0" borderId="0" xfId="53" applyFont="1" applyFill="1" applyBorder="1" applyAlignment="1">
      <alignment horizontal="right" vertical="center"/>
    </xf>
    <xf numFmtId="0" fontId="18" fillId="0" borderId="0" xfId="53" applyFont="1" applyFill="1" applyBorder="1" applyAlignment="1">
      <alignment vertical="center"/>
    </xf>
    <xf numFmtId="0" fontId="3" fillId="0" borderId="1" xfId="53" applyFont="1" applyFill="1" applyBorder="1" applyAlignment="1">
      <alignment horizontal="center" vertical="center" wrapText="1"/>
    </xf>
    <xf numFmtId="0" fontId="32" fillId="0" borderId="2" xfId="55" applyFont="1" applyFill="1" applyBorder="1" applyAlignment="1">
      <alignment horizontal="center" vertical="center" wrapText="1"/>
    </xf>
    <xf numFmtId="0" fontId="25" fillId="0" borderId="2" xfId="53" applyFont="1" applyFill="1" applyBorder="1" applyAlignment="1">
      <alignment vertical="center"/>
    </xf>
    <xf numFmtId="189" fontId="30" fillId="0" borderId="2" xfId="49" applyNumberFormat="1" applyFont="1" applyFill="1" applyBorder="1" applyAlignment="1">
      <alignment vertical="center"/>
    </xf>
    <xf numFmtId="0" fontId="34" fillId="0" borderId="0" xfId="53" applyFont="1">
      <alignment vertical="center"/>
    </xf>
    <xf numFmtId="0" fontId="34" fillId="0" borderId="0" xfId="0" applyFont="1" applyFill="1" applyAlignment="1">
      <alignment vertical="center"/>
    </xf>
    <xf numFmtId="0" fontId="6" fillId="0" borderId="0" xfId="55" applyFont="1" applyAlignment="1">
      <alignment horizontal="center" vertical="center"/>
    </xf>
    <xf numFmtId="0" fontId="35" fillId="0" borderId="0" xfId="53" applyFont="1">
      <alignment vertical="center"/>
    </xf>
    <xf numFmtId="0" fontId="15" fillId="0" borderId="0" xfId="53" applyFont="1" applyAlignment="1">
      <alignment horizontal="right"/>
    </xf>
    <xf numFmtId="0" fontId="3" fillId="0" borderId="1" xfId="53" applyFont="1" applyBorder="1" applyAlignment="1">
      <alignment horizontal="center" vertical="center" wrapText="1"/>
    </xf>
    <xf numFmtId="0" fontId="3" fillId="0" borderId="2" xfId="53" applyFont="1" applyBorder="1" applyAlignment="1">
      <alignment horizontal="center" vertical="center" wrapText="1"/>
    </xf>
    <xf numFmtId="0" fontId="30" fillId="0" borderId="2" xfId="54" applyNumberFormat="1" applyFont="1" applyFill="1" applyBorder="1" applyAlignment="1">
      <alignment vertical="center" wrapText="1"/>
    </xf>
    <xf numFmtId="0" fontId="36" fillId="0" borderId="2" xfId="53" applyFont="1" applyBorder="1" applyAlignment="1">
      <alignment horizontal="center" vertical="center" wrapText="1"/>
    </xf>
    <xf numFmtId="186" fontId="36" fillId="0" borderId="2" xfId="53" applyNumberFormat="1" applyFont="1" applyBorder="1" applyAlignment="1">
      <alignment horizontal="center" vertical="center" wrapText="1"/>
    </xf>
    <xf numFmtId="189" fontId="30" fillId="0" borderId="2" xfId="49" applyNumberFormat="1" applyFont="1" applyFill="1" applyBorder="1" applyAlignment="1">
      <alignment horizontal="center" vertical="center"/>
    </xf>
    <xf numFmtId="0" fontId="4" fillId="0" borderId="0" xfId="0" applyFont="1" applyFill="1" applyBorder="1" applyAlignment="1" applyProtection="1"/>
    <xf numFmtId="0" fontId="37" fillId="0" borderId="0" xfId="0" applyFont="1" applyFill="1" applyBorder="1" applyAlignment="1" applyProtection="1">
      <alignment vertical="center"/>
    </xf>
    <xf numFmtId="0" fontId="1" fillId="3" borderId="0" xfId="0" applyFont="1" applyFill="1" applyAlignment="1">
      <alignment vertical="center"/>
    </xf>
    <xf numFmtId="0" fontId="5" fillId="2" borderId="0"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5" xfId="0" applyFont="1" applyFill="1" applyBorder="1" applyAlignment="1" applyProtection="1">
      <alignment horizontal="right"/>
    </xf>
    <xf numFmtId="0" fontId="7" fillId="0" borderId="6"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190" fontId="8" fillId="0" borderId="2" xfId="0" applyNumberFormat="1" applyFont="1" applyFill="1" applyBorder="1" applyAlignment="1" applyProtection="1">
      <alignment horizontal="center" vertical="center" shrinkToFit="1"/>
    </xf>
    <xf numFmtId="9" fontId="8" fillId="0" borderId="2" xfId="0" applyNumberFormat="1" applyFont="1" applyFill="1" applyBorder="1" applyAlignment="1" applyProtection="1">
      <alignment horizontal="center" vertical="center"/>
    </xf>
    <xf numFmtId="0" fontId="8" fillId="0" borderId="2" xfId="0" applyFont="1" applyFill="1" applyBorder="1" applyAlignment="1" applyProtection="1">
      <alignment horizontal="left" vertical="center"/>
    </xf>
    <xf numFmtId="176" fontId="9" fillId="0" borderId="2" xfId="0" applyNumberFormat="1" applyFont="1" applyFill="1" applyBorder="1" applyAlignment="1" applyProtection="1">
      <alignment horizontal="center" vertical="center" shrinkToFit="1"/>
    </xf>
    <xf numFmtId="0" fontId="38" fillId="2" borderId="0" xfId="0" applyFont="1" applyFill="1" applyBorder="1" applyAlignment="1" applyProtection="1"/>
    <xf numFmtId="14" fontId="38" fillId="2" borderId="0" xfId="0" applyNumberFormat="1" applyFont="1" applyFill="1" applyBorder="1" applyAlignment="1" applyProtection="1">
      <alignment horizontal="center"/>
    </xf>
    <xf numFmtId="178" fontId="38" fillId="2" borderId="0" xfId="0" applyNumberFormat="1" applyFont="1" applyFill="1" applyBorder="1" applyAlignment="1" applyProtection="1">
      <alignment horizontal="center"/>
    </xf>
    <xf numFmtId="179" fontId="38" fillId="2" borderId="0" xfId="0" applyNumberFormat="1" applyFont="1" applyFill="1" applyBorder="1" applyAlignment="1" applyProtection="1">
      <alignment horizontal="center"/>
    </xf>
    <xf numFmtId="0" fontId="7" fillId="2" borderId="6"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176" fontId="8" fillId="0" borderId="2" xfId="57" applyNumberFormat="1" applyFont="1" applyFill="1" applyBorder="1" applyAlignment="1">
      <alignment horizontal="center" vertical="center"/>
    </xf>
    <xf numFmtId="49" fontId="16" fillId="3" borderId="2" xfId="0" applyNumberFormat="1" applyFont="1" applyFill="1" applyBorder="1" applyAlignment="1" quotePrefix="1">
      <alignment horizontal="left" vertical="center"/>
    </xf>
    <xf numFmtId="0" fontId="16" fillId="3" borderId="2" xfId="56" applyFont="1" applyFill="1" applyBorder="1" applyAlignment="1" quotePrefix="1">
      <alignmen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4" xfId="49"/>
    <cellStyle name="常规 30" xfId="50"/>
    <cellStyle name="常规 8" xfId="51"/>
    <cellStyle name="常规 16" xfId="52"/>
    <cellStyle name="常规_附件：2012年出口退税基数及超基数上解情况表 2" xfId="53"/>
    <cellStyle name="常规_附件：2012年出口退税基数及超基数上解情况表" xfId="54"/>
    <cellStyle name="常规 15 4" xfId="55"/>
    <cellStyle name="常规 2" xfId="56"/>
    <cellStyle name="常规 6" xfId="57"/>
    <cellStyle name="常规 2 2" xfId="58"/>
    <cellStyle name="常规 11 7" xfId="59"/>
  </cellStyles>
  <dxfs count="2">
    <dxf>
      <font>
        <color rgb="FF9C0006"/>
      </font>
      <fill>
        <patternFill patternType="solid">
          <bgColor rgb="FFFFC7CE"/>
        </patternFill>
      </fill>
    </dxf>
    <dxf>
      <font>
        <name val=""/>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0635;&#20426;&#21191;&#65288;&#20869;&#32593;&#65289;\2024&#24180;\&#39044;&#31639;\&#39044;&#31639;&#32534;&#21046;&#22871;&#34920;\&#28514;&#24029;&#21439;&#38468;&#20214;3&#65294;2024&#24180;&#22320;&#26041;&#36130;&#25919;&#39044;&#31639;&#34920;&#65288;&#20154;&#22823;&#25209;&#22797;&#21475;&#24452;&#65289;20240201&#26356;&#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修改说明"/>
      <sheetName val="表内公式说明"/>
      <sheetName val="填表步骤及汇总方法"/>
      <sheetName val="封面"/>
      <sheetName val="内置数据"/>
      <sheetName val="目录"/>
      <sheetName val="表一"/>
      <sheetName val="表二之一（类款级汇总）"/>
      <sheetName val="表二之二 （录入表）"/>
      <sheetName val="表三之一（汇总表）"/>
      <sheetName val="表三之二（需明确收支对象级次的录入表）"/>
      <sheetName val="表三之三（其它收支录入表）"/>
      <sheetName val="表四"/>
      <sheetName val="表五"/>
      <sheetName val="表六（1）"/>
      <sheetName val="表六（2）"/>
      <sheetName val="表七（1）"/>
      <sheetName val="表七（2）"/>
      <sheetName val="表八"/>
      <sheetName val="表九之一（汇总表）"/>
      <sheetName val="表九之二（需明确收支对象级次的录入表）"/>
      <sheetName val="表九之三（其它收支录入表）"/>
      <sheetName val="表十"/>
      <sheetName val="表十一（汇总表）"/>
      <sheetName val="表十二之一（需明确收入对象级次的录入表）"/>
      <sheetName val="表十二之二（其它收入录入表）"/>
      <sheetName val="表十三之一（需明确支出对象级次的录入表）"/>
      <sheetName val="表十三之二（其它支出录入表）"/>
      <sheetName val="表十四"/>
      <sheetName val="表三（省汇总使用）"/>
      <sheetName val="表九（省汇总使用）"/>
      <sheetName val="表十一（省汇总使用）"/>
      <sheetName val="数据汇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H5" sqref="H5"/>
    </sheetView>
  </sheetViews>
  <sheetFormatPr defaultColWidth="9.77777777777778" defaultRowHeight="15.6" outlineLevelCol="5"/>
  <cols>
    <col min="1" max="1" width="5.11111111111111" style="2" customWidth="1"/>
    <col min="2" max="2" width="29" style="2" customWidth="1"/>
    <col min="3" max="6" width="14.3333333333333" style="5" customWidth="1"/>
    <col min="7" max="16378" width="9.77777777777778" style="2"/>
    <col min="16379" max="16384" width="9.77777777777778" style="148"/>
  </cols>
  <sheetData>
    <row r="1" s="1" customFormat="1" ht="21" customHeight="1" spans="1:6">
      <c r="A1" s="7"/>
      <c r="B1" s="7"/>
      <c r="C1" s="8"/>
      <c r="D1" s="8"/>
      <c r="E1" s="8"/>
      <c r="F1" s="8"/>
    </row>
    <row r="2" s="2" customFormat="1" ht="29.25" customHeight="1" spans="1:6">
      <c r="A2" s="185" t="s">
        <v>0</v>
      </c>
      <c r="B2" s="185"/>
      <c r="C2" s="185"/>
      <c r="D2" s="185"/>
      <c r="E2" s="185"/>
      <c r="F2" s="185"/>
    </row>
    <row r="3" s="182" customFormat="1" ht="18" customHeight="1" spans="2:6">
      <c r="B3" s="196"/>
      <c r="C3" s="197"/>
      <c r="D3" s="198"/>
      <c r="E3" s="199"/>
      <c r="F3" s="199" t="s">
        <v>1</v>
      </c>
    </row>
    <row r="4" s="183" customFormat="1" ht="22.5" customHeight="1" spans="1:6">
      <c r="A4" s="17" t="s">
        <v>2</v>
      </c>
      <c r="B4" s="200" t="s">
        <v>3</v>
      </c>
      <c r="C4" s="201"/>
      <c r="D4" s="201"/>
      <c r="E4" s="201"/>
      <c r="F4" s="202"/>
    </row>
    <row r="5" s="183" customFormat="1" ht="42.75" customHeight="1" spans="1:6">
      <c r="A5" s="20"/>
      <c r="B5" s="39" t="s">
        <v>4</v>
      </c>
      <c r="C5" s="39" t="s">
        <v>5</v>
      </c>
      <c r="D5" s="39" t="s">
        <v>6</v>
      </c>
      <c r="E5" s="34" t="s">
        <v>7</v>
      </c>
      <c r="F5" s="34" t="s">
        <v>8</v>
      </c>
    </row>
    <row r="6" s="2" customFormat="1" ht="16.5" customHeight="1" spans="1:6">
      <c r="A6" s="203">
        <v>1</v>
      </c>
      <c r="B6" s="149" t="s">
        <v>9</v>
      </c>
      <c r="C6" s="204">
        <v>23328</v>
      </c>
      <c r="D6" s="204">
        <v>27651.8</v>
      </c>
      <c r="E6" s="42">
        <f t="shared" ref="E6:E19" si="0">D6/C6*100</f>
        <v>118.534807956104</v>
      </c>
      <c r="F6" s="42">
        <v>29.2</v>
      </c>
    </row>
    <row r="7" s="2" customFormat="1" ht="16.5" customHeight="1" spans="1:6">
      <c r="A7" s="203">
        <v>2</v>
      </c>
      <c r="B7" s="149" t="s">
        <v>10</v>
      </c>
      <c r="C7" s="204"/>
      <c r="D7" s="204"/>
      <c r="E7" s="42"/>
      <c r="F7" s="42"/>
    </row>
    <row r="8" s="2" customFormat="1" ht="16.5" customHeight="1" spans="1:6">
      <c r="A8" s="203">
        <v>3</v>
      </c>
      <c r="B8" s="149" t="s">
        <v>11</v>
      </c>
      <c r="C8" s="204">
        <v>6637</v>
      </c>
      <c r="D8" s="204">
        <v>4702.4</v>
      </c>
      <c r="E8" s="42">
        <f t="shared" si="0"/>
        <v>70.8512882326352</v>
      </c>
      <c r="F8" s="42">
        <v>-22.8</v>
      </c>
    </row>
    <row r="9" s="2" customFormat="1" ht="16.5" customHeight="1" spans="1:6">
      <c r="A9" s="203">
        <v>4</v>
      </c>
      <c r="B9" s="149" t="s">
        <v>12</v>
      </c>
      <c r="C9" s="204">
        <v>6176</v>
      </c>
      <c r="D9" s="204">
        <v>3221.1</v>
      </c>
      <c r="E9" s="42">
        <f t="shared" si="0"/>
        <v>52.1551165803109</v>
      </c>
      <c r="F9" s="42">
        <v>-43.2</v>
      </c>
    </row>
    <row r="10" s="2" customFormat="1" ht="16.5" customHeight="1" spans="1:6">
      <c r="A10" s="203">
        <v>5</v>
      </c>
      <c r="B10" s="149" t="s">
        <v>13</v>
      </c>
      <c r="C10" s="204">
        <v>1256</v>
      </c>
      <c r="D10" s="204">
        <v>558.3</v>
      </c>
      <c r="E10" s="42">
        <f t="shared" si="0"/>
        <v>44.4506369426752</v>
      </c>
      <c r="F10" s="42">
        <v>-51.6</v>
      </c>
    </row>
    <row r="11" s="2" customFormat="1" ht="16.5" customHeight="1" spans="1:6">
      <c r="A11" s="203">
        <v>6</v>
      </c>
      <c r="B11" s="149" t="s">
        <v>14</v>
      </c>
      <c r="C11" s="204">
        <v>102</v>
      </c>
      <c r="D11" s="204">
        <v>67.7</v>
      </c>
      <c r="E11" s="42">
        <f t="shared" si="0"/>
        <v>66.3725490196078</v>
      </c>
      <c r="F11" s="42">
        <v>-28.1</v>
      </c>
    </row>
    <row r="12" s="2" customFormat="1" ht="16.5" customHeight="1" spans="1:6">
      <c r="A12" s="203">
        <v>7</v>
      </c>
      <c r="B12" s="149" t="s">
        <v>15</v>
      </c>
      <c r="C12" s="204">
        <v>2145</v>
      </c>
      <c r="D12" s="204">
        <v>2132.8</v>
      </c>
      <c r="E12" s="42">
        <f t="shared" si="0"/>
        <v>99.4312354312354</v>
      </c>
      <c r="F12" s="42">
        <v>8.4</v>
      </c>
    </row>
    <row r="13" s="2" customFormat="1" ht="16.5" customHeight="1" spans="1:6">
      <c r="A13" s="203">
        <v>8</v>
      </c>
      <c r="B13" s="149" t="s">
        <v>16</v>
      </c>
      <c r="C13" s="204">
        <v>1984</v>
      </c>
      <c r="D13" s="204">
        <v>1484.8</v>
      </c>
      <c r="E13" s="42">
        <f t="shared" si="0"/>
        <v>74.8387096774194</v>
      </c>
      <c r="F13" s="42">
        <v>-18.4</v>
      </c>
    </row>
    <row r="14" s="2" customFormat="1" ht="16.5" customHeight="1" spans="1:6">
      <c r="A14" s="203">
        <v>9</v>
      </c>
      <c r="B14" s="149" t="s">
        <v>17</v>
      </c>
      <c r="C14" s="204">
        <v>920</v>
      </c>
      <c r="D14" s="204">
        <v>948.3</v>
      </c>
      <c r="E14" s="42">
        <f t="shared" si="0"/>
        <v>103.076086956522</v>
      </c>
      <c r="F14" s="42">
        <v>12.4</v>
      </c>
    </row>
    <row r="15" s="2" customFormat="1" ht="16.5" customHeight="1" spans="1:6">
      <c r="A15" s="203">
        <v>10</v>
      </c>
      <c r="B15" s="149" t="s">
        <v>18</v>
      </c>
      <c r="C15" s="204">
        <v>3290</v>
      </c>
      <c r="D15" s="204">
        <v>2006.2</v>
      </c>
      <c r="E15" s="42">
        <f t="shared" si="0"/>
        <v>60.9787234042553</v>
      </c>
      <c r="F15" s="42">
        <v>-33.5</v>
      </c>
    </row>
    <row r="16" s="2" customFormat="1" ht="16.5" customHeight="1" spans="1:6">
      <c r="A16" s="203">
        <v>11</v>
      </c>
      <c r="B16" s="149" t="s">
        <v>19</v>
      </c>
      <c r="C16" s="204">
        <v>10939</v>
      </c>
      <c r="D16" s="204">
        <v>16135.8</v>
      </c>
      <c r="E16" s="42">
        <f t="shared" si="0"/>
        <v>147.507084742664</v>
      </c>
      <c r="F16" s="42">
        <v>60.8</v>
      </c>
    </row>
    <row r="17" s="2" customFormat="1" ht="16.5" customHeight="1" spans="1:6">
      <c r="A17" s="203">
        <v>12</v>
      </c>
      <c r="B17" s="149" t="s">
        <v>20</v>
      </c>
      <c r="C17" s="204">
        <v>1612</v>
      </c>
      <c r="D17" s="204">
        <v>1405.5</v>
      </c>
      <c r="E17" s="42">
        <f t="shared" si="0"/>
        <v>87.1898263027295</v>
      </c>
      <c r="F17" s="42">
        <v>-4.9</v>
      </c>
    </row>
    <row r="18" s="2" customFormat="1" ht="16.5" customHeight="1" spans="1:6">
      <c r="A18" s="203">
        <v>13</v>
      </c>
      <c r="B18" s="149" t="s">
        <v>21</v>
      </c>
      <c r="C18" s="204">
        <v>1079</v>
      </c>
      <c r="D18" s="204">
        <v>1235</v>
      </c>
      <c r="E18" s="42">
        <f t="shared" si="0"/>
        <v>114.457831325301</v>
      </c>
      <c r="F18" s="42">
        <v>24.8</v>
      </c>
    </row>
    <row r="19" s="2" customFormat="1" ht="16.5" customHeight="1" spans="1:6">
      <c r="A19" s="203">
        <v>14</v>
      </c>
      <c r="B19" s="149" t="s">
        <v>22</v>
      </c>
      <c r="C19" s="204">
        <v>15606</v>
      </c>
      <c r="D19" s="204">
        <v>14025.9</v>
      </c>
      <c r="E19" s="42">
        <f t="shared" si="0"/>
        <v>89.875048058439</v>
      </c>
      <c r="F19" s="42">
        <v>-2</v>
      </c>
    </row>
    <row r="20" s="2" customFormat="1" ht="16.5" customHeight="1" spans="1:6">
      <c r="A20" s="203">
        <v>15</v>
      </c>
      <c r="B20" s="149" t="s">
        <v>23</v>
      </c>
      <c r="C20" s="204">
        <v>183</v>
      </c>
      <c r="D20" s="204">
        <v>46.5</v>
      </c>
      <c r="E20" s="42"/>
      <c r="F20" s="42"/>
    </row>
    <row r="21" s="2" customFormat="1" ht="16.5" customHeight="1" spans="1:6">
      <c r="A21" s="203">
        <v>16</v>
      </c>
      <c r="B21" s="149" t="s">
        <v>24</v>
      </c>
      <c r="C21" s="204">
        <v>11229</v>
      </c>
      <c r="D21" s="204">
        <v>3417.6</v>
      </c>
      <c r="E21" s="42">
        <f t="shared" ref="E21:E23" si="1">D21/C21*100</f>
        <v>30.4354795618488</v>
      </c>
      <c r="F21" s="42">
        <v>-69</v>
      </c>
    </row>
    <row r="22" s="2" customFormat="1" ht="16.5" customHeight="1" spans="1:6">
      <c r="A22" s="203">
        <v>17</v>
      </c>
      <c r="B22" s="149" t="s">
        <v>25</v>
      </c>
      <c r="C22" s="204">
        <v>4106</v>
      </c>
      <c r="D22" s="204">
        <v>3340.2</v>
      </c>
      <c r="E22" s="42">
        <f t="shared" si="1"/>
        <v>81.3492450073064</v>
      </c>
      <c r="F22" s="42">
        <v>-17</v>
      </c>
    </row>
    <row r="23" s="2" customFormat="1" ht="16.5" customHeight="1" spans="1:6">
      <c r="A23" s="203">
        <v>18</v>
      </c>
      <c r="B23" s="149" t="s">
        <v>26</v>
      </c>
      <c r="C23" s="204">
        <v>2397</v>
      </c>
      <c r="D23" s="204">
        <v>6752.7</v>
      </c>
      <c r="E23" s="42">
        <f t="shared" si="1"/>
        <v>281.71464330413</v>
      </c>
      <c r="F23" s="42">
        <v>187.4</v>
      </c>
    </row>
    <row r="24" s="2" customFormat="1" ht="16.5" customHeight="1" spans="1:6">
      <c r="A24" s="203">
        <v>19</v>
      </c>
      <c r="B24" s="149" t="s">
        <v>27</v>
      </c>
      <c r="C24" s="204"/>
      <c r="D24" s="204"/>
      <c r="E24" s="42"/>
      <c r="F24" s="42"/>
    </row>
    <row r="25" s="2" customFormat="1" ht="16.5" customHeight="1" spans="1:6">
      <c r="A25" s="203">
        <v>20</v>
      </c>
      <c r="B25" s="149" t="s">
        <v>28</v>
      </c>
      <c r="C25" s="204">
        <v>8757</v>
      </c>
      <c r="D25" s="204">
        <v>13898.3</v>
      </c>
      <c r="E25" s="42">
        <f t="shared" ref="E25:E30" si="2">D25/C25*100</f>
        <v>158.710745689163</v>
      </c>
      <c r="F25" s="42">
        <v>61.9</v>
      </c>
    </row>
    <row r="26" s="2" customFormat="1" ht="16.5" customHeight="1" spans="1:6">
      <c r="A26" s="203">
        <v>21</v>
      </c>
      <c r="B26" s="149" t="s">
        <v>29</v>
      </c>
      <c r="C26" s="204">
        <v>5374</v>
      </c>
      <c r="D26" s="204">
        <v>4965</v>
      </c>
      <c r="E26" s="42">
        <f t="shared" si="2"/>
        <v>92.3892817268329</v>
      </c>
      <c r="F26" s="42">
        <v>-5.8</v>
      </c>
    </row>
    <row r="27" s="2" customFormat="1" ht="16.5" customHeight="1" spans="1:6">
      <c r="A27" s="203">
        <v>22</v>
      </c>
      <c r="B27" s="149"/>
      <c r="C27" s="38"/>
      <c r="D27" s="23"/>
      <c r="E27" s="42"/>
      <c r="F27" s="42"/>
    </row>
    <row r="28" s="2" customFormat="1" ht="16.5" customHeight="1" spans="1:6">
      <c r="A28" s="203">
        <v>23</v>
      </c>
      <c r="B28" s="149"/>
      <c r="C28" s="38"/>
      <c r="D28" s="23"/>
      <c r="E28" s="42"/>
      <c r="F28" s="42"/>
    </row>
    <row r="29" s="2" customFormat="1" ht="16.5" customHeight="1" spans="1:6">
      <c r="A29" s="203">
        <v>24</v>
      </c>
      <c r="B29" s="149"/>
      <c r="C29" s="38"/>
      <c r="D29" s="23"/>
      <c r="E29" s="42"/>
      <c r="F29" s="42"/>
    </row>
    <row r="30" s="2" customFormat="1" ht="16.5" customHeight="1" spans="1:6">
      <c r="A30" s="203">
        <v>25</v>
      </c>
      <c r="B30" s="43" t="s">
        <v>30</v>
      </c>
      <c r="C30" s="28">
        <f>SUM(C6:C29)</f>
        <v>107120</v>
      </c>
      <c r="D30" s="28">
        <f>SUM(D6:D29)</f>
        <v>107995.9</v>
      </c>
      <c r="E30" s="33">
        <f t="shared" si="2"/>
        <v>100.817681105302</v>
      </c>
      <c r="F30" s="42">
        <v>7.9</v>
      </c>
    </row>
    <row r="31" s="2" customFormat="1" customHeight="1" spans="1:6">
      <c r="A31" s="30"/>
      <c r="B31" s="30"/>
      <c r="C31" s="30"/>
      <c r="D31" s="30"/>
      <c r="E31" s="30"/>
      <c r="F31" s="30"/>
    </row>
  </sheetData>
  <mergeCells count="5">
    <mergeCell ref="A1:B1"/>
    <mergeCell ref="A2:F2"/>
    <mergeCell ref="B4:F4"/>
    <mergeCell ref="A31:F31"/>
    <mergeCell ref="A4:A5"/>
  </mergeCells>
  <pageMargins left="0.7" right="0.7" top="0.314583333333333" bottom="0.196527777777778"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B8" sqref="B8"/>
    </sheetView>
  </sheetViews>
  <sheetFormatPr defaultColWidth="6.75" defaultRowHeight="15.6" outlineLevelCol="3"/>
  <cols>
    <col min="1" max="1" width="72" style="92" customWidth="1"/>
    <col min="2" max="2" width="29" style="92" customWidth="1"/>
    <col min="3" max="3" width="7" style="92"/>
    <col min="4" max="4" width="33.1296296296296" style="92" customWidth="1"/>
    <col min="5" max="16384" width="7" style="92"/>
  </cols>
  <sheetData>
    <row r="1" s="92" customFormat="1" ht="48" customHeight="1" spans="1:4">
      <c r="A1" s="93" t="s">
        <v>2016</v>
      </c>
      <c r="B1" s="93"/>
      <c r="C1" s="94"/>
      <c r="D1" s="94"/>
    </row>
    <row r="2" s="92" customFormat="1" ht="29.25" customHeight="1" spans="1:3">
      <c r="A2" s="95"/>
      <c r="B2" s="96" t="s">
        <v>2017</v>
      </c>
      <c r="C2" s="97"/>
    </row>
    <row r="3" s="92" customFormat="1" ht="33.75" customHeight="1" spans="1:2">
      <c r="A3" s="98" t="s">
        <v>2018</v>
      </c>
      <c r="B3" s="99" t="s">
        <v>2019</v>
      </c>
    </row>
    <row r="4" s="92" customFormat="1" ht="21.75" customHeight="1" spans="1:2">
      <c r="A4" s="100" t="s">
        <v>2020</v>
      </c>
      <c r="B4" s="101"/>
    </row>
    <row r="5" s="92" customFormat="1" ht="21.75" customHeight="1" spans="1:2">
      <c r="A5" s="100" t="s">
        <v>2021</v>
      </c>
      <c r="B5" s="102">
        <v>1696</v>
      </c>
    </row>
    <row r="6" s="92" customFormat="1" ht="21.75" customHeight="1" spans="1:2">
      <c r="A6" s="100" t="s">
        <v>2022</v>
      </c>
      <c r="B6" s="102">
        <v>1048</v>
      </c>
    </row>
    <row r="7" s="92" customFormat="1" ht="21.75" customHeight="1" spans="1:2">
      <c r="A7" s="100" t="s">
        <v>2023</v>
      </c>
      <c r="B7" s="102"/>
    </row>
    <row r="8" s="92" customFormat="1" ht="21.75" customHeight="1" spans="1:2">
      <c r="A8" s="100" t="s">
        <v>2024</v>
      </c>
      <c r="B8" s="102">
        <v>1048</v>
      </c>
    </row>
    <row r="9" s="92" customFormat="1" ht="21.75" customHeight="1" spans="1:2">
      <c r="A9" s="100"/>
      <c r="B9" s="102"/>
    </row>
    <row r="10" s="92" customFormat="1" ht="21.75" customHeight="1" spans="1:2">
      <c r="A10" s="98" t="s">
        <v>2025</v>
      </c>
      <c r="B10" s="103">
        <f>SUM(B4:B6)</f>
        <v>2744</v>
      </c>
    </row>
    <row r="11" s="92" customFormat="1" ht="59" customHeight="1" spans="1:2">
      <c r="A11" s="104" t="s">
        <v>2026</v>
      </c>
      <c r="B11" s="104"/>
    </row>
    <row r="12" s="92" customFormat="1" ht="103" customHeight="1" spans="1:2">
      <c r="A12" s="105" t="s">
        <v>2027</v>
      </c>
      <c r="B12" s="106"/>
    </row>
  </sheetData>
  <mergeCells count="3">
    <mergeCell ref="A1:B1"/>
    <mergeCell ref="A11:B11"/>
    <mergeCell ref="A12:B12"/>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showZeros="0" workbookViewId="0">
      <selection activeCell="A1" sqref="A1:G3"/>
    </sheetView>
  </sheetViews>
  <sheetFormatPr defaultColWidth="9" defaultRowHeight="14.4" outlineLevelCol="6"/>
  <cols>
    <col min="1" max="1" width="12.6296296296296" style="81" customWidth="1"/>
    <col min="2" max="2" width="51.3796296296296" style="81" customWidth="1"/>
    <col min="3" max="3" width="17.5" style="81" customWidth="1"/>
    <col min="4" max="16372" width="9" style="81"/>
    <col min="16373" max="16384" width="9" style="84"/>
  </cols>
  <sheetData>
    <row r="1" s="81" customFormat="1" ht="18" customHeight="1" spans="1:7">
      <c r="A1" s="85" t="s">
        <v>2028</v>
      </c>
      <c r="B1" s="85"/>
      <c r="C1" s="85"/>
      <c r="D1" s="85"/>
      <c r="E1" s="85"/>
      <c r="F1" s="85"/>
      <c r="G1" s="85"/>
    </row>
    <row r="2" s="82" customFormat="1" ht="20.4" spans="1:7">
      <c r="A2" s="85"/>
      <c r="B2" s="85"/>
      <c r="C2" s="85"/>
      <c r="D2" s="85"/>
      <c r="E2" s="85"/>
      <c r="F2" s="85"/>
      <c r="G2" s="85"/>
    </row>
    <row r="3" s="81" customFormat="1" ht="20.25" customHeight="1" spans="1:7">
      <c r="A3" s="85"/>
      <c r="B3" s="85"/>
      <c r="C3" s="85"/>
      <c r="D3" s="85"/>
      <c r="E3" s="85"/>
      <c r="F3" s="85"/>
      <c r="G3" s="85"/>
    </row>
    <row r="4" s="81" customFormat="1" ht="31.5" customHeight="1" spans="1:7">
      <c r="A4" s="86"/>
      <c r="B4" s="86"/>
      <c r="C4" s="86"/>
      <c r="D4" s="86"/>
      <c r="E4" s="86"/>
      <c r="F4" s="86"/>
      <c r="G4" s="86" t="s">
        <v>1</v>
      </c>
    </row>
    <row r="5" s="81" customFormat="1" ht="21.95" customHeight="1" spans="1:7">
      <c r="A5" s="87" t="s">
        <v>99</v>
      </c>
      <c r="B5" s="53" t="s">
        <v>95</v>
      </c>
      <c r="C5" s="79" t="s">
        <v>96</v>
      </c>
      <c r="D5" s="79" t="s">
        <v>2029</v>
      </c>
      <c r="E5" s="79" t="s">
        <v>34</v>
      </c>
      <c r="F5" s="79"/>
      <c r="G5" s="79"/>
    </row>
    <row r="6" s="81" customFormat="1" ht="46.15" customHeight="1" spans="1:7">
      <c r="A6" s="87"/>
      <c r="B6" s="53"/>
      <c r="C6" s="79"/>
      <c r="D6" s="79"/>
      <c r="E6" s="79" t="s">
        <v>2030</v>
      </c>
      <c r="F6" s="88" t="s">
        <v>2031</v>
      </c>
      <c r="G6" s="88" t="s">
        <v>2032</v>
      </c>
    </row>
    <row r="7" s="81" customFormat="1" ht="20.1" customHeight="1" spans="1:7">
      <c r="A7" s="89" t="s">
        <v>2033</v>
      </c>
      <c r="B7" s="63" t="s">
        <v>2034</v>
      </c>
      <c r="C7" s="56">
        <f>C8+C15+C54</f>
        <v>256319</v>
      </c>
      <c r="D7" s="56">
        <f>D8+D15+D54</f>
        <v>459143</v>
      </c>
      <c r="E7" s="56">
        <f>E8+E15+E54</f>
        <v>249550</v>
      </c>
      <c r="F7" s="90">
        <f>E7/C7</f>
        <v>0.973591501215282</v>
      </c>
      <c r="G7" s="90">
        <f>E7/D7</f>
        <v>0.543512587581647</v>
      </c>
    </row>
    <row r="8" s="81" customFormat="1" ht="20.1" customHeight="1" spans="1:7">
      <c r="A8" s="89" t="s">
        <v>2035</v>
      </c>
      <c r="B8" s="63" t="s">
        <v>2036</v>
      </c>
      <c r="C8" s="56">
        <v>8611</v>
      </c>
      <c r="D8" s="58">
        <v>8611</v>
      </c>
      <c r="E8" s="91">
        <v>8611</v>
      </c>
      <c r="F8" s="90">
        <f t="shared" ref="F8:F39" si="0">E8/C8</f>
        <v>1</v>
      </c>
      <c r="G8" s="90">
        <f t="shared" ref="G8:G39" si="1">E8/D8</f>
        <v>1</v>
      </c>
    </row>
    <row r="9" s="81" customFormat="1" ht="20.1" customHeight="1" spans="1:7">
      <c r="A9" s="89" t="s">
        <v>2037</v>
      </c>
      <c r="B9" s="63" t="s">
        <v>2038</v>
      </c>
      <c r="C9" s="59">
        <v>436</v>
      </c>
      <c r="D9" s="59">
        <v>436</v>
      </c>
      <c r="E9" s="59">
        <v>436</v>
      </c>
      <c r="F9" s="90">
        <f t="shared" si="0"/>
        <v>1</v>
      </c>
      <c r="G9" s="90">
        <f t="shared" si="1"/>
        <v>1</v>
      </c>
    </row>
    <row r="10" s="81" customFormat="1" ht="20.1" customHeight="1" spans="1:7">
      <c r="A10" s="89" t="s">
        <v>2039</v>
      </c>
      <c r="B10" s="63" t="s">
        <v>2040</v>
      </c>
      <c r="C10" s="59">
        <v>1142</v>
      </c>
      <c r="D10" s="59">
        <v>1188</v>
      </c>
      <c r="E10" s="59">
        <v>1142</v>
      </c>
      <c r="F10" s="90">
        <f t="shared" si="0"/>
        <v>1</v>
      </c>
      <c r="G10" s="90">
        <f t="shared" si="1"/>
        <v>0.961279461279461</v>
      </c>
    </row>
    <row r="11" s="81" customFormat="1" ht="20.1" customHeight="1" spans="1:7">
      <c r="A11" s="89" t="s">
        <v>2041</v>
      </c>
      <c r="B11" s="63" t="s">
        <v>2042</v>
      </c>
      <c r="C11" s="59">
        <v>1426</v>
      </c>
      <c r="D11" s="59">
        <v>1426</v>
      </c>
      <c r="E11" s="59">
        <v>1426</v>
      </c>
      <c r="F11" s="90">
        <f t="shared" si="0"/>
        <v>1</v>
      </c>
      <c r="G11" s="90">
        <f t="shared" si="1"/>
        <v>1</v>
      </c>
    </row>
    <row r="12" s="81" customFormat="1" ht="20.1" customHeight="1" spans="1:7">
      <c r="A12" s="89" t="s">
        <v>2043</v>
      </c>
      <c r="B12" s="63" t="s">
        <v>2044</v>
      </c>
      <c r="C12" s="59">
        <v>26</v>
      </c>
      <c r="D12" s="59">
        <v>26</v>
      </c>
      <c r="E12" s="59">
        <v>26</v>
      </c>
      <c r="F12" s="90">
        <f t="shared" si="0"/>
        <v>1</v>
      </c>
      <c r="G12" s="90">
        <f t="shared" si="1"/>
        <v>1</v>
      </c>
    </row>
    <row r="13" s="81" customFormat="1" ht="20.1" customHeight="1" spans="1:7">
      <c r="A13" s="89" t="s">
        <v>2045</v>
      </c>
      <c r="B13" s="63" t="s">
        <v>2046</v>
      </c>
      <c r="C13" s="59">
        <v>5535</v>
      </c>
      <c r="D13" s="59">
        <v>5535</v>
      </c>
      <c r="E13" s="59">
        <v>5535</v>
      </c>
      <c r="F13" s="90">
        <f t="shared" si="0"/>
        <v>1</v>
      </c>
      <c r="G13" s="90">
        <f t="shared" si="1"/>
        <v>1</v>
      </c>
    </row>
    <row r="14" s="81" customFormat="1" ht="20.1" customHeight="1" spans="1:7">
      <c r="A14" s="89" t="s">
        <v>2047</v>
      </c>
      <c r="B14" s="63" t="s">
        <v>2048</v>
      </c>
      <c r="C14" s="59">
        <v>46</v>
      </c>
      <c r="D14" s="59">
        <v>0</v>
      </c>
      <c r="E14" s="59">
        <v>46</v>
      </c>
      <c r="F14" s="90">
        <f t="shared" si="0"/>
        <v>1</v>
      </c>
      <c r="G14" s="90"/>
    </row>
    <row r="15" s="81" customFormat="1" ht="20.1" customHeight="1" spans="1:7">
      <c r="A15" s="89" t="s">
        <v>2049</v>
      </c>
      <c r="B15" s="63" t="s">
        <v>2050</v>
      </c>
      <c r="C15" s="56">
        <v>245828</v>
      </c>
      <c r="D15" s="58">
        <v>427985</v>
      </c>
      <c r="E15" s="91">
        <v>238418</v>
      </c>
      <c r="F15" s="90">
        <f t="shared" si="0"/>
        <v>0.969856973168231</v>
      </c>
      <c r="G15" s="90">
        <f t="shared" si="1"/>
        <v>0.557070925382899</v>
      </c>
    </row>
    <row r="16" s="81" customFormat="1" ht="20.1" customHeight="1" spans="1:7">
      <c r="A16" s="89" t="s">
        <v>2051</v>
      </c>
      <c r="B16" s="63" t="s">
        <v>2052</v>
      </c>
      <c r="C16" s="59">
        <v>38522</v>
      </c>
      <c r="D16" s="59">
        <v>0</v>
      </c>
      <c r="E16" s="59">
        <v>36509</v>
      </c>
      <c r="F16" s="90">
        <f t="shared" si="0"/>
        <v>0.94774414620217</v>
      </c>
      <c r="G16" s="90"/>
    </row>
    <row r="17" s="81" customFormat="1" ht="20.1" customHeight="1" spans="1:7">
      <c r="A17" s="89" t="s">
        <v>2053</v>
      </c>
      <c r="B17" s="63" t="s">
        <v>2054</v>
      </c>
      <c r="C17" s="59">
        <v>75135</v>
      </c>
      <c r="D17" s="59">
        <v>102260</v>
      </c>
      <c r="E17" s="59">
        <v>82686</v>
      </c>
      <c r="F17" s="90">
        <f t="shared" si="0"/>
        <v>1.10049910161709</v>
      </c>
      <c r="G17" s="90">
        <f t="shared" si="1"/>
        <v>0.808585957363583</v>
      </c>
    </row>
    <row r="18" s="81" customFormat="1" ht="20.1" customHeight="1" spans="1:7">
      <c r="A18" s="89" t="s">
        <v>2055</v>
      </c>
      <c r="B18" s="63" t="s">
        <v>2056</v>
      </c>
      <c r="C18" s="59">
        <v>0</v>
      </c>
      <c r="D18" s="59">
        <v>44281</v>
      </c>
      <c r="E18" s="59">
        <v>0</v>
      </c>
      <c r="F18" s="90"/>
      <c r="G18" s="90">
        <f t="shared" si="1"/>
        <v>0</v>
      </c>
    </row>
    <row r="19" s="81" customFormat="1" ht="20.1" customHeight="1" spans="1:7">
      <c r="A19" s="89" t="s">
        <v>2057</v>
      </c>
      <c r="B19" s="63" t="s">
        <v>2058</v>
      </c>
      <c r="C19" s="59">
        <v>12813</v>
      </c>
      <c r="D19" s="59">
        <v>12350</v>
      </c>
      <c r="E19" s="59">
        <v>219</v>
      </c>
      <c r="F19" s="90">
        <f t="shared" si="0"/>
        <v>0.0170920159213299</v>
      </c>
      <c r="G19" s="90">
        <f t="shared" si="1"/>
        <v>0.0177327935222672</v>
      </c>
    </row>
    <row r="20" s="81" customFormat="1" ht="20.1" customHeight="1" spans="1:7">
      <c r="A20" s="89" t="s">
        <v>2059</v>
      </c>
      <c r="B20" s="63" t="s">
        <v>2060</v>
      </c>
      <c r="C20" s="59">
        <v>0</v>
      </c>
      <c r="D20" s="59">
        <v>0</v>
      </c>
      <c r="E20" s="59">
        <v>0</v>
      </c>
      <c r="F20" s="90"/>
      <c r="G20" s="90"/>
    </row>
    <row r="21" s="81" customFormat="1" ht="20.1" customHeight="1" spans="1:7">
      <c r="A21" s="89" t="s">
        <v>2061</v>
      </c>
      <c r="B21" s="63" t="s">
        <v>2062</v>
      </c>
      <c r="C21" s="59">
        <v>0</v>
      </c>
      <c r="D21" s="59">
        <v>0</v>
      </c>
      <c r="E21" s="59">
        <v>0</v>
      </c>
      <c r="F21" s="90"/>
      <c r="G21" s="90"/>
    </row>
    <row r="22" s="81" customFormat="1" ht="20.1" customHeight="1" spans="1:7">
      <c r="A22" s="89" t="s">
        <v>2063</v>
      </c>
      <c r="B22" s="63" t="s">
        <v>2064</v>
      </c>
      <c r="C22" s="59">
        <v>4488</v>
      </c>
      <c r="D22" s="59">
        <v>5185</v>
      </c>
      <c r="E22" s="59">
        <v>4400</v>
      </c>
      <c r="F22" s="90">
        <f t="shared" si="0"/>
        <v>0.980392156862745</v>
      </c>
      <c r="G22" s="90">
        <f t="shared" si="1"/>
        <v>0.848601735776278</v>
      </c>
    </row>
    <row r="23" s="81" customFormat="1" ht="20.1" customHeight="1" spans="1:7">
      <c r="A23" s="89" t="s">
        <v>2065</v>
      </c>
      <c r="B23" s="63" t="s">
        <v>2066</v>
      </c>
      <c r="C23" s="59">
        <v>0</v>
      </c>
      <c r="D23" s="59">
        <v>0</v>
      </c>
      <c r="E23" s="59">
        <v>0</v>
      </c>
      <c r="F23" s="90"/>
      <c r="G23" s="90"/>
    </row>
    <row r="24" s="81" customFormat="1" ht="20.1" customHeight="1" spans="1:7">
      <c r="A24" s="89" t="s">
        <v>2067</v>
      </c>
      <c r="B24" s="63" t="s">
        <v>2068</v>
      </c>
      <c r="C24" s="59">
        <v>28730</v>
      </c>
      <c r="D24" s="59">
        <v>29967</v>
      </c>
      <c r="E24" s="59">
        <v>28730</v>
      </c>
      <c r="F24" s="90">
        <f t="shared" si="0"/>
        <v>1</v>
      </c>
      <c r="G24" s="90">
        <f t="shared" si="1"/>
        <v>0.958721260052725</v>
      </c>
    </row>
    <row r="25" s="81" customFormat="1" ht="20.1" customHeight="1" spans="1:7">
      <c r="A25" s="89" t="s">
        <v>2069</v>
      </c>
      <c r="B25" s="63" t="s">
        <v>2070</v>
      </c>
      <c r="C25" s="59">
        <v>900</v>
      </c>
      <c r="D25" s="59">
        <v>1600</v>
      </c>
      <c r="E25" s="59">
        <v>1000</v>
      </c>
      <c r="F25" s="90">
        <f t="shared" si="0"/>
        <v>1.11111111111111</v>
      </c>
      <c r="G25" s="90">
        <f t="shared" si="1"/>
        <v>0.625</v>
      </c>
    </row>
    <row r="26" s="81" customFormat="1" ht="20.1" customHeight="1" spans="1:7">
      <c r="A26" s="89" t="s">
        <v>2071</v>
      </c>
      <c r="B26" s="63" t="s">
        <v>2072</v>
      </c>
      <c r="C26" s="59">
        <v>0</v>
      </c>
      <c r="D26" s="59">
        <v>0</v>
      </c>
      <c r="E26" s="59">
        <v>0</v>
      </c>
      <c r="F26" s="90"/>
      <c r="G26" s="90"/>
    </row>
    <row r="27" s="81" customFormat="1" ht="20.1" customHeight="1" spans="1:7">
      <c r="A27" s="89" t="s">
        <v>2073</v>
      </c>
      <c r="B27" s="63" t="s">
        <v>2074</v>
      </c>
      <c r="C27" s="59">
        <v>0</v>
      </c>
      <c r="D27" s="59">
        <v>0</v>
      </c>
      <c r="E27" s="59">
        <v>0</v>
      </c>
      <c r="F27" s="90"/>
      <c r="G27" s="90"/>
    </row>
    <row r="28" s="81" customFormat="1" ht="20.1" customHeight="1" spans="1:7">
      <c r="A28" s="89" t="s">
        <v>2075</v>
      </c>
      <c r="B28" s="63" t="s">
        <v>2076</v>
      </c>
      <c r="C28" s="59">
        <v>0</v>
      </c>
      <c r="D28" s="59">
        <v>12144</v>
      </c>
      <c r="E28" s="59">
        <v>0</v>
      </c>
      <c r="F28" s="90"/>
      <c r="G28" s="90"/>
    </row>
    <row r="29" s="81" customFormat="1" ht="20.1" customHeight="1" spans="1:7">
      <c r="A29" s="89" t="s">
        <v>2077</v>
      </c>
      <c r="B29" s="63" t="s">
        <v>2078</v>
      </c>
      <c r="C29" s="59">
        <v>0</v>
      </c>
      <c r="D29" s="59">
        <v>0</v>
      </c>
      <c r="E29" s="59">
        <v>0</v>
      </c>
      <c r="F29" s="90"/>
      <c r="G29" s="90"/>
    </row>
    <row r="30" s="81" customFormat="1" ht="20.1" customHeight="1" spans="1:7">
      <c r="A30" s="89" t="s">
        <v>2079</v>
      </c>
      <c r="B30" s="63" t="s">
        <v>2080</v>
      </c>
      <c r="C30" s="59">
        <v>0</v>
      </c>
      <c r="D30" s="59">
        <v>0</v>
      </c>
      <c r="E30" s="59">
        <v>0</v>
      </c>
      <c r="F30" s="90"/>
      <c r="G30" s="90"/>
    </row>
    <row r="31" s="81" customFormat="1" ht="20.1" customHeight="1" spans="1:7">
      <c r="A31" s="89" t="s">
        <v>2081</v>
      </c>
      <c r="B31" s="63" t="s">
        <v>2082</v>
      </c>
      <c r="C31" s="59">
        <v>0</v>
      </c>
      <c r="D31" s="59">
        <v>0</v>
      </c>
      <c r="E31" s="59">
        <v>0</v>
      </c>
      <c r="F31" s="90"/>
      <c r="G31" s="90"/>
    </row>
    <row r="32" s="81" customFormat="1" ht="20.1" customHeight="1" spans="1:7">
      <c r="A32" s="89" t="s">
        <v>2083</v>
      </c>
      <c r="B32" s="63" t="s">
        <v>2084</v>
      </c>
      <c r="C32" s="59">
        <v>1261</v>
      </c>
      <c r="D32" s="59">
        <v>1781</v>
      </c>
      <c r="E32" s="59">
        <v>1661</v>
      </c>
      <c r="F32" s="90">
        <f t="shared" si="0"/>
        <v>1.31720856463125</v>
      </c>
      <c r="G32" s="90">
        <f t="shared" si="1"/>
        <v>0.932622122403144</v>
      </c>
    </row>
    <row r="33" s="81" customFormat="1" ht="20.1" customHeight="1" spans="1:7">
      <c r="A33" s="89" t="s">
        <v>2085</v>
      </c>
      <c r="B33" s="63" t="s">
        <v>2086</v>
      </c>
      <c r="C33" s="59">
        <v>20902</v>
      </c>
      <c r="D33" s="59">
        <v>22869</v>
      </c>
      <c r="E33" s="59">
        <v>22465</v>
      </c>
      <c r="F33" s="90">
        <f t="shared" si="0"/>
        <v>1.07477753325041</v>
      </c>
      <c r="G33" s="90">
        <f t="shared" si="1"/>
        <v>0.982334164152346</v>
      </c>
    </row>
    <row r="34" s="81" customFormat="1" ht="20.1" customHeight="1" spans="1:7">
      <c r="A34" s="89" t="s">
        <v>2087</v>
      </c>
      <c r="B34" s="63" t="s">
        <v>2088</v>
      </c>
      <c r="C34" s="59">
        <v>20</v>
      </c>
      <c r="D34" s="59">
        <v>20</v>
      </c>
      <c r="E34" s="59">
        <v>0</v>
      </c>
      <c r="F34" s="90">
        <f t="shared" si="0"/>
        <v>0</v>
      </c>
      <c r="G34" s="90">
        <f t="shared" si="1"/>
        <v>0</v>
      </c>
    </row>
    <row r="35" s="81" customFormat="1" ht="20.1" customHeight="1" spans="1:7">
      <c r="A35" s="89" t="s">
        <v>2089</v>
      </c>
      <c r="B35" s="63" t="s">
        <v>2090</v>
      </c>
      <c r="C35" s="59">
        <v>353</v>
      </c>
      <c r="D35" s="59">
        <v>811</v>
      </c>
      <c r="E35" s="59">
        <v>393</v>
      </c>
      <c r="F35" s="90">
        <f t="shared" si="0"/>
        <v>1.11331444759207</v>
      </c>
      <c r="G35" s="90">
        <f t="shared" si="1"/>
        <v>0.484586929716399</v>
      </c>
    </row>
    <row r="36" s="81" customFormat="1" ht="20.1" customHeight="1" spans="1:7">
      <c r="A36" s="89" t="s">
        <v>2091</v>
      </c>
      <c r="B36" s="63" t="s">
        <v>2092</v>
      </c>
      <c r="C36" s="59">
        <v>15423</v>
      </c>
      <c r="D36" s="59">
        <v>22850</v>
      </c>
      <c r="E36" s="59">
        <v>17491</v>
      </c>
      <c r="F36" s="90">
        <f t="shared" si="0"/>
        <v>1.13408545678532</v>
      </c>
      <c r="G36" s="90">
        <f t="shared" si="1"/>
        <v>0.7654704595186</v>
      </c>
    </row>
    <row r="37" s="81" customFormat="1" ht="20.1" customHeight="1" spans="1:7">
      <c r="A37" s="89" t="s">
        <v>2093</v>
      </c>
      <c r="B37" s="63" t="s">
        <v>2094</v>
      </c>
      <c r="C37" s="59">
        <v>6270</v>
      </c>
      <c r="D37" s="59">
        <v>11355</v>
      </c>
      <c r="E37" s="59">
        <v>6720</v>
      </c>
      <c r="F37" s="90">
        <f t="shared" si="0"/>
        <v>1.07177033492823</v>
      </c>
      <c r="G37" s="90">
        <f t="shared" si="1"/>
        <v>0.591809775429326</v>
      </c>
    </row>
    <row r="38" s="81" customFormat="1" ht="20.1" customHeight="1" spans="1:7">
      <c r="A38" s="89" t="s">
        <v>2095</v>
      </c>
      <c r="B38" s="63" t="s">
        <v>2096</v>
      </c>
      <c r="C38" s="59">
        <v>259</v>
      </c>
      <c r="D38" s="59">
        <v>951</v>
      </c>
      <c r="E38" s="59">
        <v>11</v>
      </c>
      <c r="F38" s="90">
        <f t="shared" si="0"/>
        <v>0.0424710424710425</v>
      </c>
      <c r="G38" s="90">
        <f t="shared" si="1"/>
        <v>0.0115667718191377</v>
      </c>
    </row>
    <row r="39" s="81" customFormat="1" ht="20.1" customHeight="1" spans="1:7">
      <c r="A39" s="89" t="s">
        <v>2097</v>
      </c>
      <c r="B39" s="63" t="s">
        <v>2098</v>
      </c>
      <c r="C39" s="59">
        <v>0</v>
      </c>
      <c r="D39" s="59">
        <v>0</v>
      </c>
      <c r="E39" s="59">
        <v>0</v>
      </c>
      <c r="F39" s="90"/>
      <c r="G39" s="90"/>
    </row>
    <row r="40" s="81" customFormat="1" ht="20.1" customHeight="1" spans="1:7">
      <c r="A40" s="89" t="s">
        <v>2099</v>
      </c>
      <c r="B40" s="63" t="s">
        <v>2100</v>
      </c>
      <c r="C40" s="59">
        <v>28631</v>
      </c>
      <c r="D40" s="59">
        <v>137195</v>
      </c>
      <c r="E40" s="59">
        <v>35572</v>
      </c>
      <c r="F40" s="90">
        <f>E40/C40</f>
        <v>1.24242953442073</v>
      </c>
      <c r="G40" s="90">
        <f>E40/D40</f>
        <v>0.259280586027188</v>
      </c>
    </row>
    <row r="41" s="81" customFormat="1" ht="20.1" customHeight="1" spans="1:7">
      <c r="A41" s="89" t="s">
        <v>2101</v>
      </c>
      <c r="B41" s="63" t="s">
        <v>2102</v>
      </c>
      <c r="C41" s="59">
        <v>10999</v>
      </c>
      <c r="D41" s="59">
        <v>12903</v>
      </c>
      <c r="E41" s="59">
        <v>51</v>
      </c>
      <c r="F41" s="90">
        <f>E41/C41</f>
        <v>0.00463678516228748</v>
      </c>
      <c r="G41" s="90">
        <f>E41/D41</f>
        <v>0.00395256916996047</v>
      </c>
    </row>
    <row r="42" s="81" customFormat="1" ht="20.1" customHeight="1" spans="1:7">
      <c r="A42" s="89" t="s">
        <v>2103</v>
      </c>
      <c r="B42" s="63" t="s">
        <v>2104</v>
      </c>
      <c r="C42" s="59">
        <v>0</v>
      </c>
      <c r="D42" s="59">
        <v>0</v>
      </c>
      <c r="E42" s="59">
        <v>0</v>
      </c>
      <c r="F42" s="90"/>
      <c r="G42" s="90"/>
    </row>
    <row r="43" s="81" customFormat="1" ht="20.1" customHeight="1" spans="1:7">
      <c r="A43" s="89" t="s">
        <v>2105</v>
      </c>
      <c r="B43" s="63" t="s">
        <v>2106</v>
      </c>
      <c r="C43" s="59">
        <v>0</v>
      </c>
      <c r="D43" s="59">
        <v>0</v>
      </c>
      <c r="E43" s="59">
        <v>0</v>
      </c>
      <c r="F43" s="90"/>
      <c r="G43" s="90"/>
    </row>
    <row r="44" s="81" customFormat="1" ht="20.1" customHeight="1" spans="1:7">
      <c r="A44" s="89" t="s">
        <v>2107</v>
      </c>
      <c r="B44" s="63" t="s">
        <v>2108</v>
      </c>
      <c r="C44" s="59">
        <v>0</v>
      </c>
      <c r="D44" s="59">
        <v>0</v>
      </c>
      <c r="E44" s="59">
        <v>0</v>
      </c>
      <c r="F44" s="90"/>
      <c r="G44" s="90"/>
    </row>
    <row r="45" s="81" customFormat="1" ht="20.1" customHeight="1" spans="1:7">
      <c r="A45" s="89" t="s">
        <v>2109</v>
      </c>
      <c r="B45" s="63" t="s">
        <v>2110</v>
      </c>
      <c r="C45" s="59">
        <v>0</v>
      </c>
      <c r="D45" s="59">
        <v>0</v>
      </c>
      <c r="E45" s="59">
        <v>0</v>
      </c>
      <c r="F45" s="90"/>
      <c r="G45" s="90"/>
    </row>
    <row r="46" s="81" customFormat="1" ht="20.1" customHeight="1" spans="1:7">
      <c r="A46" s="89" t="s">
        <v>2111</v>
      </c>
      <c r="B46" s="63" t="s">
        <v>2112</v>
      </c>
      <c r="C46" s="59">
        <v>52</v>
      </c>
      <c r="D46" s="59">
        <v>7411</v>
      </c>
      <c r="E46" s="59">
        <v>132</v>
      </c>
      <c r="F46" s="90">
        <f>E46/C46</f>
        <v>2.53846153846154</v>
      </c>
      <c r="G46" s="90">
        <f>E46/D46</f>
        <v>0.0178113614896775</v>
      </c>
    </row>
    <row r="47" s="81" customFormat="1" ht="20.1" customHeight="1" spans="1:7">
      <c r="A47" s="89" t="s">
        <v>2113</v>
      </c>
      <c r="B47" s="63" t="s">
        <v>2114</v>
      </c>
      <c r="C47" s="59">
        <v>0</v>
      </c>
      <c r="D47" s="59">
        <v>0</v>
      </c>
      <c r="E47" s="59">
        <v>0</v>
      </c>
      <c r="F47" s="90"/>
      <c r="G47" s="90"/>
    </row>
    <row r="48" s="81" customFormat="1" ht="20.1" customHeight="1" spans="1:7">
      <c r="A48" s="89" t="s">
        <v>2115</v>
      </c>
      <c r="B48" s="63" t="s">
        <v>2116</v>
      </c>
      <c r="C48" s="59">
        <v>0</v>
      </c>
      <c r="D48" s="59">
        <v>562</v>
      </c>
      <c r="E48" s="59">
        <v>0</v>
      </c>
      <c r="F48" s="90"/>
      <c r="G48" s="90"/>
    </row>
    <row r="49" s="81" customFormat="1" ht="20.1" customHeight="1" spans="1:7">
      <c r="A49" s="89" t="s">
        <v>2117</v>
      </c>
      <c r="B49" s="63" t="s">
        <v>2118</v>
      </c>
      <c r="C49" s="59">
        <v>0</v>
      </c>
      <c r="D49" s="59">
        <v>0</v>
      </c>
      <c r="E49" s="59">
        <v>0</v>
      </c>
      <c r="F49" s="90"/>
      <c r="G49" s="90"/>
    </row>
    <row r="50" s="81" customFormat="1" ht="20.1" customHeight="1" spans="1:7">
      <c r="A50" s="89" t="s">
        <v>2119</v>
      </c>
      <c r="B50" s="63" t="s">
        <v>2120</v>
      </c>
      <c r="C50" s="59">
        <v>0</v>
      </c>
      <c r="D50" s="59">
        <v>810</v>
      </c>
      <c r="E50" s="59">
        <v>0</v>
      </c>
      <c r="F50" s="90"/>
      <c r="G50" s="90"/>
    </row>
    <row r="51" s="81" customFormat="1" ht="20.1" customHeight="1" spans="1:7">
      <c r="A51" s="89" t="s">
        <v>2121</v>
      </c>
      <c r="B51" s="63" t="s">
        <v>2122</v>
      </c>
      <c r="C51" s="59">
        <v>0</v>
      </c>
      <c r="D51" s="59">
        <v>260</v>
      </c>
      <c r="E51" s="59">
        <v>0</v>
      </c>
      <c r="F51" s="90"/>
      <c r="G51" s="90"/>
    </row>
    <row r="52" s="81" customFormat="1" ht="20.1" customHeight="1" spans="1:7">
      <c r="A52" s="89" t="s">
        <v>2123</v>
      </c>
      <c r="B52" s="63" t="s">
        <v>2124</v>
      </c>
      <c r="C52" s="59">
        <v>0</v>
      </c>
      <c r="D52" s="59">
        <v>0</v>
      </c>
      <c r="E52" s="59">
        <v>0</v>
      </c>
      <c r="F52" s="90"/>
      <c r="G52" s="90"/>
    </row>
    <row r="53" s="81" customFormat="1" ht="20.1" customHeight="1" spans="1:7">
      <c r="A53" s="89" t="s">
        <v>2125</v>
      </c>
      <c r="B53" s="63" t="s">
        <v>2126</v>
      </c>
      <c r="C53" s="59">
        <v>1070</v>
      </c>
      <c r="D53" s="59">
        <v>420</v>
      </c>
      <c r="E53" s="59">
        <v>378</v>
      </c>
      <c r="F53" s="90">
        <f>E53/C53</f>
        <v>0.353271028037383</v>
      </c>
      <c r="G53" s="90">
        <f>E53/D53</f>
        <v>0.9</v>
      </c>
    </row>
    <row r="54" s="81" customFormat="1" ht="20.1" customHeight="1" spans="1:7">
      <c r="A54" s="89" t="s">
        <v>2127</v>
      </c>
      <c r="B54" s="63" t="s">
        <v>2128</v>
      </c>
      <c r="C54" s="56">
        <v>1880</v>
      </c>
      <c r="D54" s="58">
        <v>22547</v>
      </c>
      <c r="E54" s="91">
        <v>2521</v>
      </c>
      <c r="F54" s="90">
        <f>E54/C54</f>
        <v>1.34095744680851</v>
      </c>
      <c r="G54" s="90">
        <f>E54/D54</f>
        <v>0.111810883931343</v>
      </c>
    </row>
    <row r="55" s="81" customFormat="1" ht="20.1" customHeight="1" spans="1:7">
      <c r="A55" s="89" t="s">
        <v>2129</v>
      </c>
      <c r="B55" s="63" t="s">
        <v>1731</v>
      </c>
      <c r="C55" s="59">
        <v>1</v>
      </c>
      <c r="D55" s="59">
        <v>180</v>
      </c>
      <c r="E55" s="59">
        <v>1</v>
      </c>
      <c r="F55" s="90">
        <f>E55/C55</f>
        <v>1</v>
      </c>
      <c r="G55" s="90">
        <f>E55/D55</f>
        <v>0.00555555555555556</v>
      </c>
    </row>
    <row r="56" s="81" customFormat="1" ht="20.1" customHeight="1" spans="1:7">
      <c r="A56" s="89" t="s">
        <v>2130</v>
      </c>
      <c r="B56" s="63" t="s">
        <v>2131</v>
      </c>
      <c r="C56" s="59">
        <v>0</v>
      </c>
      <c r="D56" s="59">
        <v>0</v>
      </c>
      <c r="E56" s="59">
        <v>0</v>
      </c>
      <c r="F56" s="90"/>
      <c r="G56" s="90"/>
    </row>
    <row r="57" s="81" customFormat="1" ht="19.5" customHeight="1" spans="1:7">
      <c r="A57" s="89" t="s">
        <v>2132</v>
      </c>
      <c r="B57" s="63" t="s">
        <v>2133</v>
      </c>
      <c r="C57" s="59">
        <v>0</v>
      </c>
      <c r="D57" s="59">
        <v>13</v>
      </c>
      <c r="E57" s="59">
        <v>0</v>
      </c>
      <c r="F57" s="90"/>
      <c r="G57" s="90"/>
    </row>
    <row r="58" s="83" customFormat="1" ht="20.1" customHeight="1" spans="1:7">
      <c r="A58" s="89" t="s">
        <v>2134</v>
      </c>
      <c r="B58" s="63" t="s">
        <v>2135</v>
      </c>
      <c r="C58" s="59">
        <v>0</v>
      </c>
      <c r="D58" s="59">
        <v>12</v>
      </c>
      <c r="E58" s="59">
        <v>0</v>
      </c>
      <c r="F58" s="90"/>
      <c r="G58" s="90"/>
    </row>
    <row r="59" s="81" customFormat="1" ht="20.1" customHeight="1" spans="1:7">
      <c r="A59" s="89" t="s">
        <v>2136</v>
      </c>
      <c r="B59" s="63" t="s">
        <v>1733</v>
      </c>
      <c r="C59" s="59">
        <v>95</v>
      </c>
      <c r="D59" s="59">
        <v>965</v>
      </c>
      <c r="E59" s="59">
        <v>14</v>
      </c>
      <c r="F59" s="90">
        <f>E59/C59</f>
        <v>0.147368421052632</v>
      </c>
      <c r="G59" s="90">
        <f t="shared" ref="G59:G66" si="2">E59/D59</f>
        <v>0.0145077720207254</v>
      </c>
    </row>
    <row r="60" s="81" customFormat="1" ht="20.1" customHeight="1" spans="1:7">
      <c r="A60" s="89" t="s">
        <v>2137</v>
      </c>
      <c r="B60" s="63" t="s">
        <v>2138</v>
      </c>
      <c r="C60" s="59">
        <v>0</v>
      </c>
      <c r="D60" s="59">
        <v>1169</v>
      </c>
      <c r="E60" s="59">
        <v>0</v>
      </c>
      <c r="F60" s="90"/>
      <c r="G60" s="90">
        <f t="shared" si="2"/>
        <v>0</v>
      </c>
    </row>
    <row r="61" s="81" customFormat="1" ht="20.1" customHeight="1" spans="1:7">
      <c r="A61" s="89" t="s">
        <v>2139</v>
      </c>
      <c r="B61" s="63" t="s">
        <v>1735</v>
      </c>
      <c r="C61" s="59">
        <v>0</v>
      </c>
      <c r="D61" s="59">
        <v>333</v>
      </c>
      <c r="E61" s="59">
        <v>0</v>
      </c>
      <c r="F61" s="90"/>
      <c r="G61" s="90">
        <f t="shared" si="2"/>
        <v>0</v>
      </c>
    </row>
    <row r="62" s="81" customFormat="1" ht="20.1" customHeight="1" spans="1:7">
      <c r="A62" s="89" t="s">
        <v>2140</v>
      </c>
      <c r="B62" s="63" t="s">
        <v>2141</v>
      </c>
      <c r="C62" s="59">
        <v>0</v>
      </c>
      <c r="D62" s="59">
        <v>110</v>
      </c>
      <c r="E62" s="59">
        <v>0</v>
      </c>
      <c r="F62" s="90"/>
      <c r="G62" s="90">
        <f t="shared" si="2"/>
        <v>0</v>
      </c>
    </row>
    <row r="63" s="81" customFormat="1" ht="20.1" customHeight="1" spans="1:7">
      <c r="A63" s="89" t="s">
        <v>2142</v>
      </c>
      <c r="B63" s="63" t="s">
        <v>1737</v>
      </c>
      <c r="C63" s="59">
        <v>192</v>
      </c>
      <c r="D63" s="59">
        <v>605</v>
      </c>
      <c r="E63" s="59">
        <v>152</v>
      </c>
      <c r="F63" s="90">
        <f>E63/C63</f>
        <v>0.791666666666667</v>
      </c>
      <c r="G63" s="90">
        <f t="shared" si="2"/>
        <v>0.251239669421488</v>
      </c>
    </row>
    <row r="64" s="81" customFormat="1" ht="20.1" customHeight="1" spans="1:7">
      <c r="A64" s="89" t="s">
        <v>2143</v>
      </c>
      <c r="B64" s="63" t="s">
        <v>1739</v>
      </c>
      <c r="C64" s="59">
        <v>0</v>
      </c>
      <c r="D64" s="59">
        <v>240</v>
      </c>
      <c r="E64" s="59">
        <v>1000</v>
      </c>
      <c r="F64" s="90"/>
      <c r="G64" s="90">
        <f t="shared" si="2"/>
        <v>4.16666666666667</v>
      </c>
    </row>
    <row r="65" s="81" customFormat="1" ht="20.1" customHeight="1" spans="1:7">
      <c r="A65" s="89" t="s">
        <v>2144</v>
      </c>
      <c r="B65" s="63" t="s">
        <v>2145</v>
      </c>
      <c r="C65" s="59">
        <v>0</v>
      </c>
      <c r="D65" s="59">
        <v>1283</v>
      </c>
      <c r="E65" s="59">
        <v>0</v>
      </c>
      <c r="F65" s="90"/>
      <c r="G65" s="90">
        <f t="shared" si="2"/>
        <v>0</v>
      </c>
    </row>
    <row r="66" s="81" customFormat="1" ht="20.1" customHeight="1" spans="1:7">
      <c r="A66" s="89" t="s">
        <v>2146</v>
      </c>
      <c r="B66" s="63" t="s">
        <v>2147</v>
      </c>
      <c r="C66" s="59">
        <v>1592</v>
      </c>
      <c r="D66" s="59">
        <v>7838</v>
      </c>
      <c r="E66" s="59">
        <v>1354</v>
      </c>
      <c r="F66" s="90">
        <f>E66/C66</f>
        <v>0.850502512562814</v>
      </c>
      <c r="G66" s="90">
        <f t="shared" si="2"/>
        <v>0.172748150038275</v>
      </c>
    </row>
    <row r="67" s="81" customFormat="1" ht="20.1" customHeight="1" spans="1:7">
      <c r="A67" s="89" t="s">
        <v>2148</v>
      </c>
      <c r="B67" s="63" t="s">
        <v>1743</v>
      </c>
      <c r="C67" s="59">
        <v>0</v>
      </c>
      <c r="D67" s="59">
        <v>4721</v>
      </c>
      <c r="E67" s="59">
        <v>0</v>
      </c>
      <c r="F67" s="90"/>
      <c r="G67" s="90"/>
    </row>
    <row r="68" s="81" customFormat="1" ht="20.1" customHeight="1" spans="1:7">
      <c r="A68" s="89" t="s">
        <v>2149</v>
      </c>
      <c r="B68" s="63" t="s">
        <v>2150</v>
      </c>
      <c r="C68" s="59">
        <v>0</v>
      </c>
      <c r="D68" s="59">
        <v>12</v>
      </c>
      <c r="E68" s="59">
        <v>0</v>
      </c>
      <c r="F68" s="90"/>
      <c r="G68" s="90"/>
    </row>
    <row r="69" s="81" customFormat="1" ht="20.1" customHeight="1" spans="1:7">
      <c r="A69" s="89" t="s">
        <v>2151</v>
      </c>
      <c r="B69" s="63" t="s">
        <v>2152</v>
      </c>
      <c r="C69" s="59">
        <v>0</v>
      </c>
      <c r="D69" s="59">
        <v>0</v>
      </c>
      <c r="E69" s="59">
        <v>0</v>
      </c>
      <c r="F69" s="90"/>
      <c r="G69" s="90"/>
    </row>
    <row r="70" s="81" customFormat="1" ht="20.1" customHeight="1" spans="1:7">
      <c r="A70" s="89" t="s">
        <v>2153</v>
      </c>
      <c r="B70" s="63" t="s">
        <v>2154</v>
      </c>
      <c r="C70" s="59">
        <v>0</v>
      </c>
      <c r="D70" s="59">
        <v>0</v>
      </c>
      <c r="E70" s="59">
        <v>0</v>
      </c>
      <c r="F70" s="90"/>
      <c r="G70" s="90"/>
    </row>
    <row r="71" s="81" customFormat="1" spans="1:7">
      <c r="A71" s="89" t="s">
        <v>2155</v>
      </c>
      <c r="B71" s="63" t="s">
        <v>2156</v>
      </c>
      <c r="C71" s="59">
        <v>0</v>
      </c>
      <c r="D71" s="59">
        <v>0</v>
      </c>
      <c r="E71" s="59">
        <v>0</v>
      </c>
      <c r="F71" s="90"/>
      <c r="G71" s="90"/>
    </row>
    <row r="72" s="81" customFormat="1" spans="1:7">
      <c r="A72" s="89" t="s">
        <v>2157</v>
      </c>
      <c r="B72" s="63" t="s">
        <v>1745</v>
      </c>
      <c r="C72" s="59">
        <v>0</v>
      </c>
      <c r="D72" s="59">
        <v>2835</v>
      </c>
      <c r="E72" s="59">
        <v>0</v>
      </c>
      <c r="F72" s="90"/>
      <c r="G72" s="90"/>
    </row>
    <row r="73" s="81" customFormat="1" spans="1:7">
      <c r="A73" s="89" t="s">
        <v>2158</v>
      </c>
      <c r="B73" s="63" t="s">
        <v>2159</v>
      </c>
      <c r="C73" s="59">
        <v>0</v>
      </c>
      <c r="D73" s="59">
        <v>2180</v>
      </c>
      <c r="E73" s="59">
        <v>0</v>
      </c>
      <c r="F73" s="90"/>
      <c r="G73" s="90"/>
    </row>
    <row r="74" s="81" customFormat="1" spans="1:7">
      <c r="A74" s="89" t="s">
        <v>2160</v>
      </c>
      <c r="B74" s="63" t="s">
        <v>2161</v>
      </c>
      <c r="C74" s="59">
        <v>0</v>
      </c>
      <c r="D74" s="59">
        <v>51</v>
      </c>
      <c r="E74" s="59">
        <v>0</v>
      </c>
      <c r="F74" s="90"/>
      <c r="G74" s="90"/>
    </row>
    <row r="75" s="81" customFormat="1" spans="1:7">
      <c r="A75" s="89" t="s">
        <v>2162</v>
      </c>
      <c r="B75" s="63" t="s">
        <v>2163</v>
      </c>
      <c r="C75" s="59">
        <v>0</v>
      </c>
      <c r="D75" s="59">
        <v>0</v>
      </c>
      <c r="E75" s="59">
        <v>0</v>
      </c>
      <c r="F75" s="90"/>
      <c r="G75" s="90"/>
    </row>
  </sheetData>
  <mergeCells count="6">
    <mergeCell ref="E5:G5"/>
    <mergeCell ref="A5:A6"/>
    <mergeCell ref="B5:B6"/>
    <mergeCell ref="C5:C6"/>
    <mergeCell ref="D5:D6"/>
    <mergeCell ref="A1:G3"/>
  </mergeCells>
  <conditionalFormatting sqref="A4:A65465">
    <cfRule type="duplicateValues" dxfId="1" priority="1"/>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6"/>
  <sheetViews>
    <sheetView topLeftCell="A15" workbookViewId="0">
      <selection activeCell="G19" sqref="G19"/>
    </sheetView>
  </sheetViews>
  <sheetFormatPr defaultColWidth="8.77777777777778" defaultRowHeight="14.4" outlineLevelCol="5"/>
  <cols>
    <col min="1" max="1" width="9.87962962962963" style="44" customWidth="1"/>
    <col min="2" max="2" width="64.1111111111111" style="44" customWidth="1"/>
    <col min="3" max="4" width="10.7777777777778" style="44" customWidth="1"/>
    <col min="5" max="5" width="8.77777777777778" style="44"/>
    <col min="6" max="6" width="12.8888888888889" style="44"/>
    <col min="7" max="16384" width="8.77777777777778" style="44"/>
  </cols>
  <sheetData>
    <row r="1" s="44" customFormat="1" ht="15.6" spans="1:4">
      <c r="A1" s="70"/>
      <c r="B1" s="71"/>
      <c r="C1" s="72"/>
      <c r="D1" s="72"/>
    </row>
    <row r="2" s="45" customFormat="1" ht="24" spans="1:4">
      <c r="A2" s="49" t="s">
        <v>2164</v>
      </c>
      <c r="B2" s="49"/>
      <c r="C2" s="49"/>
      <c r="D2" s="49"/>
    </row>
    <row r="3" s="44" customFormat="1" ht="27" customHeight="1" spans="1:4">
      <c r="A3" s="74"/>
      <c r="B3" s="44"/>
      <c r="C3" s="44"/>
      <c r="D3" s="44" t="s">
        <v>1</v>
      </c>
    </row>
    <row r="4" s="46" customFormat="1" ht="19.5" customHeight="1" spans="1:4">
      <c r="A4" s="52" t="s">
        <v>2165</v>
      </c>
      <c r="B4" s="53" t="s">
        <v>95</v>
      </c>
      <c r="C4" s="79" t="s">
        <v>34</v>
      </c>
      <c r="D4" s="79" t="s">
        <v>2166</v>
      </c>
    </row>
    <row r="5" s="46" customFormat="1" ht="31" customHeight="1" spans="1:4">
      <c r="A5" s="52"/>
      <c r="B5" s="53"/>
      <c r="C5" s="52"/>
      <c r="D5" s="52"/>
    </row>
    <row r="6" s="44" customFormat="1" ht="17.1" customHeight="1" spans="1:4">
      <c r="A6" s="55" t="s">
        <v>2167</v>
      </c>
      <c r="B6" s="75" t="s">
        <v>2168</v>
      </c>
      <c r="C6" s="56">
        <v>200000</v>
      </c>
      <c r="D6" s="56">
        <v>127820</v>
      </c>
    </row>
    <row r="7" s="44" customFormat="1" ht="17.1" customHeight="1" spans="1:4">
      <c r="A7" s="55" t="s">
        <v>2169</v>
      </c>
      <c r="B7" s="64" t="s">
        <v>2170</v>
      </c>
      <c r="C7" s="56">
        <v>0</v>
      </c>
      <c r="D7" s="58">
        <v>0</v>
      </c>
    </row>
    <row r="8" s="44" customFormat="1" ht="17.1" customHeight="1" spans="1:4">
      <c r="A8" s="55" t="s">
        <v>2171</v>
      </c>
      <c r="B8" s="64" t="s">
        <v>2172</v>
      </c>
      <c r="C8" s="59">
        <v>0</v>
      </c>
      <c r="D8" s="60">
        <v>0</v>
      </c>
    </row>
    <row r="9" s="44" customFormat="1" ht="17.1" customHeight="1" spans="1:4">
      <c r="A9" s="55" t="s">
        <v>2173</v>
      </c>
      <c r="B9" s="64" t="s">
        <v>2174</v>
      </c>
      <c r="C9" s="59">
        <v>0</v>
      </c>
      <c r="D9" s="60">
        <v>0</v>
      </c>
    </row>
    <row r="10" s="44" customFormat="1" ht="17.1" customHeight="1" spans="1:4">
      <c r="A10" s="55" t="s">
        <v>2175</v>
      </c>
      <c r="B10" s="77" t="s">
        <v>2176</v>
      </c>
      <c r="C10" s="59">
        <v>0</v>
      </c>
      <c r="D10" s="60">
        <v>0</v>
      </c>
    </row>
    <row r="11" s="44" customFormat="1" ht="17.1" customHeight="1" spans="1:6">
      <c r="A11" s="55" t="s">
        <v>2177</v>
      </c>
      <c r="B11" s="64" t="s">
        <v>2178</v>
      </c>
      <c r="C11" s="59">
        <v>1800</v>
      </c>
      <c r="D11" s="60">
        <v>2144</v>
      </c>
      <c r="E11" s="44">
        <f>D11-C11</f>
        <v>344</v>
      </c>
      <c r="F11" s="80">
        <f>D11/C11</f>
        <v>1.19111111111111</v>
      </c>
    </row>
    <row r="12" s="44" customFormat="1" ht="17.1" customHeight="1" spans="1:6">
      <c r="A12" s="55" t="s">
        <v>2179</v>
      </c>
      <c r="B12" s="64" t="s">
        <v>2180</v>
      </c>
      <c r="C12" s="59">
        <v>400</v>
      </c>
      <c r="D12" s="60">
        <v>448</v>
      </c>
      <c r="E12" s="44">
        <f t="shared" ref="E12:E30" si="0">D12-C12</f>
        <v>48</v>
      </c>
      <c r="F12" s="80">
        <f t="shared" ref="F12:F30" si="1">D12/C12</f>
        <v>1.12</v>
      </c>
    </row>
    <row r="13" s="44" customFormat="1" ht="17.1" customHeight="1" spans="1:6">
      <c r="A13" s="55" t="s">
        <v>2181</v>
      </c>
      <c r="B13" s="64" t="s">
        <v>2182</v>
      </c>
      <c r="C13" s="56">
        <v>196400</v>
      </c>
      <c r="D13" s="58">
        <v>124037</v>
      </c>
      <c r="E13" s="44">
        <f t="shared" si="0"/>
        <v>-72363</v>
      </c>
      <c r="F13" s="80">
        <f t="shared" si="1"/>
        <v>0.631552953156823</v>
      </c>
    </row>
    <row r="14" s="44" customFormat="1" ht="17.1" customHeight="1" spans="1:6">
      <c r="A14" s="55" t="s">
        <v>2183</v>
      </c>
      <c r="B14" s="64" t="s">
        <v>2184</v>
      </c>
      <c r="C14" s="59">
        <v>196400</v>
      </c>
      <c r="D14" s="59">
        <v>101030</v>
      </c>
      <c r="E14" s="44">
        <f t="shared" si="0"/>
        <v>-95370</v>
      </c>
      <c r="F14" s="80">
        <f t="shared" si="1"/>
        <v>0.514409368635438</v>
      </c>
    </row>
    <row r="15" s="44" customFormat="1" ht="17.1" customHeight="1" spans="1:6">
      <c r="A15" s="55" t="s">
        <v>2185</v>
      </c>
      <c r="B15" s="64" t="s">
        <v>2186</v>
      </c>
      <c r="C15" s="59">
        <v>0</v>
      </c>
      <c r="D15" s="59">
        <v>3008</v>
      </c>
      <c r="E15" s="44">
        <f t="shared" si="0"/>
        <v>3008</v>
      </c>
      <c r="F15" s="80" t="e">
        <f t="shared" si="1"/>
        <v>#DIV/0!</v>
      </c>
    </row>
    <row r="16" s="44" customFormat="1" ht="17.1" customHeight="1" spans="1:6">
      <c r="A16" s="55" t="s">
        <v>2187</v>
      </c>
      <c r="B16" s="64" t="s">
        <v>2188</v>
      </c>
      <c r="C16" s="59">
        <v>0</v>
      </c>
      <c r="D16" s="59">
        <v>0</v>
      </c>
      <c r="E16" s="44">
        <f t="shared" si="0"/>
        <v>0</v>
      </c>
      <c r="F16" s="80" t="e">
        <f t="shared" si="1"/>
        <v>#DIV/0!</v>
      </c>
    </row>
    <row r="17" s="44" customFormat="1" ht="17.1" customHeight="1" spans="1:6">
      <c r="A17" s="55" t="s">
        <v>2189</v>
      </c>
      <c r="B17" s="64" t="s">
        <v>2190</v>
      </c>
      <c r="C17" s="59">
        <v>0</v>
      </c>
      <c r="D17" s="59">
        <v>-2410</v>
      </c>
      <c r="E17" s="44">
        <f t="shared" si="0"/>
        <v>-2410</v>
      </c>
      <c r="F17" s="80" t="e">
        <f t="shared" si="1"/>
        <v>#DIV/0!</v>
      </c>
    </row>
    <row r="18" s="44" customFormat="1" ht="17.1" customHeight="1" spans="1:6">
      <c r="A18" s="55" t="s">
        <v>2191</v>
      </c>
      <c r="B18" s="64" t="s">
        <v>2192</v>
      </c>
      <c r="C18" s="59">
        <v>0</v>
      </c>
      <c r="D18" s="59">
        <v>22409</v>
      </c>
      <c r="E18" s="44">
        <f t="shared" si="0"/>
        <v>22409</v>
      </c>
      <c r="F18" s="80" t="e">
        <f t="shared" si="1"/>
        <v>#DIV/0!</v>
      </c>
    </row>
    <row r="19" s="44" customFormat="1" ht="17.1" customHeight="1" spans="1:6">
      <c r="A19" s="55" t="s">
        <v>2193</v>
      </c>
      <c r="B19" s="64" t="s">
        <v>2194</v>
      </c>
      <c r="C19" s="56">
        <v>0</v>
      </c>
      <c r="D19" s="58">
        <v>0</v>
      </c>
      <c r="E19" s="44">
        <f t="shared" si="0"/>
        <v>0</v>
      </c>
      <c r="F19" s="80" t="e">
        <f t="shared" si="1"/>
        <v>#DIV/0!</v>
      </c>
    </row>
    <row r="20" s="44" customFormat="1" ht="17.1" customHeight="1" spans="1:6">
      <c r="A20" s="55" t="s">
        <v>2195</v>
      </c>
      <c r="B20" s="64" t="s">
        <v>2196</v>
      </c>
      <c r="C20" s="59">
        <v>0</v>
      </c>
      <c r="D20" s="59">
        <v>0</v>
      </c>
      <c r="E20" s="44">
        <f t="shared" si="0"/>
        <v>0</v>
      </c>
      <c r="F20" s="80" t="e">
        <f t="shared" si="1"/>
        <v>#DIV/0!</v>
      </c>
    </row>
    <row r="21" s="44" customFormat="1" ht="17.1" customHeight="1" spans="1:6">
      <c r="A21" s="55" t="s">
        <v>2197</v>
      </c>
      <c r="B21" s="64" t="s">
        <v>2198</v>
      </c>
      <c r="C21" s="56">
        <v>0</v>
      </c>
      <c r="D21" s="58">
        <v>0</v>
      </c>
      <c r="E21" s="44">
        <f t="shared" si="0"/>
        <v>0</v>
      </c>
      <c r="F21" s="80" t="e">
        <f t="shared" si="1"/>
        <v>#DIV/0!</v>
      </c>
    </row>
    <row r="22" s="44" customFormat="1" ht="17.1" customHeight="1" spans="1:6">
      <c r="A22" s="55" t="s">
        <v>2199</v>
      </c>
      <c r="B22" s="64" t="s">
        <v>2200</v>
      </c>
      <c r="C22" s="59">
        <v>0</v>
      </c>
      <c r="D22" s="59">
        <v>0</v>
      </c>
      <c r="E22" s="44">
        <f t="shared" si="0"/>
        <v>0</v>
      </c>
      <c r="F22" s="80" t="e">
        <f t="shared" si="1"/>
        <v>#DIV/0!</v>
      </c>
    </row>
    <row r="23" s="44" customFormat="1" ht="17.1" customHeight="1" spans="1:6">
      <c r="A23" s="55" t="s">
        <v>2201</v>
      </c>
      <c r="B23" s="64" t="s">
        <v>2202</v>
      </c>
      <c r="C23" s="59">
        <v>0</v>
      </c>
      <c r="D23" s="59">
        <v>0</v>
      </c>
      <c r="E23" s="44">
        <f t="shared" si="0"/>
        <v>0</v>
      </c>
      <c r="F23" s="80" t="e">
        <f t="shared" si="1"/>
        <v>#DIV/0!</v>
      </c>
    </row>
    <row r="24" s="44" customFormat="1" ht="17.1" customHeight="1" spans="1:6">
      <c r="A24" s="55" t="s">
        <v>2203</v>
      </c>
      <c r="B24" s="64" t="s">
        <v>2204</v>
      </c>
      <c r="C24" s="59">
        <v>600</v>
      </c>
      <c r="D24" s="59">
        <v>102</v>
      </c>
      <c r="E24" s="44">
        <f t="shared" si="0"/>
        <v>-498</v>
      </c>
      <c r="F24" s="80">
        <f t="shared" si="1"/>
        <v>0.17</v>
      </c>
    </row>
    <row r="25" s="44" customFormat="1" ht="17.1" customHeight="1" spans="1:6">
      <c r="A25" s="55" t="s">
        <v>2205</v>
      </c>
      <c r="B25" s="64" t="s">
        <v>2206</v>
      </c>
      <c r="C25" s="59">
        <v>0</v>
      </c>
      <c r="D25" s="59">
        <v>0</v>
      </c>
      <c r="E25" s="44">
        <f t="shared" si="0"/>
        <v>0</v>
      </c>
      <c r="F25" s="80" t="e">
        <f t="shared" si="1"/>
        <v>#DIV/0!</v>
      </c>
    </row>
    <row r="26" s="44" customFormat="1" ht="17.1" customHeight="1" spans="1:6">
      <c r="A26" s="55" t="s">
        <v>2207</v>
      </c>
      <c r="B26" s="64" t="s">
        <v>2208</v>
      </c>
      <c r="C26" s="56">
        <v>0</v>
      </c>
      <c r="D26" s="58">
        <v>0</v>
      </c>
      <c r="E26" s="44">
        <f t="shared" si="0"/>
        <v>0</v>
      </c>
      <c r="F26" s="80" t="e">
        <f t="shared" si="1"/>
        <v>#DIV/0!</v>
      </c>
    </row>
    <row r="27" s="44" customFormat="1" ht="17.1" customHeight="1" spans="1:6">
      <c r="A27" s="55" t="s">
        <v>2209</v>
      </c>
      <c r="B27" s="64" t="s">
        <v>2210</v>
      </c>
      <c r="C27" s="59">
        <v>0</v>
      </c>
      <c r="D27" s="59">
        <v>0</v>
      </c>
      <c r="E27" s="44">
        <f t="shared" si="0"/>
        <v>0</v>
      </c>
      <c r="F27" s="80" t="e">
        <f t="shared" si="1"/>
        <v>#DIV/0!</v>
      </c>
    </row>
    <row r="28" s="44" customFormat="1" ht="17.1" customHeight="1" spans="1:6">
      <c r="A28" s="55" t="s">
        <v>2211</v>
      </c>
      <c r="B28" s="64" t="s">
        <v>2212</v>
      </c>
      <c r="C28" s="59">
        <v>0</v>
      </c>
      <c r="D28" s="59">
        <v>0</v>
      </c>
      <c r="E28" s="44">
        <f t="shared" si="0"/>
        <v>0</v>
      </c>
      <c r="F28" s="80" t="e">
        <f t="shared" si="1"/>
        <v>#DIV/0!</v>
      </c>
    </row>
    <row r="29" s="44" customFormat="1" ht="17.1" customHeight="1" spans="1:6">
      <c r="A29" s="55"/>
      <c r="B29" s="64"/>
      <c r="C29" s="59"/>
      <c r="D29" s="59"/>
      <c r="E29" s="44">
        <f t="shared" si="0"/>
        <v>0</v>
      </c>
      <c r="F29" s="80" t="e">
        <f t="shared" si="1"/>
        <v>#DIV/0!</v>
      </c>
    </row>
    <row r="30" s="44" customFormat="1" ht="17.1" customHeight="1" spans="1:6">
      <c r="A30" s="55" t="s">
        <v>2213</v>
      </c>
      <c r="B30" s="64" t="s">
        <v>2214</v>
      </c>
      <c r="C30" s="59">
        <v>800</v>
      </c>
      <c r="D30" s="59">
        <v>1089</v>
      </c>
      <c r="E30" s="44">
        <f t="shared" si="0"/>
        <v>289</v>
      </c>
      <c r="F30" s="80">
        <f t="shared" si="1"/>
        <v>1.36125</v>
      </c>
    </row>
    <row r="31" s="44" customFormat="1" ht="17.1" customHeight="1" spans="1:4">
      <c r="A31" s="55" t="s">
        <v>2215</v>
      </c>
      <c r="B31" s="64" t="s">
        <v>2216</v>
      </c>
      <c r="C31" s="56">
        <v>0</v>
      </c>
      <c r="D31" s="58">
        <v>0</v>
      </c>
    </row>
    <row r="32" s="44" customFormat="1" ht="17.1" customHeight="1" spans="1:4">
      <c r="A32" s="55" t="s">
        <v>2217</v>
      </c>
      <c r="B32" s="64" t="s">
        <v>2218</v>
      </c>
      <c r="C32" s="59">
        <v>0</v>
      </c>
      <c r="D32" s="59">
        <v>0</v>
      </c>
    </row>
    <row r="33" s="44" customFormat="1" ht="17.1" customHeight="1" spans="1:4">
      <c r="A33" s="55" t="s">
        <v>2219</v>
      </c>
      <c r="B33" s="64" t="s">
        <v>2220</v>
      </c>
      <c r="C33" s="59">
        <v>0</v>
      </c>
      <c r="D33" s="59">
        <v>0</v>
      </c>
    </row>
    <row r="34" s="44" customFormat="1" ht="17.1" customHeight="1" spans="1:5">
      <c r="A34" s="55" t="s">
        <v>2221</v>
      </c>
      <c r="B34" s="64" t="s">
        <v>2222</v>
      </c>
      <c r="C34" s="59">
        <v>0</v>
      </c>
      <c r="D34" s="59">
        <v>0</v>
      </c>
      <c r="E34" s="47"/>
    </row>
    <row r="35" s="44" customFormat="1" ht="17.1" customHeight="1" spans="1:4">
      <c r="A35" s="55" t="s">
        <v>2223</v>
      </c>
      <c r="B35" s="64" t="s">
        <v>2224</v>
      </c>
      <c r="C35" s="59">
        <v>0</v>
      </c>
      <c r="D35" s="59">
        <v>0</v>
      </c>
    </row>
    <row r="36" s="44" customFormat="1" ht="17.1" customHeight="1" spans="1:4">
      <c r="A36" s="55" t="s">
        <v>2225</v>
      </c>
      <c r="B36" s="64" t="s">
        <v>2226</v>
      </c>
      <c r="C36" s="59">
        <v>0</v>
      </c>
      <c r="D36" s="59">
        <v>0</v>
      </c>
    </row>
    <row r="37" s="44" customFormat="1" ht="17.1" customHeight="1" spans="1:4">
      <c r="A37" s="55"/>
      <c r="B37" s="64"/>
      <c r="C37" s="59"/>
      <c r="D37" s="59"/>
    </row>
    <row r="38" s="44" customFormat="1" ht="17.1" customHeight="1" spans="1:4">
      <c r="A38" s="55" t="s">
        <v>2227</v>
      </c>
      <c r="B38" s="64" t="s">
        <v>2228</v>
      </c>
      <c r="C38" s="59">
        <v>0</v>
      </c>
      <c r="D38" s="59">
        <v>0</v>
      </c>
    </row>
    <row r="39" s="44" customFormat="1" ht="17.1" customHeight="1" spans="1:4">
      <c r="A39" s="55" t="s">
        <v>2229</v>
      </c>
      <c r="B39" s="64" t="s">
        <v>2230</v>
      </c>
      <c r="C39" s="56">
        <v>0</v>
      </c>
      <c r="D39" s="58">
        <v>0</v>
      </c>
    </row>
    <row r="40" s="44" customFormat="1" ht="17.1" customHeight="1" spans="1:4">
      <c r="A40" s="55" t="s">
        <v>2231</v>
      </c>
      <c r="B40" s="64" t="s">
        <v>2232</v>
      </c>
      <c r="C40" s="59">
        <v>0</v>
      </c>
      <c r="D40" s="59">
        <v>0</v>
      </c>
    </row>
    <row r="41" s="44" customFormat="1" ht="17.1" customHeight="1" spans="1:4">
      <c r="A41" s="55" t="s">
        <v>2233</v>
      </c>
      <c r="B41" s="64" t="s">
        <v>2234</v>
      </c>
      <c r="C41" s="59">
        <v>0</v>
      </c>
      <c r="D41" s="59">
        <v>0</v>
      </c>
    </row>
    <row r="42" s="44" customFormat="1" ht="17.1" customHeight="1" spans="1:4">
      <c r="A42" s="55" t="s">
        <v>2235</v>
      </c>
      <c r="B42" s="64" t="s">
        <v>2236</v>
      </c>
      <c r="C42" s="56">
        <v>0</v>
      </c>
      <c r="D42" s="58">
        <v>0</v>
      </c>
    </row>
    <row r="43" s="44" customFormat="1" ht="17.1" customHeight="1" spans="1:4">
      <c r="A43" s="55" t="s">
        <v>2237</v>
      </c>
      <c r="B43" s="64" t="s">
        <v>2238</v>
      </c>
      <c r="C43" s="59">
        <v>0</v>
      </c>
      <c r="D43" s="59">
        <v>0</v>
      </c>
    </row>
    <row r="44" s="44" customFormat="1" ht="17.1" customHeight="1" spans="1:4">
      <c r="A44" s="55" t="s">
        <v>2239</v>
      </c>
      <c r="B44" s="64" t="s">
        <v>2240</v>
      </c>
      <c r="C44" s="59">
        <v>0</v>
      </c>
      <c r="D44" s="59">
        <v>0</v>
      </c>
    </row>
    <row r="45" s="44" customFormat="1" ht="17.1" customHeight="1" spans="1:4">
      <c r="A45" s="55" t="s">
        <v>2241</v>
      </c>
      <c r="B45" s="64" t="s">
        <v>2242</v>
      </c>
      <c r="C45" s="59">
        <v>0</v>
      </c>
      <c r="D45" s="59">
        <v>0</v>
      </c>
    </row>
    <row r="46" s="47" customFormat="1" ht="17.1" customHeight="1" spans="1:5">
      <c r="A46" s="55" t="s">
        <v>2243</v>
      </c>
      <c r="B46" s="64" t="s">
        <v>2244</v>
      </c>
      <c r="C46" s="59">
        <v>0</v>
      </c>
      <c r="D46" s="59">
        <v>0</v>
      </c>
      <c r="E46" s="44"/>
    </row>
    <row r="47" s="44" customFormat="1" ht="17.1" customHeight="1" spans="1:4">
      <c r="A47" s="55" t="s">
        <v>2245</v>
      </c>
      <c r="B47" s="64" t="s">
        <v>2246</v>
      </c>
      <c r="C47" s="59">
        <v>0</v>
      </c>
      <c r="D47" s="59">
        <v>0</v>
      </c>
    </row>
    <row r="48" s="44" customFormat="1" ht="17.1" customHeight="1" spans="1:4">
      <c r="A48" s="55" t="s">
        <v>2247</v>
      </c>
      <c r="B48" s="64" t="s">
        <v>2248</v>
      </c>
      <c r="C48" s="59">
        <v>0</v>
      </c>
      <c r="D48" s="59">
        <v>0</v>
      </c>
    </row>
    <row r="49" s="44" customFormat="1" ht="15.75" customHeight="1" spans="1:4">
      <c r="A49" s="55" t="s">
        <v>2249</v>
      </c>
      <c r="B49" s="64" t="s">
        <v>2250</v>
      </c>
      <c r="C49" s="59">
        <v>0</v>
      </c>
      <c r="D49" s="59">
        <v>0</v>
      </c>
    </row>
    <row r="50" s="44" customFormat="1" ht="17.1" customHeight="1" spans="1:4">
      <c r="A50" s="55" t="s">
        <v>2251</v>
      </c>
      <c r="B50" s="64" t="s">
        <v>2252</v>
      </c>
      <c r="C50" s="59">
        <v>0</v>
      </c>
      <c r="D50" s="59">
        <v>0</v>
      </c>
    </row>
    <row r="51" s="44" customFormat="1" ht="17.1" customHeight="1" spans="1:4">
      <c r="A51" s="55" t="s">
        <v>2253</v>
      </c>
      <c r="B51" s="64" t="s">
        <v>2254</v>
      </c>
      <c r="C51" s="56">
        <v>0</v>
      </c>
      <c r="D51" s="58">
        <v>0</v>
      </c>
    </row>
    <row r="52" s="44" customFormat="1" ht="17.1" customHeight="1" spans="1:4">
      <c r="A52" s="55" t="s">
        <v>2255</v>
      </c>
      <c r="B52" s="64" t="s">
        <v>2256</v>
      </c>
      <c r="C52" s="59">
        <v>0</v>
      </c>
      <c r="D52" s="59">
        <v>0</v>
      </c>
    </row>
    <row r="53" s="44" customFormat="1" ht="17.1" customHeight="1" spans="1:4">
      <c r="A53" s="55" t="s">
        <v>2257</v>
      </c>
      <c r="B53" s="64" t="s">
        <v>2258</v>
      </c>
      <c r="C53" s="59">
        <v>0</v>
      </c>
      <c r="D53" s="59">
        <v>0</v>
      </c>
    </row>
    <row r="54" s="44" customFormat="1" ht="17.1" customHeight="1" spans="1:4">
      <c r="A54" s="55" t="s">
        <v>2259</v>
      </c>
      <c r="B54" s="64" t="s">
        <v>2260</v>
      </c>
      <c r="C54" s="59">
        <v>0</v>
      </c>
      <c r="D54" s="59">
        <v>0</v>
      </c>
    </row>
    <row r="55" s="44" customFormat="1" ht="17.1" customHeight="1" spans="1:4">
      <c r="A55" s="55" t="s">
        <v>2261</v>
      </c>
      <c r="B55" s="64" t="s">
        <v>2262</v>
      </c>
      <c r="C55" s="56">
        <v>0</v>
      </c>
      <c r="D55" s="58">
        <v>0</v>
      </c>
    </row>
    <row r="56" s="44" customFormat="1" ht="17.1" customHeight="1" spans="1:4">
      <c r="A56" s="55" t="s">
        <v>2263</v>
      </c>
      <c r="B56" s="64" t="s">
        <v>2264</v>
      </c>
      <c r="C56" s="59">
        <v>0</v>
      </c>
      <c r="D56" s="59">
        <v>0</v>
      </c>
    </row>
    <row r="57" s="44" customFormat="1" ht="17.1" customHeight="1" spans="1:4">
      <c r="A57" s="55" t="s">
        <v>2265</v>
      </c>
      <c r="B57" s="64" t="s">
        <v>2262</v>
      </c>
      <c r="C57" s="59">
        <v>0</v>
      </c>
      <c r="D57" s="59">
        <v>0</v>
      </c>
    </row>
    <row r="58" s="44" customFormat="1" ht="17.1" customHeight="1" spans="1:4">
      <c r="A58" s="55"/>
      <c r="B58" s="69" t="s">
        <v>2266</v>
      </c>
      <c r="C58" s="56">
        <v>200000</v>
      </c>
      <c r="D58" s="58">
        <v>127820</v>
      </c>
    </row>
    <row r="59" s="44" customFormat="1" ht="17.1" customHeight="1" spans="1:4">
      <c r="A59" s="55"/>
      <c r="B59" s="55"/>
      <c r="C59" s="66"/>
      <c r="D59" s="67"/>
    </row>
    <row r="60" s="44" customFormat="1" ht="17.1" customHeight="1" spans="1:4">
      <c r="A60" s="55" t="s">
        <v>2267</v>
      </c>
      <c r="B60" s="55" t="s">
        <v>2268</v>
      </c>
      <c r="C60" s="56">
        <v>0</v>
      </c>
      <c r="D60" s="58">
        <v>0</v>
      </c>
    </row>
    <row r="61" s="44" customFormat="1" ht="17.1" customHeight="1" spans="1:4">
      <c r="A61" s="55" t="s">
        <v>2269</v>
      </c>
      <c r="B61" s="55" t="s">
        <v>2270</v>
      </c>
      <c r="C61" s="56">
        <v>0</v>
      </c>
      <c r="D61" s="58">
        <v>0</v>
      </c>
    </row>
    <row r="62" s="44" customFormat="1" ht="17.1" customHeight="1" spans="1:4">
      <c r="A62" s="55" t="s">
        <v>2271</v>
      </c>
      <c r="B62" s="55" t="s">
        <v>2272</v>
      </c>
      <c r="C62" s="59">
        <v>0</v>
      </c>
      <c r="D62" s="59">
        <v>0</v>
      </c>
    </row>
    <row r="63" s="44" customFormat="1" ht="17.1" customHeight="1" spans="1:4">
      <c r="A63" s="55"/>
      <c r="B63" s="55"/>
      <c r="C63" s="66"/>
      <c r="D63" s="67"/>
    </row>
    <row r="64" s="44" customFormat="1" ht="17.1" customHeight="1" spans="1:4">
      <c r="A64" s="55" t="s">
        <v>2033</v>
      </c>
      <c r="B64" s="55" t="s">
        <v>2273</v>
      </c>
      <c r="C64" s="56">
        <v>217274</v>
      </c>
      <c r="D64" s="58">
        <v>260581</v>
      </c>
    </row>
    <row r="65" s="44" customFormat="1" ht="17.1" customHeight="1" spans="1:4">
      <c r="A65" s="55" t="s">
        <v>2274</v>
      </c>
      <c r="B65" s="55" t="s">
        <v>2275</v>
      </c>
      <c r="C65" s="59">
        <v>396</v>
      </c>
      <c r="D65" s="59">
        <v>3803</v>
      </c>
    </row>
    <row r="66" s="44" customFormat="1" ht="17.1" customHeight="1" spans="1:4">
      <c r="A66" s="55" t="s">
        <v>2276</v>
      </c>
      <c r="B66" s="55" t="s">
        <v>2277</v>
      </c>
      <c r="C66" s="56">
        <v>0</v>
      </c>
      <c r="D66" s="58">
        <v>0</v>
      </c>
    </row>
    <row r="67" s="44" customFormat="1" ht="17.1" customHeight="1" spans="1:4">
      <c r="A67" s="55" t="s">
        <v>2278</v>
      </c>
      <c r="B67" s="55" t="s">
        <v>2279</v>
      </c>
      <c r="C67" s="59">
        <v>0</v>
      </c>
      <c r="D67" s="59">
        <v>0</v>
      </c>
    </row>
    <row r="68" s="44" customFormat="1" ht="17.1" customHeight="1" spans="1:4">
      <c r="A68" s="55" t="s">
        <v>2280</v>
      </c>
      <c r="B68" s="55" t="s">
        <v>2281</v>
      </c>
      <c r="C68" s="56">
        <v>162578</v>
      </c>
      <c r="D68" s="58">
        <v>162578</v>
      </c>
    </row>
    <row r="69" s="44" customFormat="1" ht="17.1" customHeight="1" spans="1:4">
      <c r="A69" s="55" t="s">
        <v>2282</v>
      </c>
      <c r="B69" s="55" t="s">
        <v>2283</v>
      </c>
      <c r="C69" s="59">
        <v>162578</v>
      </c>
      <c r="D69" s="59">
        <v>162578</v>
      </c>
    </row>
    <row r="70" s="44" customFormat="1" ht="17.1" customHeight="1" spans="1:4">
      <c r="A70" s="55" t="s">
        <v>2284</v>
      </c>
      <c r="B70" s="55" t="s">
        <v>2285</v>
      </c>
      <c r="C70" s="56">
        <v>0</v>
      </c>
      <c r="D70" s="58">
        <v>0</v>
      </c>
    </row>
    <row r="71" s="44" customFormat="1" ht="17.1" customHeight="1" spans="1:4">
      <c r="A71" s="55" t="s">
        <v>2286</v>
      </c>
      <c r="B71" s="55" t="s">
        <v>2287</v>
      </c>
      <c r="C71" s="56">
        <v>0</v>
      </c>
      <c r="D71" s="58">
        <v>0</v>
      </c>
    </row>
    <row r="72" s="44" customFormat="1" ht="17.1" customHeight="1" spans="1:4">
      <c r="A72" s="55" t="s">
        <v>2288</v>
      </c>
      <c r="B72" s="55" t="s">
        <v>2289</v>
      </c>
      <c r="C72" s="59">
        <v>0</v>
      </c>
      <c r="D72" s="59">
        <v>0</v>
      </c>
    </row>
    <row r="73" s="44" customFormat="1" ht="17.1" customHeight="1" spans="1:4">
      <c r="A73" s="55" t="s">
        <v>2290</v>
      </c>
      <c r="B73" s="55" t="s">
        <v>2291</v>
      </c>
      <c r="C73" s="56">
        <v>54300</v>
      </c>
      <c r="D73" s="58">
        <v>94200</v>
      </c>
    </row>
    <row r="74" s="44" customFormat="1" ht="17.1" customHeight="1" spans="1:4">
      <c r="A74" s="55" t="s">
        <v>2292</v>
      </c>
      <c r="B74" s="55" t="s">
        <v>2293</v>
      </c>
      <c r="C74" s="59">
        <v>54300</v>
      </c>
      <c r="D74" s="59">
        <v>94200</v>
      </c>
    </row>
    <row r="75" s="44" customFormat="1" ht="17.1" customHeight="1" spans="1:4">
      <c r="A75" s="55"/>
      <c r="B75" s="55"/>
      <c r="C75" s="66"/>
      <c r="D75" s="67"/>
    </row>
    <row r="76" s="44" customFormat="1" ht="17.1" customHeight="1" spans="1:4">
      <c r="A76" s="55"/>
      <c r="B76" s="69" t="s">
        <v>2294</v>
      </c>
      <c r="C76" s="56">
        <v>417274</v>
      </c>
      <c r="D76" s="58">
        <v>388401</v>
      </c>
    </row>
  </sheetData>
  <mergeCells count="5">
    <mergeCell ref="A2:D2"/>
    <mergeCell ref="A4:A5"/>
    <mergeCell ref="B4:B5"/>
    <mergeCell ref="C4:C5"/>
    <mergeCell ref="D4:D5"/>
  </mergeCells>
  <pageMargins left="0.0784722222222222" right="0.0784722222222222" top="0.236111111111111" bottom="0.196527777777778" header="0.0784722222222222" footer="0.0784722222222222"/>
  <pageSetup paperSize="9" scale="64"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90"/>
  <sheetViews>
    <sheetView topLeftCell="A182" workbookViewId="0">
      <selection activeCell="D203" sqref="D203"/>
    </sheetView>
  </sheetViews>
  <sheetFormatPr defaultColWidth="8.77777777777778" defaultRowHeight="14.4" outlineLevelCol="4"/>
  <cols>
    <col min="1" max="1" width="9.87962962962963" style="44" customWidth="1"/>
    <col min="2" max="2" width="64.1111111111111" style="44" customWidth="1"/>
    <col min="3" max="4" width="10.7777777777778" style="44" customWidth="1"/>
    <col min="5" max="16384" width="8.77777777777778" style="44"/>
  </cols>
  <sheetData>
    <row r="2" s="45" customFormat="1" ht="22.8" spans="1:4">
      <c r="A2" s="49" t="s">
        <v>2295</v>
      </c>
      <c r="B2" s="49"/>
      <c r="C2" s="49"/>
      <c r="D2" s="49"/>
    </row>
    <row r="3" s="44" customFormat="1" ht="29" customHeight="1" spans="4:4">
      <c r="D3" s="44" t="s">
        <v>1</v>
      </c>
    </row>
    <row r="4" s="46" customFormat="1" ht="19.5" customHeight="1" spans="1:4">
      <c r="A4" s="52" t="s">
        <v>2165</v>
      </c>
      <c r="B4" s="53" t="s">
        <v>95</v>
      </c>
      <c r="C4" s="79" t="s">
        <v>34</v>
      </c>
      <c r="D4" s="79" t="s">
        <v>2166</v>
      </c>
    </row>
    <row r="5" s="46" customFormat="1" ht="60" customHeight="1" spans="1:4">
      <c r="A5" s="52"/>
      <c r="B5" s="53"/>
      <c r="C5" s="52"/>
      <c r="D5" s="52"/>
    </row>
    <row r="6" s="44" customFormat="1" ht="17.1" customHeight="1" spans="1:4">
      <c r="A6" s="55" t="s">
        <v>2296</v>
      </c>
      <c r="B6" s="55" t="s">
        <v>2297</v>
      </c>
      <c r="C6" s="56">
        <v>0</v>
      </c>
      <c r="D6" s="56">
        <v>0</v>
      </c>
    </row>
    <row r="7" s="44" customFormat="1" ht="17.1" customHeight="1" spans="1:4">
      <c r="A7" s="55" t="s">
        <v>2298</v>
      </c>
      <c r="B7" s="55" t="s">
        <v>2299</v>
      </c>
      <c r="C7" s="56">
        <v>0</v>
      </c>
      <c r="D7" s="58">
        <v>0</v>
      </c>
    </row>
    <row r="8" s="44" customFormat="1" ht="17.1" customHeight="1" spans="1:4">
      <c r="A8" s="55" t="s">
        <v>2300</v>
      </c>
      <c r="B8" s="55" t="s">
        <v>2301</v>
      </c>
      <c r="C8" s="59">
        <v>0</v>
      </c>
      <c r="D8" s="60">
        <v>0</v>
      </c>
    </row>
    <row r="9" s="44" customFormat="1" ht="17.1" customHeight="1" spans="1:4">
      <c r="A9" s="55" t="s">
        <v>2302</v>
      </c>
      <c r="B9" s="55" t="s">
        <v>2303</v>
      </c>
      <c r="C9" s="59">
        <v>0</v>
      </c>
      <c r="D9" s="60">
        <v>0</v>
      </c>
    </row>
    <row r="10" s="44" customFormat="1" ht="17.1" customHeight="1" spans="1:4">
      <c r="A10" s="55" t="s">
        <v>2304</v>
      </c>
      <c r="B10" s="55" t="s">
        <v>2305</v>
      </c>
      <c r="C10" s="59">
        <v>0</v>
      </c>
      <c r="D10" s="60">
        <v>0</v>
      </c>
    </row>
    <row r="11" s="44" customFormat="1" ht="17.1" customHeight="1" spans="1:4">
      <c r="A11" s="55" t="s">
        <v>2306</v>
      </c>
      <c r="B11" s="55" t="s">
        <v>2307</v>
      </c>
      <c r="C11" s="59">
        <v>0</v>
      </c>
      <c r="D11" s="60">
        <v>0</v>
      </c>
    </row>
    <row r="12" s="44" customFormat="1" ht="17.1" customHeight="1" spans="1:4">
      <c r="A12" s="55" t="s">
        <v>2308</v>
      </c>
      <c r="B12" s="55" t="s">
        <v>2309</v>
      </c>
      <c r="C12" s="59">
        <v>0</v>
      </c>
      <c r="D12" s="60">
        <v>0</v>
      </c>
    </row>
    <row r="13" s="44" customFormat="1" ht="17.1" customHeight="1" spans="1:4">
      <c r="A13" s="55" t="s">
        <v>2310</v>
      </c>
      <c r="B13" s="55" t="s">
        <v>2311</v>
      </c>
      <c r="C13" s="59">
        <v>0</v>
      </c>
      <c r="D13" s="60">
        <v>0</v>
      </c>
    </row>
    <row r="14" s="44" customFormat="1" ht="17.1" customHeight="1" spans="1:4">
      <c r="A14" s="55" t="s">
        <v>2312</v>
      </c>
      <c r="B14" s="55" t="s">
        <v>2313</v>
      </c>
      <c r="C14" s="56">
        <v>0</v>
      </c>
      <c r="D14" s="56">
        <v>6</v>
      </c>
    </row>
    <row r="15" s="44" customFormat="1" ht="17.1" customHeight="1" spans="1:4">
      <c r="A15" s="55" t="s">
        <v>2314</v>
      </c>
      <c r="B15" s="55" t="s">
        <v>2315</v>
      </c>
      <c r="C15" s="56">
        <v>0</v>
      </c>
      <c r="D15" s="56">
        <v>5</v>
      </c>
    </row>
    <row r="16" s="44" customFormat="1" ht="17.1" customHeight="1" spans="1:4">
      <c r="A16" s="55" t="s">
        <v>2316</v>
      </c>
      <c r="B16" s="55" t="s">
        <v>2317</v>
      </c>
      <c r="C16" s="59">
        <v>0</v>
      </c>
      <c r="D16" s="60">
        <v>0</v>
      </c>
    </row>
    <row r="17" s="44" customFormat="1" ht="17.1" customHeight="1" spans="1:4">
      <c r="A17" s="55" t="s">
        <v>2318</v>
      </c>
      <c r="B17" s="55" t="s">
        <v>2319</v>
      </c>
      <c r="C17" s="59">
        <v>0</v>
      </c>
      <c r="D17" s="60">
        <v>5</v>
      </c>
    </row>
    <row r="18" s="44" customFormat="1" ht="17.1" customHeight="1" spans="1:4">
      <c r="A18" s="55" t="s">
        <v>2320</v>
      </c>
      <c r="B18" s="55" t="s">
        <v>2321</v>
      </c>
      <c r="C18" s="59">
        <v>0</v>
      </c>
      <c r="D18" s="60">
        <v>0</v>
      </c>
    </row>
    <row r="19" s="44" customFormat="1" ht="17.1" customHeight="1" spans="1:4">
      <c r="A19" s="55" t="s">
        <v>2322</v>
      </c>
      <c r="B19" s="55" t="s">
        <v>2323</v>
      </c>
      <c r="C19" s="59">
        <v>0</v>
      </c>
      <c r="D19" s="60">
        <v>0</v>
      </c>
    </row>
    <row r="20" s="44" customFormat="1" ht="17.1" customHeight="1" spans="1:4">
      <c r="A20" s="55" t="s">
        <v>2324</v>
      </c>
      <c r="B20" s="61" t="s">
        <v>2325</v>
      </c>
      <c r="C20" s="59">
        <v>0</v>
      </c>
      <c r="D20" s="60">
        <v>0</v>
      </c>
    </row>
    <row r="21" s="44" customFormat="1" ht="17.1" customHeight="1" spans="1:4">
      <c r="A21" s="55" t="s">
        <v>2326</v>
      </c>
      <c r="B21" s="61" t="s">
        <v>2327</v>
      </c>
      <c r="C21" s="56">
        <v>0</v>
      </c>
      <c r="D21" s="56">
        <v>1</v>
      </c>
    </row>
    <row r="22" s="44" customFormat="1" ht="17.1" customHeight="1" spans="1:4">
      <c r="A22" s="55" t="s">
        <v>2328</v>
      </c>
      <c r="B22" s="55" t="s">
        <v>2329</v>
      </c>
      <c r="C22" s="59">
        <v>0</v>
      </c>
      <c r="D22" s="60">
        <v>0</v>
      </c>
    </row>
    <row r="23" s="44" customFormat="1" ht="17.1" customHeight="1" spans="1:4">
      <c r="A23" s="55" t="s">
        <v>2330</v>
      </c>
      <c r="B23" s="55" t="s">
        <v>2331</v>
      </c>
      <c r="C23" s="59">
        <v>0</v>
      </c>
      <c r="D23" s="60">
        <v>0</v>
      </c>
    </row>
    <row r="24" s="44" customFormat="1" ht="17.1" customHeight="1" spans="1:4">
      <c r="A24" s="55" t="s">
        <v>2332</v>
      </c>
      <c r="B24" s="55" t="s">
        <v>2333</v>
      </c>
      <c r="C24" s="59">
        <v>0</v>
      </c>
      <c r="D24" s="60">
        <v>0</v>
      </c>
    </row>
    <row r="25" s="44" customFormat="1" ht="17.1" customHeight="1" spans="1:4">
      <c r="A25" s="55" t="s">
        <v>2334</v>
      </c>
      <c r="B25" s="55" t="s">
        <v>2335</v>
      </c>
      <c r="C25" s="59">
        <v>0</v>
      </c>
      <c r="D25" s="60">
        <v>0</v>
      </c>
    </row>
    <row r="26" s="44" customFormat="1" ht="17.1" customHeight="1" spans="1:4">
      <c r="A26" s="55" t="s">
        <v>2336</v>
      </c>
      <c r="B26" s="55" t="s">
        <v>2337</v>
      </c>
      <c r="C26" s="59">
        <v>0</v>
      </c>
      <c r="D26" s="60">
        <v>1</v>
      </c>
    </row>
    <row r="27" s="44" customFormat="1" ht="17.1" customHeight="1" spans="1:4">
      <c r="A27" s="55" t="s">
        <v>2338</v>
      </c>
      <c r="B27" s="55" t="s">
        <v>2339</v>
      </c>
      <c r="C27" s="56">
        <v>0</v>
      </c>
      <c r="D27" s="56">
        <v>0</v>
      </c>
    </row>
    <row r="28" s="44" customFormat="1" ht="17.1" customHeight="1" spans="1:4">
      <c r="A28" s="55" t="s">
        <v>2340</v>
      </c>
      <c r="B28" s="55" t="s">
        <v>2341</v>
      </c>
      <c r="C28" s="59">
        <v>0</v>
      </c>
      <c r="D28" s="60">
        <v>0</v>
      </c>
    </row>
    <row r="29" s="44" customFormat="1" ht="17.1" customHeight="1" spans="1:4">
      <c r="A29" s="55" t="s">
        <v>2342</v>
      </c>
      <c r="B29" s="55" t="s">
        <v>2343</v>
      </c>
      <c r="C29" s="59">
        <v>0</v>
      </c>
      <c r="D29" s="60">
        <v>0</v>
      </c>
    </row>
    <row r="30" s="44" customFormat="1" ht="17.1" customHeight="1" spans="1:4">
      <c r="A30" s="55" t="s">
        <v>2344</v>
      </c>
      <c r="B30" s="55" t="s">
        <v>2345</v>
      </c>
      <c r="C30" s="56">
        <v>0</v>
      </c>
      <c r="D30" s="56">
        <v>0</v>
      </c>
    </row>
    <row r="31" s="44" customFormat="1" ht="17.1" customHeight="1" spans="1:4">
      <c r="A31" s="55" t="s">
        <v>2346</v>
      </c>
      <c r="B31" s="55" t="s">
        <v>2347</v>
      </c>
      <c r="C31" s="56">
        <v>0</v>
      </c>
      <c r="D31" s="56">
        <v>0</v>
      </c>
    </row>
    <row r="32" s="44" customFormat="1" ht="17.1" customHeight="1" spans="1:4">
      <c r="A32" s="55" t="s">
        <v>2348</v>
      </c>
      <c r="B32" s="55" t="s">
        <v>2349</v>
      </c>
      <c r="C32" s="59">
        <v>0</v>
      </c>
      <c r="D32" s="60">
        <v>0</v>
      </c>
    </row>
    <row r="33" s="44" customFormat="1" ht="17.1" customHeight="1" spans="1:4">
      <c r="A33" s="55" t="s">
        <v>2350</v>
      </c>
      <c r="B33" s="55" t="s">
        <v>2351</v>
      </c>
      <c r="C33" s="59">
        <v>0</v>
      </c>
      <c r="D33" s="60">
        <v>0</v>
      </c>
    </row>
    <row r="34" s="44" customFormat="1" ht="17.1" customHeight="1" spans="1:5">
      <c r="A34" s="55" t="s">
        <v>2352</v>
      </c>
      <c r="B34" s="55" t="s">
        <v>2353</v>
      </c>
      <c r="C34" s="59">
        <v>0</v>
      </c>
      <c r="D34" s="60">
        <v>0</v>
      </c>
      <c r="E34" s="47"/>
    </row>
    <row r="35" s="44" customFormat="1" ht="17.1" customHeight="1" spans="1:4">
      <c r="A35" s="55" t="s">
        <v>2354</v>
      </c>
      <c r="B35" s="55" t="s">
        <v>2355</v>
      </c>
      <c r="C35" s="59">
        <v>0</v>
      </c>
      <c r="D35" s="60">
        <v>0</v>
      </c>
    </row>
    <row r="36" s="44" customFormat="1" ht="17.1" customHeight="1" spans="1:4">
      <c r="A36" s="55" t="s">
        <v>2356</v>
      </c>
      <c r="B36" s="55" t="s">
        <v>2357</v>
      </c>
      <c r="C36" s="56">
        <v>0</v>
      </c>
      <c r="D36" s="56">
        <v>0</v>
      </c>
    </row>
    <row r="37" s="44" customFormat="1" ht="17.1" customHeight="1" spans="1:4">
      <c r="A37" s="55" t="s">
        <v>2358</v>
      </c>
      <c r="B37" s="55" t="s">
        <v>2359</v>
      </c>
      <c r="C37" s="59">
        <v>0</v>
      </c>
      <c r="D37" s="60">
        <v>0</v>
      </c>
    </row>
    <row r="38" s="44" customFormat="1" ht="17.1" customHeight="1" spans="1:4">
      <c r="A38" s="55" t="s">
        <v>2360</v>
      </c>
      <c r="B38" s="55" t="s">
        <v>2361</v>
      </c>
      <c r="C38" s="59">
        <v>0</v>
      </c>
      <c r="D38" s="60">
        <v>0</v>
      </c>
    </row>
    <row r="39" s="44" customFormat="1" ht="17.1" customHeight="1" spans="1:4">
      <c r="A39" s="55" t="s">
        <v>2362</v>
      </c>
      <c r="B39" s="55" t="s">
        <v>2363</v>
      </c>
      <c r="C39" s="59">
        <v>0</v>
      </c>
      <c r="D39" s="60">
        <v>0</v>
      </c>
    </row>
    <row r="40" s="44" customFormat="1" ht="17.1" customHeight="1" spans="1:4">
      <c r="A40" s="55" t="s">
        <v>2364</v>
      </c>
      <c r="B40" s="55" t="s">
        <v>2365</v>
      </c>
      <c r="C40" s="59">
        <v>0</v>
      </c>
      <c r="D40" s="60">
        <v>0</v>
      </c>
    </row>
    <row r="41" s="44" customFormat="1" ht="17.1" customHeight="1" spans="1:4">
      <c r="A41" s="55" t="s">
        <v>2366</v>
      </c>
      <c r="B41" s="55" t="s">
        <v>2367</v>
      </c>
      <c r="C41" s="56">
        <v>163304</v>
      </c>
      <c r="D41" s="56">
        <v>114603</v>
      </c>
    </row>
    <row r="42" s="44" customFormat="1" ht="17.1" customHeight="1" spans="1:4">
      <c r="A42" s="55" t="s">
        <v>2368</v>
      </c>
      <c r="B42" s="55" t="s">
        <v>2369</v>
      </c>
      <c r="C42" s="56">
        <v>163304</v>
      </c>
      <c r="D42" s="56">
        <v>80036</v>
      </c>
    </row>
    <row r="43" s="44" customFormat="1" ht="17.1" customHeight="1" spans="1:4">
      <c r="A43" s="55" t="s">
        <v>2370</v>
      </c>
      <c r="B43" s="55" t="s">
        <v>2371</v>
      </c>
      <c r="C43" s="59">
        <v>163304</v>
      </c>
      <c r="D43" s="60">
        <v>12028</v>
      </c>
    </row>
    <row r="44" s="44" customFormat="1" ht="17.1" customHeight="1" spans="1:4">
      <c r="A44" s="55" t="s">
        <v>2372</v>
      </c>
      <c r="B44" s="55" t="s">
        <v>2373</v>
      </c>
      <c r="C44" s="59">
        <v>0</v>
      </c>
      <c r="D44" s="60">
        <v>607</v>
      </c>
    </row>
    <row r="45" s="44" customFormat="1" ht="17.1" customHeight="1" spans="1:4">
      <c r="A45" s="55" t="s">
        <v>2374</v>
      </c>
      <c r="B45" s="55" t="s">
        <v>2375</v>
      </c>
      <c r="C45" s="59">
        <v>0</v>
      </c>
      <c r="D45" s="60">
        <v>11230</v>
      </c>
    </row>
    <row r="46" s="47" customFormat="1" ht="17.1" customHeight="1" spans="1:5">
      <c r="A46" s="55" t="s">
        <v>2376</v>
      </c>
      <c r="B46" s="55" t="s">
        <v>2377</v>
      </c>
      <c r="C46" s="59">
        <v>0</v>
      </c>
      <c r="D46" s="60">
        <v>42560</v>
      </c>
      <c r="E46" s="44"/>
    </row>
    <row r="47" s="44" customFormat="1" ht="17.1" customHeight="1" spans="1:4">
      <c r="A47" s="55" t="s">
        <v>2378</v>
      </c>
      <c r="B47" s="55" t="s">
        <v>2379</v>
      </c>
      <c r="C47" s="59">
        <v>0</v>
      </c>
      <c r="D47" s="60">
        <v>1105</v>
      </c>
    </row>
    <row r="48" s="44" customFormat="1" ht="17.1" customHeight="1" spans="1:4">
      <c r="A48" s="55" t="s">
        <v>2380</v>
      </c>
      <c r="B48" s="55" t="s">
        <v>2381</v>
      </c>
      <c r="C48" s="59">
        <v>0</v>
      </c>
      <c r="D48" s="60">
        <v>0</v>
      </c>
    </row>
    <row r="49" s="44" customFormat="1" ht="15.75" customHeight="1" spans="1:4">
      <c r="A49" s="55" t="s">
        <v>2382</v>
      </c>
      <c r="B49" s="55" t="s">
        <v>2383</v>
      </c>
      <c r="C49" s="59">
        <v>0</v>
      </c>
      <c r="D49" s="60">
        <v>101</v>
      </c>
    </row>
    <row r="50" s="44" customFormat="1" ht="17.1" customHeight="1" spans="1:4">
      <c r="A50" s="55" t="s">
        <v>2384</v>
      </c>
      <c r="B50" s="55" t="s">
        <v>2385</v>
      </c>
      <c r="C50" s="59">
        <v>0</v>
      </c>
      <c r="D50" s="60">
        <v>474</v>
      </c>
    </row>
    <row r="51" s="44" customFormat="1" ht="17.1" customHeight="1" spans="1:4">
      <c r="A51" s="55" t="s">
        <v>2386</v>
      </c>
      <c r="B51" s="55" t="s">
        <v>2387</v>
      </c>
      <c r="C51" s="59">
        <v>0</v>
      </c>
      <c r="D51" s="60">
        <v>4961</v>
      </c>
    </row>
    <row r="52" s="44" customFormat="1" ht="17.1" customHeight="1" spans="1:4">
      <c r="A52" s="55" t="s">
        <v>2388</v>
      </c>
      <c r="B52" s="55" t="s">
        <v>2389</v>
      </c>
      <c r="C52" s="59">
        <v>0</v>
      </c>
      <c r="D52" s="60">
        <v>201</v>
      </c>
    </row>
    <row r="53" s="44" customFormat="1" ht="17.1" customHeight="1" spans="1:4">
      <c r="A53" s="55" t="s">
        <v>2390</v>
      </c>
      <c r="B53" s="55" t="s">
        <v>2391</v>
      </c>
      <c r="C53" s="59">
        <v>0</v>
      </c>
      <c r="D53" s="60">
        <v>0</v>
      </c>
    </row>
    <row r="54" s="44" customFormat="1" ht="17.1" customHeight="1" spans="1:4">
      <c r="A54" s="55" t="s">
        <v>2392</v>
      </c>
      <c r="B54" s="55" t="s">
        <v>2393</v>
      </c>
      <c r="C54" s="59">
        <v>0</v>
      </c>
      <c r="D54" s="60">
        <v>0</v>
      </c>
    </row>
    <row r="55" s="44" customFormat="1" ht="17.1" customHeight="1" spans="1:4">
      <c r="A55" s="55" t="s">
        <v>2394</v>
      </c>
      <c r="B55" s="55" t="s">
        <v>2395</v>
      </c>
      <c r="C55" s="59">
        <v>0</v>
      </c>
      <c r="D55" s="60">
        <v>0</v>
      </c>
    </row>
    <row r="56" s="44" customFormat="1" ht="17.1" customHeight="1" spans="1:4">
      <c r="A56" s="55" t="s">
        <v>2396</v>
      </c>
      <c r="B56" s="55" t="s">
        <v>2397</v>
      </c>
      <c r="C56" s="59">
        <v>0</v>
      </c>
      <c r="D56" s="60">
        <v>150</v>
      </c>
    </row>
    <row r="57" s="44" customFormat="1" ht="17.1" customHeight="1" spans="1:4">
      <c r="A57" s="55" t="s">
        <v>2398</v>
      </c>
      <c r="B57" s="55" t="s">
        <v>2399</v>
      </c>
      <c r="C57" s="59">
        <v>0</v>
      </c>
      <c r="D57" s="60">
        <v>6619</v>
      </c>
    </row>
    <row r="58" s="44" customFormat="1" ht="17.1" customHeight="1" spans="1:4">
      <c r="A58" s="55" t="s">
        <v>2400</v>
      </c>
      <c r="B58" s="55" t="s">
        <v>2401</v>
      </c>
      <c r="C58" s="56">
        <v>0</v>
      </c>
      <c r="D58" s="56">
        <v>201</v>
      </c>
    </row>
    <row r="59" s="44" customFormat="1" ht="17.1" customHeight="1" spans="1:4">
      <c r="A59" s="55" t="s">
        <v>2402</v>
      </c>
      <c r="B59" s="55" t="s">
        <v>2371</v>
      </c>
      <c r="C59" s="59">
        <v>0</v>
      </c>
      <c r="D59" s="60">
        <v>0</v>
      </c>
    </row>
    <row r="60" s="44" customFormat="1" ht="17.1" customHeight="1" spans="1:4">
      <c r="A60" s="55" t="s">
        <v>2403</v>
      </c>
      <c r="B60" s="55" t="s">
        <v>2373</v>
      </c>
      <c r="C60" s="59">
        <v>0</v>
      </c>
      <c r="D60" s="60">
        <v>0</v>
      </c>
    </row>
    <row r="61" s="44" customFormat="1" ht="17.1" customHeight="1" spans="1:4">
      <c r="A61" s="55" t="s">
        <v>2404</v>
      </c>
      <c r="B61" s="55" t="s">
        <v>2405</v>
      </c>
      <c r="C61" s="59">
        <v>0</v>
      </c>
      <c r="D61" s="60">
        <v>201</v>
      </c>
    </row>
    <row r="62" s="44" customFormat="1" ht="17.1" customHeight="1" spans="1:4">
      <c r="A62" s="55" t="s">
        <v>2406</v>
      </c>
      <c r="B62" s="55" t="s">
        <v>2407</v>
      </c>
      <c r="C62" s="59">
        <v>0</v>
      </c>
      <c r="D62" s="60">
        <v>0</v>
      </c>
    </row>
    <row r="63" s="44" customFormat="1" ht="17.1" customHeight="1" spans="1:4">
      <c r="A63" s="55" t="s">
        <v>2408</v>
      </c>
      <c r="B63" s="55" t="s">
        <v>2409</v>
      </c>
      <c r="C63" s="56">
        <v>0</v>
      </c>
      <c r="D63" s="56">
        <v>0</v>
      </c>
    </row>
    <row r="64" s="44" customFormat="1" ht="17.1" customHeight="1" spans="1:4">
      <c r="A64" s="55" t="s">
        <v>2410</v>
      </c>
      <c r="B64" s="55" t="s">
        <v>2411</v>
      </c>
      <c r="C64" s="59">
        <v>0</v>
      </c>
      <c r="D64" s="60">
        <v>0</v>
      </c>
    </row>
    <row r="65" s="44" customFormat="1" ht="17.1" customHeight="1" spans="1:4">
      <c r="A65" s="55" t="s">
        <v>2412</v>
      </c>
      <c r="B65" s="55" t="s">
        <v>2413</v>
      </c>
      <c r="C65" s="59">
        <v>0</v>
      </c>
      <c r="D65" s="60">
        <v>0</v>
      </c>
    </row>
    <row r="66" s="44" customFormat="1" ht="17.1" customHeight="1" spans="1:4">
      <c r="A66" s="55" t="s">
        <v>2414</v>
      </c>
      <c r="B66" s="55" t="s">
        <v>2415</v>
      </c>
      <c r="C66" s="59">
        <v>0</v>
      </c>
      <c r="D66" s="60">
        <v>0</v>
      </c>
    </row>
    <row r="67" s="44" customFormat="1" ht="17.1" customHeight="1" spans="1:4">
      <c r="A67" s="55" t="s">
        <v>2416</v>
      </c>
      <c r="B67" s="55" t="s">
        <v>2417</v>
      </c>
      <c r="C67" s="59">
        <v>0</v>
      </c>
      <c r="D67" s="60">
        <v>0</v>
      </c>
    </row>
    <row r="68" s="44" customFormat="1" ht="17.1" customHeight="1" spans="1:4">
      <c r="A68" s="55" t="s">
        <v>2418</v>
      </c>
      <c r="B68" s="55" t="s">
        <v>2419</v>
      </c>
      <c r="C68" s="59">
        <v>0</v>
      </c>
      <c r="D68" s="60">
        <v>0</v>
      </c>
    </row>
    <row r="69" s="44" customFormat="1" ht="17.1" customHeight="1" spans="1:4">
      <c r="A69" s="55" t="s">
        <v>2420</v>
      </c>
      <c r="B69" s="55" t="s">
        <v>2421</v>
      </c>
      <c r="C69" s="56">
        <v>0</v>
      </c>
      <c r="D69" s="56">
        <v>0</v>
      </c>
    </row>
    <row r="70" s="44" customFormat="1" ht="17.1" customHeight="1" spans="1:4">
      <c r="A70" s="55" t="s">
        <v>2422</v>
      </c>
      <c r="B70" s="55" t="s">
        <v>2423</v>
      </c>
      <c r="C70" s="59">
        <v>0</v>
      </c>
      <c r="D70" s="60">
        <v>0</v>
      </c>
    </row>
    <row r="71" s="44" customFormat="1" ht="17.1" customHeight="1" spans="1:4">
      <c r="A71" s="55" t="s">
        <v>2424</v>
      </c>
      <c r="B71" s="55" t="s">
        <v>2425</v>
      </c>
      <c r="C71" s="59">
        <v>0</v>
      </c>
      <c r="D71" s="60">
        <v>0</v>
      </c>
    </row>
    <row r="72" s="44" customFormat="1" ht="17.1" customHeight="1" spans="1:4">
      <c r="A72" s="55" t="s">
        <v>2426</v>
      </c>
      <c r="B72" s="55" t="s">
        <v>2427</v>
      </c>
      <c r="C72" s="59">
        <v>0</v>
      </c>
      <c r="D72" s="60">
        <v>0</v>
      </c>
    </row>
    <row r="73" s="44" customFormat="1" ht="17.1" customHeight="1" spans="1:4">
      <c r="A73" s="55" t="s">
        <v>2428</v>
      </c>
      <c r="B73" s="55" t="s">
        <v>2429</v>
      </c>
      <c r="C73" s="56">
        <v>0</v>
      </c>
      <c r="D73" s="56">
        <v>0</v>
      </c>
    </row>
    <row r="74" s="44" customFormat="1" ht="17.1" customHeight="1" spans="1:4">
      <c r="A74" s="55" t="s">
        <v>2430</v>
      </c>
      <c r="B74" s="55" t="s">
        <v>2371</v>
      </c>
      <c r="C74" s="59">
        <v>0</v>
      </c>
      <c r="D74" s="60">
        <v>0</v>
      </c>
    </row>
    <row r="75" s="44" customFormat="1" ht="17.1" customHeight="1" spans="1:4">
      <c r="A75" s="55" t="s">
        <v>2431</v>
      </c>
      <c r="B75" s="55" t="s">
        <v>2373</v>
      </c>
      <c r="C75" s="59">
        <v>0</v>
      </c>
      <c r="D75" s="60">
        <v>0</v>
      </c>
    </row>
    <row r="76" s="44" customFormat="1" ht="17.1" customHeight="1" spans="1:4">
      <c r="A76" s="55" t="s">
        <v>2432</v>
      </c>
      <c r="B76" s="55" t="s">
        <v>2433</v>
      </c>
      <c r="C76" s="59">
        <v>0</v>
      </c>
      <c r="D76" s="60">
        <v>0</v>
      </c>
    </row>
    <row r="77" s="44" customFormat="1" ht="17.1" customHeight="1" spans="1:4">
      <c r="A77" s="55" t="s">
        <v>2434</v>
      </c>
      <c r="B77" s="55" t="s">
        <v>2435</v>
      </c>
      <c r="C77" s="56">
        <v>0</v>
      </c>
      <c r="D77" s="56">
        <v>34366</v>
      </c>
    </row>
    <row r="78" s="44" customFormat="1" ht="17.1" customHeight="1" spans="1:4">
      <c r="A78" s="55" t="s">
        <v>2436</v>
      </c>
      <c r="B78" s="55" t="s">
        <v>2371</v>
      </c>
      <c r="C78" s="59">
        <v>0</v>
      </c>
      <c r="D78" s="60">
        <v>0</v>
      </c>
    </row>
    <row r="79" s="44" customFormat="1" ht="17.1" customHeight="1" spans="1:4">
      <c r="A79" s="55" t="s">
        <v>2437</v>
      </c>
      <c r="B79" s="55" t="s">
        <v>2373</v>
      </c>
      <c r="C79" s="59">
        <v>0</v>
      </c>
      <c r="D79" s="60">
        <v>0</v>
      </c>
    </row>
    <row r="80" s="44" customFormat="1" ht="17.1" customHeight="1" spans="1:4">
      <c r="A80" s="55" t="s">
        <v>2438</v>
      </c>
      <c r="B80" s="55" t="s">
        <v>2439</v>
      </c>
      <c r="C80" s="59">
        <v>0</v>
      </c>
      <c r="D80" s="60">
        <v>34366</v>
      </c>
    </row>
    <row r="81" s="44" customFormat="1" ht="17.1" customHeight="1" spans="1:4">
      <c r="A81" s="55" t="s">
        <v>2440</v>
      </c>
      <c r="B81" s="55" t="s">
        <v>2441</v>
      </c>
      <c r="C81" s="56">
        <v>0</v>
      </c>
      <c r="D81" s="56">
        <v>0</v>
      </c>
    </row>
    <row r="82" s="44" customFormat="1" ht="17.1" customHeight="1" spans="1:4">
      <c r="A82" s="55" t="s">
        <v>2442</v>
      </c>
      <c r="B82" s="55" t="s">
        <v>2411</v>
      </c>
      <c r="C82" s="59">
        <v>0</v>
      </c>
      <c r="D82" s="60">
        <v>0</v>
      </c>
    </row>
    <row r="83" s="44" customFormat="1" ht="17.1" customHeight="1" spans="1:4">
      <c r="A83" s="55" t="s">
        <v>2443</v>
      </c>
      <c r="B83" s="55" t="s">
        <v>2413</v>
      </c>
      <c r="C83" s="59">
        <v>0</v>
      </c>
      <c r="D83" s="60">
        <v>0</v>
      </c>
    </row>
    <row r="84" s="44" customFormat="1" ht="17.1" customHeight="1" spans="1:4">
      <c r="A84" s="55" t="s">
        <v>2444</v>
      </c>
      <c r="B84" s="55" t="s">
        <v>2415</v>
      </c>
      <c r="C84" s="59">
        <v>0</v>
      </c>
      <c r="D84" s="60">
        <v>0</v>
      </c>
    </row>
    <row r="85" s="44" customFormat="1" ht="17.1" customHeight="1" spans="1:4">
      <c r="A85" s="55" t="s">
        <v>2445</v>
      </c>
      <c r="B85" s="55" t="s">
        <v>2417</v>
      </c>
      <c r="C85" s="59">
        <v>0</v>
      </c>
      <c r="D85" s="60">
        <v>0</v>
      </c>
    </row>
    <row r="86" s="44" customFormat="1" ht="17.1" customHeight="1" spans="1:4">
      <c r="A86" s="55" t="s">
        <v>2446</v>
      </c>
      <c r="B86" s="55" t="s">
        <v>2447</v>
      </c>
      <c r="C86" s="59">
        <v>0</v>
      </c>
      <c r="D86" s="60">
        <v>0</v>
      </c>
    </row>
    <row r="87" s="44" customFormat="1" ht="17.1" customHeight="1" spans="1:4">
      <c r="A87" s="55" t="s">
        <v>2448</v>
      </c>
      <c r="B87" s="55" t="s">
        <v>2449</v>
      </c>
      <c r="C87" s="56">
        <v>0</v>
      </c>
      <c r="D87" s="56">
        <v>0</v>
      </c>
    </row>
    <row r="88" s="44" customFormat="1" ht="17.1" customHeight="1" spans="1:4">
      <c r="A88" s="55" t="s">
        <v>2450</v>
      </c>
      <c r="B88" s="55" t="s">
        <v>2423</v>
      </c>
      <c r="C88" s="59">
        <v>0</v>
      </c>
      <c r="D88" s="60">
        <v>0</v>
      </c>
    </row>
    <row r="89" s="44" customFormat="1" ht="17.1" customHeight="1" spans="1:4">
      <c r="A89" s="55" t="s">
        <v>2451</v>
      </c>
      <c r="B89" s="55" t="s">
        <v>2452</v>
      </c>
      <c r="C89" s="59">
        <v>0</v>
      </c>
      <c r="D89" s="60">
        <v>0</v>
      </c>
    </row>
    <row r="90" s="44" customFormat="1" ht="17.1" customHeight="1" spans="1:4">
      <c r="A90" s="55" t="s">
        <v>2453</v>
      </c>
      <c r="B90" s="55" t="s">
        <v>2454</v>
      </c>
      <c r="C90" s="56">
        <v>0</v>
      </c>
      <c r="D90" s="56">
        <v>0</v>
      </c>
    </row>
    <row r="91" s="44" customFormat="1" ht="17.1" customHeight="1" spans="1:4">
      <c r="A91" s="55" t="s">
        <v>2455</v>
      </c>
      <c r="B91" s="61" t="s">
        <v>2371</v>
      </c>
      <c r="C91" s="59">
        <v>0</v>
      </c>
      <c r="D91" s="60">
        <v>0</v>
      </c>
    </row>
    <row r="92" s="44" customFormat="1" ht="17.1" customHeight="1" spans="1:4">
      <c r="A92" s="55" t="s">
        <v>2456</v>
      </c>
      <c r="B92" s="61" t="s">
        <v>2373</v>
      </c>
      <c r="C92" s="59">
        <v>0</v>
      </c>
      <c r="D92" s="60">
        <v>0</v>
      </c>
    </row>
    <row r="93" s="44" customFormat="1" ht="17.1" customHeight="1" spans="1:4">
      <c r="A93" s="55" t="s">
        <v>2457</v>
      </c>
      <c r="B93" s="61" t="s">
        <v>2375</v>
      </c>
      <c r="C93" s="59">
        <v>0</v>
      </c>
      <c r="D93" s="60">
        <v>0</v>
      </c>
    </row>
    <row r="94" s="44" customFormat="1" ht="17.1" customHeight="1" spans="1:4">
      <c r="A94" s="55" t="s">
        <v>2458</v>
      </c>
      <c r="B94" s="55" t="s">
        <v>2377</v>
      </c>
      <c r="C94" s="59">
        <v>0</v>
      </c>
      <c r="D94" s="60">
        <v>0</v>
      </c>
    </row>
    <row r="95" s="44" customFormat="1" ht="17.1" customHeight="1" spans="1:4">
      <c r="A95" s="55" t="s">
        <v>2459</v>
      </c>
      <c r="B95" s="61" t="s">
        <v>2383</v>
      </c>
      <c r="C95" s="59">
        <v>0</v>
      </c>
      <c r="D95" s="60">
        <v>0</v>
      </c>
    </row>
    <row r="96" s="44" customFormat="1" ht="17.1" customHeight="1" spans="1:4">
      <c r="A96" s="55" t="s">
        <v>2460</v>
      </c>
      <c r="B96" s="61" t="s">
        <v>2387</v>
      </c>
      <c r="C96" s="59">
        <v>0</v>
      </c>
      <c r="D96" s="60">
        <v>0</v>
      </c>
    </row>
    <row r="97" s="44" customFormat="1" ht="17.1" customHeight="1" spans="1:4">
      <c r="A97" s="55" t="s">
        <v>2461</v>
      </c>
      <c r="B97" s="61" t="s">
        <v>2389</v>
      </c>
      <c r="C97" s="59">
        <v>0</v>
      </c>
      <c r="D97" s="60">
        <v>0</v>
      </c>
    </row>
    <row r="98" s="44" customFormat="1" ht="17.1" customHeight="1" spans="1:4">
      <c r="A98" s="55" t="s">
        <v>2462</v>
      </c>
      <c r="B98" s="55" t="s">
        <v>2463</v>
      </c>
      <c r="C98" s="59">
        <v>0</v>
      </c>
      <c r="D98" s="60">
        <v>0</v>
      </c>
    </row>
    <row r="99" s="44" customFormat="1" ht="17.1" customHeight="1" spans="1:4">
      <c r="A99" s="55" t="s">
        <v>2464</v>
      </c>
      <c r="B99" s="61" t="s">
        <v>2465</v>
      </c>
      <c r="C99" s="56">
        <v>250</v>
      </c>
      <c r="D99" s="56">
        <v>579</v>
      </c>
    </row>
    <row r="100" s="44" customFormat="1" ht="17.1" customHeight="1" spans="1:4">
      <c r="A100" s="55" t="s">
        <v>2466</v>
      </c>
      <c r="B100" s="61" t="s">
        <v>2467</v>
      </c>
      <c r="C100" s="56">
        <v>10</v>
      </c>
      <c r="D100" s="56">
        <v>3</v>
      </c>
    </row>
    <row r="101" s="44" customFormat="1" ht="17.1" customHeight="1" spans="1:4">
      <c r="A101" s="55" t="s">
        <v>2468</v>
      </c>
      <c r="B101" s="61" t="s">
        <v>2469</v>
      </c>
      <c r="C101" s="59">
        <v>0</v>
      </c>
      <c r="D101" s="60">
        <v>3</v>
      </c>
    </row>
    <row r="102" s="44" customFormat="1" ht="17.1" customHeight="1" spans="1:4">
      <c r="A102" s="55" t="s">
        <v>2470</v>
      </c>
      <c r="B102" s="61" t="s">
        <v>2471</v>
      </c>
      <c r="C102" s="59">
        <v>0</v>
      </c>
      <c r="D102" s="60">
        <v>0</v>
      </c>
    </row>
    <row r="103" s="44" customFormat="1" ht="17.1" customHeight="1" spans="1:4">
      <c r="A103" s="55" t="s">
        <v>2472</v>
      </c>
      <c r="B103" s="61" t="s">
        <v>2473</v>
      </c>
      <c r="C103" s="59">
        <v>0</v>
      </c>
      <c r="D103" s="60">
        <v>0</v>
      </c>
    </row>
    <row r="104" s="44" customFormat="1" ht="17.1" customHeight="1" spans="1:4">
      <c r="A104" s="55" t="s">
        <v>2474</v>
      </c>
      <c r="B104" s="55" t="s">
        <v>2475</v>
      </c>
      <c r="C104" s="59">
        <v>10</v>
      </c>
      <c r="D104" s="60">
        <v>0</v>
      </c>
    </row>
    <row r="105" s="44" customFormat="1" ht="17.1" customHeight="1" spans="1:4">
      <c r="A105" s="55" t="s">
        <v>2476</v>
      </c>
      <c r="B105" s="61" t="s">
        <v>2477</v>
      </c>
      <c r="C105" s="56">
        <v>0</v>
      </c>
      <c r="D105" s="56">
        <v>0</v>
      </c>
    </row>
    <row r="106" s="44" customFormat="1" ht="17.1" customHeight="1" spans="1:4">
      <c r="A106" s="55" t="s">
        <v>2478</v>
      </c>
      <c r="B106" s="61" t="s">
        <v>2469</v>
      </c>
      <c r="C106" s="59">
        <v>0</v>
      </c>
      <c r="D106" s="60">
        <v>0</v>
      </c>
    </row>
    <row r="107" s="44" customFormat="1" ht="17.1" customHeight="1" spans="1:4">
      <c r="A107" s="55" t="s">
        <v>2479</v>
      </c>
      <c r="B107" s="61" t="s">
        <v>2471</v>
      </c>
      <c r="C107" s="59">
        <v>0</v>
      </c>
      <c r="D107" s="60">
        <v>0</v>
      </c>
    </row>
    <row r="108" s="44" customFormat="1" ht="17.1" customHeight="1" spans="1:4">
      <c r="A108" s="55" t="s">
        <v>2480</v>
      </c>
      <c r="B108" s="61" t="s">
        <v>2481</v>
      </c>
      <c r="C108" s="59">
        <v>0</v>
      </c>
      <c r="D108" s="60">
        <v>0</v>
      </c>
    </row>
    <row r="109" s="44" customFormat="1" ht="17.1" customHeight="1" spans="1:4">
      <c r="A109" s="55" t="s">
        <v>2482</v>
      </c>
      <c r="B109" s="61" t="s">
        <v>2483</v>
      </c>
      <c r="C109" s="59">
        <v>0</v>
      </c>
      <c r="D109" s="60">
        <v>0</v>
      </c>
    </row>
    <row r="110" s="44" customFormat="1" ht="17.1" customHeight="1" spans="1:4">
      <c r="A110" s="55" t="s">
        <v>2484</v>
      </c>
      <c r="B110" s="61" t="s">
        <v>2485</v>
      </c>
      <c r="C110" s="56">
        <v>0</v>
      </c>
      <c r="D110" s="56">
        <v>0</v>
      </c>
    </row>
    <row r="111" s="44" customFormat="1" ht="17.1" customHeight="1" spans="1:4">
      <c r="A111" s="55" t="s">
        <v>2486</v>
      </c>
      <c r="B111" s="61" t="s">
        <v>2487</v>
      </c>
      <c r="C111" s="59">
        <v>0</v>
      </c>
      <c r="D111" s="60">
        <v>0</v>
      </c>
    </row>
    <row r="112" s="44" customFormat="1" ht="17.1" customHeight="1" spans="1:4">
      <c r="A112" s="55" t="s">
        <v>2488</v>
      </c>
      <c r="B112" s="61" t="s">
        <v>2489</v>
      </c>
      <c r="C112" s="59">
        <v>0</v>
      </c>
      <c r="D112" s="60">
        <v>0</v>
      </c>
    </row>
    <row r="113" s="44" customFormat="1" ht="17.1" customHeight="1" spans="1:4">
      <c r="A113" s="55" t="s">
        <v>2490</v>
      </c>
      <c r="B113" s="61" t="s">
        <v>2491</v>
      </c>
      <c r="C113" s="59">
        <v>0</v>
      </c>
      <c r="D113" s="60">
        <v>0</v>
      </c>
    </row>
    <row r="114" s="44" customFormat="1" ht="17.1" customHeight="1" spans="1:4">
      <c r="A114" s="55" t="s">
        <v>2492</v>
      </c>
      <c r="B114" s="61" t="s">
        <v>2493</v>
      </c>
      <c r="C114" s="59">
        <v>0</v>
      </c>
      <c r="D114" s="60">
        <v>0</v>
      </c>
    </row>
    <row r="115" s="44" customFormat="1" ht="17.1" customHeight="1" spans="1:4">
      <c r="A115" s="55" t="s">
        <v>2494</v>
      </c>
      <c r="B115" s="61" t="s">
        <v>2495</v>
      </c>
      <c r="C115" s="56">
        <v>0</v>
      </c>
      <c r="D115" s="56">
        <v>0</v>
      </c>
    </row>
    <row r="116" s="44" customFormat="1" ht="17.1" customHeight="1" spans="1:4">
      <c r="A116" s="55" t="s">
        <v>2496</v>
      </c>
      <c r="B116" s="55" t="s">
        <v>2469</v>
      </c>
      <c r="C116" s="59">
        <v>0</v>
      </c>
      <c r="D116" s="60">
        <v>0</v>
      </c>
    </row>
    <row r="117" s="44" customFormat="1" ht="17.1" customHeight="1" spans="1:4">
      <c r="A117" s="55" t="s">
        <v>2497</v>
      </c>
      <c r="B117" s="55" t="s">
        <v>2498</v>
      </c>
      <c r="C117" s="59">
        <v>0</v>
      </c>
      <c r="D117" s="60">
        <v>0</v>
      </c>
    </row>
    <row r="118" s="44" customFormat="1" ht="17.1" customHeight="1" spans="1:4">
      <c r="A118" s="55" t="s">
        <v>2499</v>
      </c>
      <c r="B118" s="55" t="s">
        <v>2500</v>
      </c>
      <c r="C118" s="56">
        <v>240</v>
      </c>
      <c r="D118" s="56">
        <v>306</v>
      </c>
    </row>
    <row r="119" s="44" customFormat="1" ht="17.1" customHeight="1" spans="1:4">
      <c r="A119" s="55" t="s">
        <v>2501</v>
      </c>
      <c r="B119" s="55" t="s">
        <v>2487</v>
      </c>
      <c r="C119" s="59">
        <v>240</v>
      </c>
      <c r="D119" s="60">
        <v>237</v>
      </c>
    </row>
    <row r="120" s="44" customFormat="1" ht="17.1" customHeight="1" spans="1:4">
      <c r="A120" s="55" t="s">
        <v>2502</v>
      </c>
      <c r="B120" s="55" t="s">
        <v>2503</v>
      </c>
      <c r="C120" s="59">
        <v>0</v>
      </c>
      <c r="D120" s="60">
        <v>69</v>
      </c>
    </row>
    <row r="121" s="44" customFormat="1" ht="17.1" customHeight="1" spans="1:4">
      <c r="A121" s="55" t="s">
        <v>2504</v>
      </c>
      <c r="B121" s="55" t="s">
        <v>2491</v>
      </c>
      <c r="C121" s="59">
        <v>0</v>
      </c>
      <c r="D121" s="60">
        <v>0</v>
      </c>
    </row>
    <row r="122" s="44" customFormat="1" ht="17.1" customHeight="1" spans="1:4">
      <c r="A122" s="55" t="s">
        <v>2505</v>
      </c>
      <c r="B122" s="55" t="s">
        <v>2506</v>
      </c>
      <c r="C122" s="59">
        <v>0</v>
      </c>
      <c r="D122" s="60">
        <v>0</v>
      </c>
    </row>
    <row r="123" s="44" customFormat="1" ht="17.1" customHeight="1" spans="1:4">
      <c r="A123" s="55" t="s">
        <v>2507</v>
      </c>
      <c r="B123" s="62" t="s">
        <v>2508</v>
      </c>
      <c r="C123" s="56">
        <v>0</v>
      </c>
      <c r="D123" s="56">
        <v>0</v>
      </c>
    </row>
    <row r="124" s="44" customFormat="1" ht="17.1" customHeight="1" spans="1:4">
      <c r="A124" s="206" t="s">
        <v>2509</v>
      </c>
      <c r="B124" s="62" t="s">
        <v>2510</v>
      </c>
      <c r="C124" s="59">
        <v>0</v>
      </c>
      <c r="D124" s="60">
        <v>0</v>
      </c>
    </row>
    <row r="125" s="44" customFormat="1" ht="17.1" customHeight="1" spans="1:4">
      <c r="A125" s="206" t="s">
        <v>2511</v>
      </c>
      <c r="B125" s="62" t="s">
        <v>2512</v>
      </c>
      <c r="C125" s="59">
        <v>0</v>
      </c>
      <c r="D125" s="60">
        <v>0</v>
      </c>
    </row>
    <row r="126" s="44" customFormat="1" ht="17.1" customHeight="1" spans="1:4">
      <c r="A126" s="206" t="s">
        <v>2513</v>
      </c>
      <c r="B126" s="62" t="s">
        <v>2514</v>
      </c>
      <c r="C126" s="59">
        <v>0</v>
      </c>
      <c r="D126" s="60">
        <v>0</v>
      </c>
    </row>
    <row r="127" s="44" customFormat="1" ht="17.1" customHeight="1" spans="1:4">
      <c r="A127" s="206" t="s">
        <v>2515</v>
      </c>
      <c r="B127" s="62" t="s">
        <v>2516</v>
      </c>
      <c r="C127" s="56">
        <v>0</v>
      </c>
      <c r="D127" s="56">
        <v>270</v>
      </c>
    </row>
    <row r="128" s="44" customFormat="1" ht="17.1" customHeight="1" spans="1:4">
      <c r="A128" s="206" t="s">
        <v>2517</v>
      </c>
      <c r="B128" s="62" t="s">
        <v>2510</v>
      </c>
      <c r="C128" s="59">
        <v>0</v>
      </c>
      <c r="D128" s="60">
        <v>0</v>
      </c>
    </row>
    <row r="129" s="44" customFormat="1" ht="17.1" customHeight="1" spans="1:4">
      <c r="A129" s="206" t="s">
        <v>2518</v>
      </c>
      <c r="B129" s="62" t="s">
        <v>2512</v>
      </c>
      <c r="C129" s="59">
        <v>0</v>
      </c>
      <c r="D129" s="60">
        <v>270</v>
      </c>
    </row>
    <row r="130" s="44" customFormat="1" ht="17.1" customHeight="1" spans="1:4">
      <c r="A130" s="206" t="s">
        <v>2519</v>
      </c>
      <c r="B130" s="62" t="s">
        <v>2520</v>
      </c>
      <c r="C130" s="59">
        <v>0</v>
      </c>
      <c r="D130" s="60">
        <v>0</v>
      </c>
    </row>
    <row r="131" s="44" customFormat="1" ht="17.1" customHeight="1" spans="1:4">
      <c r="A131" s="206" t="s">
        <v>2521</v>
      </c>
      <c r="B131" s="62" t="s">
        <v>2522</v>
      </c>
      <c r="C131" s="56">
        <v>0</v>
      </c>
      <c r="D131" s="56">
        <v>0</v>
      </c>
    </row>
    <row r="132" s="44" customFormat="1" ht="17.1" customHeight="1" spans="1:4">
      <c r="A132" s="206" t="s">
        <v>2523</v>
      </c>
      <c r="B132" s="62" t="s">
        <v>2512</v>
      </c>
      <c r="C132" s="59">
        <v>0</v>
      </c>
      <c r="D132" s="60">
        <v>0</v>
      </c>
    </row>
    <row r="133" s="44" customFormat="1" ht="17.1" customHeight="1" spans="1:4">
      <c r="A133" s="206" t="s">
        <v>2524</v>
      </c>
      <c r="B133" s="62" t="s">
        <v>2525</v>
      </c>
      <c r="C133" s="59">
        <v>0</v>
      </c>
      <c r="D133" s="60">
        <v>0</v>
      </c>
    </row>
    <row r="134" s="44" customFormat="1" ht="17.1" customHeight="1" spans="1:4">
      <c r="A134" s="55" t="s">
        <v>2526</v>
      </c>
      <c r="B134" s="55" t="s">
        <v>2527</v>
      </c>
      <c r="C134" s="56">
        <v>0</v>
      </c>
      <c r="D134" s="56">
        <v>0</v>
      </c>
    </row>
    <row r="135" s="44" customFormat="1" ht="17.1" customHeight="1" spans="1:4">
      <c r="A135" s="55" t="s">
        <v>2528</v>
      </c>
      <c r="B135" s="55" t="s">
        <v>2529</v>
      </c>
      <c r="C135" s="56">
        <v>0</v>
      </c>
      <c r="D135" s="56">
        <v>0</v>
      </c>
    </row>
    <row r="136" s="44" customFormat="1" ht="17.1" customHeight="1" spans="1:4">
      <c r="A136" s="55" t="s">
        <v>2530</v>
      </c>
      <c r="B136" s="55" t="s">
        <v>2531</v>
      </c>
      <c r="C136" s="59">
        <v>0</v>
      </c>
      <c r="D136" s="60">
        <v>0</v>
      </c>
    </row>
    <row r="137" s="44" customFormat="1" ht="17.1" customHeight="1" spans="1:4">
      <c r="A137" s="55" t="s">
        <v>2532</v>
      </c>
      <c r="B137" s="55" t="s">
        <v>2533</v>
      </c>
      <c r="C137" s="59">
        <v>0</v>
      </c>
      <c r="D137" s="60">
        <v>0</v>
      </c>
    </row>
    <row r="138" s="44" customFormat="1" ht="17.1" customHeight="1" spans="1:4">
      <c r="A138" s="55" t="s">
        <v>2534</v>
      </c>
      <c r="B138" s="55" t="s">
        <v>2535</v>
      </c>
      <c r="C138" s="59">
        <v>0</v>
      </c>
      <c r="D138" s="60">
        <v>0</v>
      </c>
    </row>
    <row r="139" s="44" customFormat="1" ht="17.1" customHeight="1" spans="1:4">
      <c r="A139" s="55" t="s">
        <v>2536</v>
      </c>
      <c r="B139" s="55" t="s">
        <v>2537</v>
      </c>
      <c r="C139" s="59">
        <v>0</v>
      </c>
      <c r="D139" s="60">
        <v>0</v>
      </c>
    </row>
    <row r="140" s="44" customFormat="1" ht="17.1" customHeight="1" spans="1:4">
      <c r="A140" s="55" t="s">
        <v>2538</v>
      </c>
      <c r="B140" s="55" t="s">
        <v>2539</v>
      </c>
      <c r="C140" s="56">
        <v>0</v>
      </c>
      <c r="D140" s="56">
        <v>0</v>
      </c>
    </row>
    <row r="141" s="44" customFormat="1" ht="17.1" customHeight="1" spans="1:4">
      <c r="A141" s="55" t="s">
        <v>2540</v>
      </c>
      <c r="B141" s="55" t="s">
        <v>2535</v>
      </c>
      <c r="C141" s="59">
        <v>0</v>
      </c>
      <c r="D141" s="60">
        <v>0</v>
      </c>
    </row>
    <row r="142" s="44" customFormat="1" ht="17.1" customHeight="1" spans="1:4">
      <c r="A142" s="55" t="s">
        <v>2541</v>
      </c>
      <c r="B142" s="55" t="s">
        <v>2542</v>
      </c>
      <c r="C142" s="59">
        <v>0</v>
      </c>
      <c r="D142" s="60">
        <v>0</v>
      </c>
    </row>
    <row r="143" s="44" customFormat="1" ht="17.1" customHeight="1" spans="1:4">
      <c r="A143" s="55" t="s">
        <v>2543</v>
      </c>
      <c r="B143" s="55" t="s">
        <v>2544</v>
      </c>
      <c r="C143" s="59">
        <v>0</v>
      </c>
      <c r="D143" s="60">
        <v>0</v>
      </c>
    </row>
    <row r="144" s="44" customFormat="1" ht="17.1" customHeight="1" spans="1:4">
      <c r="A144" s="55" t="s">
        <v>2545</v>
      </c>
      <c r="B144" s="55" t="s">
        <v>2546</v>
      </c>
      <c r="C144" s="59">
        <v>0</v>
      </c>
      <c r="D144" s="60">
        <v>0</v>
      </c>
    </row>
    <row r="145" s="44" customFormat="1" ht="17.1" customHeight="1" spans="1:4">
      <c r="A145" s="55" t="s">
        <v>2547</v>
      </c>
      <c r="B145" s="55" t="s">
        <v>2548</v>
      </c>
      <c r="C145" s="56">
        <v>0</v>
      </c>
      <c r="D145" s="56">
        <v>0</v>
      </c>
    </row>
    <row r="146" s="44" customFormat="1" ht="17.1" customHeight="1" spans="1:4">
      <c r="A146" s="55" t="s">
        <v>2549</v>
      </c>
      <c r="B146" s="55" t="s">
        <v>2550</v>
      </c>
      <c r="C146" s="59">
        <v>0</v>
      </c>
      <c r="D146" s="60">
        <v>0</v>
      </c>
    </row>
    <row r="147" s="44" customFormat="1" ht="17.1" customHeight="1" spans="1:4">
      <c r="A147" s="55" t="s">
        <v>2551</v>
      </c>
      <c r="B147" s="55" t="s">
        <v>2552</v>
      </c>
      <c r="C147" s="59">
        <v>0</v>
      </c>
      <c r="D147" s="60">
        <v>0</v>
      </c>
    </row>
    <row r="148" s="44" customFormat="1" ht="17.1" customHeight="1" spans="1:4">
      <c r="A148" s="55" t="s">
        <v>2553</v>
      </c>
      <c r="B148" s="55" t="s">
        <v>2554</v>
      </c>
      <c r="C148" s="59">
        <v>0</v>
      </c>
      <c r="D148" s="60">
        <v>0</v>
      </c>
    </row>
    <row r="149" s="44" customFormat="1" ht="17.1" customHeight="1" spans="1:4">
      <c r="A149" s="55" t="s">
        <v>2555</v>
      </c>
      <c r="B149" s="55" t="s">
        <v>2556</v>
      </c>
      <c r="C149" s="59">
        <v>0</v>
      </c>
      <c r="D149" s="60">
        <v>0</v>
      </c>
    </row>
    <row r="150" s="44" customFormat="1" ht="17.1" customHeight="1" spans="1:4">
      <c r="A150" s="55" t="s">
        <v>2557</v>
      </c>
      <c r="B150" s="55" t="s">
        <v>2558</v>
      </c>
      <c r="C150" s="59">
        <v>0</v>
      </c>
      <c r="D150" s="60">
        <v>0</v>
      </c>
    </row>
    <row r="151" s="44" customFormat="1" ht="17.1" customHeight="1" spans="1:4">
      <c r="A151" s="55" t="s">
        <v>2559</v>
      </c>
      <c r="B151" s="55" t="s">
        <v>2560</v>
      </c>
      <c r="C151" s="59">
        <v>0</v>
      </c>
      <c r="D151" s="60">
        <v>0</v>
      </c>
    </row>
    <row r="152" s="44" customFormat="1" ht="17.1" customHeight="1" spans="1:4">
      <c r="A152" s="55" t="s">
        <v>2561</v>
      </c>
      <c r="B152" s="55" t="s">
        <v>2562</v>
      </c>
      <c r="C152" s="59">
        <v>0</v>
      </c>
      <c r="D152" s="60">
        <v>0</v>
      </c>
    </row>
    <row r="153" s="44" customFormat="1" ht="17.1" customHeight="1" spans="1:4">
      <c r="A153" s="55" t="s">
        <v>2563</v>
      </c>
      <c r="B153" s="55" t="s">
        <v>2564</v>
      </c>
      <c r="C153" s="59">
        <v>0</v>
      </c>
      <c r="D153" s="60">
        <v>0</v>
      </c>
    </row>
    <row r="154" s="44" customFormat="1" ht="17.1" customHeight="1" spans="1:4">
      <c r="A154" s="55" t="s">
        <v>2565</v>
      </c>
      <c r="B154" s="55" t="s">
        <v>2566</v>
      </c>
      <c r="C154" s="56">
        <v>0</v>
      </c>
      <c r="D154" s="56">
        <v>0</v>
      </c>
    </row>
    <row r="155" s="44" customFormat="1" ht="17.1" customHeight="1" spans="1:4">
      <c r="A155" s="55" t="s">
        <v>2567</v>
      </c>
      <c r="B155" s="55" t="s">
        <v>2568</v>
      </c>
      <c r="C155" s="59">
        <v>0</v>
      </c>
      <c r="D155" s="60">
        <v>0</v>
      </c>
    </row>
    <row r="156" s="44" customFormat="1" ht="17.1" customHeight="1" spans="1:4">
      <c r="A156" s="55" t="s">
        <v>2569</v>
      </c>
      <c r="B156" s="55" t="s">
        <v>2570</v>
      </c>
      <c r="C156" s="59">
        <v>0</v>
      </c>
      <c r="D156" s="60">
        <v>0</v>
      </c>
    </row>
    <row r="157" s="44" customFormat="1" ht="17.1" customHeight="1" spans="1:4">
      <c r="A157" s="55" t="s">
        <v>2571</v>
      </c>
      <c r="B157" s="55" t="s">
        <v>2572</v>
      </c>
      <c r="C157" s="59">
        <v>0</v>
      </c>
      <c r="D157" s="60">
        <v>0</v>
      </c>
    </row>
    <row r="158" s="44" customFormat="1" ht="17.1" customHeight="1" spans="1:4">
      <c r="A158" s="55" t="s">
        <v>2573</v>
      </c>
      <c r="B158" s="55" t="s">
        <v>2574</v>
      </c>
      <c r="C158" s="59">
        <v>0</v>
      </c>
      <c r="D158" s="60">
        <v>0</v>
      </c>
    </row>
    <row r="159" s="44" customFormat="1" ht="17.1" customHeight="1" spans="1:4">
      <c r="A159" s="55" t="s">
        <v>2575</v>
      </c>
      <c r="B159" s="55" t="s">
        <v>2576</v>
      </c>
      <c r="C159" s="59">
        <v>0</v>
      </c>
      <c r="D159" s="60">
        <v>0</v>
      </c>
    </row>
    <row r="160" s="44" customFormat="1" ht="17.1" customHeight="1" spans="1:4">
      <c r="A160" s="55" t="s">
        <v>2577</v>
      </c>
      <c r="B160" s="55" t="s">
        <v>2578</v>
      </c>
      <c r="C160" s="59">
        <v>0</v>
      </c>
      <c r="D160" s="60">
        <v>0</v>
      </c>
    </row>
    <row r="161" s="44" customFormat="1" ht="17.1" customHeight="1" spans="1:4">
      <c r="A161" s="55" t="s">
        <v>2579</v>
      </c>
      <c r="B161" s="55" t="s">
        <v>2580</v>
      </c>
      <c r="C161" s="56">
        <v>0</v>
      </c>
      <c r="D161" s="56">
        <v>0</v>
      </c>
    </row>
    <row r="162" s="44" customFormat="1" ht="17.1" customHeight="1" spans="1:4">
      <c r="A162" s="55" t="s">
        <v>2581</v>
      </c>
      <c r="B162" s="55" t="s">
        <v>2582</v>
      </c>
      <c r="C162" s="59">
        <v>0</v>
      </c>
      <c r="D162" s="60">
        <v>0</v>
      </c>
    </row>
    <row r="163" s="44" customFormat="1" ht="17.1" customHeight="1" spans="1:4">
      <c r="A163" s="55" t="s">
        <v>2583</v>
      </c>
      <c r="B163" s="55" t="s">
        <v>2584</v>
      </c>
      <c r="C163" s="59">
        <v>0</v>
      </c>
      <c r="D163" s="60">
        <v>0</v>
      </c>
    </row>
    <row r="164" s="44" customFormat="1" ht="17.1" customHeight="1" spans="1:4">
      <c r="A164" s="55" t="s">
        <v>2585</v>
      </c>
      <c r="B164" s="55" t="s">
        <v>2586</v>
      </c>
      <c r="C164" s="59">
        <v>0</v>
      </c>
      <c r="D164" s="60">
        <v>0</v>
      </c>
    </row>
    <row r="165" s="44" customFormat="1" ht="17.1" customHeight="1" spans="1:4">
      <c r="A165" s="55" t="s">
        <v>2587</v>
      </c>
      <c r="B165" s="55" t="s">
        <v>2588</v>
      </c>
      <c r="C165" s="59">
        <v>0</v>
      </c>
      <c r="D165" s="60">
        <v>0</v>
      </c>
    </row>
    <row r="166" s="44" customFormat="1" ht="17.1" customHeight="1" spans="1:4">
      <c r="A166" s="55" t="s">
        <v>2589</v>
      </c>
      <c r="B166" s="55" t="s">
        <v>2590</v>
      </c>
      <c r="C166" s="59">
        <v>0</v>
      </c>
      <c r="D166" s="60">
        <v>0</v>
      </c>
    </row>
    <row r="167" s="44" customFormat="1" ht="17.1" customHeight="1" spans="1:4">
      <c r="A167" s="55" t="s">
        <v>2591</v>
      </c>
      <c r="B167" s="55" t="s">
        <v>2592</v>
      </c>
      <c r="C167" s="59">
        <v>0</v>
      </c>
      <c r="D167" s="60">
        <v>0</v>
      </c>
    </row>
    <row r="168" s="44" customFormat="1" ht="17.1" customHeight="1" spans="1:4">
      <c r="A168" s="55" t="s">
        <v>2593</v>
      </c>
      <c r="B168" s="55" t="s">
        <v>2594</v>
      </c>
      <c r="C168" s="59">
        <v>0</v>
      </c>
      <c r="D168" s="60">
        <v>0</v>
      </c>
    </row>
    <row r="169" s="44" customFormat="1" ht="17.1" customHeight="1" spans="1:4">
      <c r="A169" s="55" t="s">
        <v>2595</v>
      </c>
      <c r="B169" s="55" t="s">
        <v>2596</v>
      </c>
      <c r="C169" s="59">
        <v>0</v>
      </c>
      <c r="D169" s="60">
        <v>0</v>
      </c>
    </row>
    <row r="170" s="44" customFormat="1" ht="17.1" customHeight="1" spans="1:4">
      <c r="A170" s="55" t="s">
        <v>2597</v>
      </c>
      <c r="B170" s="55" t="s">
        <v>2598</v>
      </c>
      <c r="C170" s="59">
        <v>0</v>
      </c>
      <c r="D170" s="60">
        <v>0</v>
      </c>
    </row>
    <row r="171" s="44" customFormat="1" ht="17.1" customHeight="1" spans="1:4">
      <c r="A171" s="55" t="s">
        <v>2599</v>
      </c>
      <c r="B171" s="55" t="s">
        <v>2600</v>
      </c>
      <c r="C171" s="56">
        <v>0</v>
      </c>
      <c r="D171" s="56">
        <v>0</v>
      </c>
    </row>
    <row r="172" s="44" customFormat="1" ht="17.1" customHeight="1" spans="1:4">
      <c r="A172" s="55" t="s">
        <v>2601</v>
      </c>
      <c r="B172" s="55" t="s">
        <v>2531</v>
      </c>
      <c r="C172" s="59">
        <v>0</v>
      </c>
      <c r="D172" s="60">
        <v>0</v>
      </c>
    </row>
    <row r="173" s="44" customFormat="1" ht="17.1" customHeight="1" spans="1:4">
      <c r="A173" s="55" t="s">
        <v>2602</v>
      </c>
      <c r="B173" s="55" t="s">
        <v>2603</v>
      </c>
      <c r="C173" s="59">
        <v>0</v>
      </c>
      <c r="D173" s="60">
        <v>0</v>
      </c>
    </row>
    <row r="174" s="44" customFormat="1" ht="17.1" customHeight="1" spans="1:4">
      <c r="A174" s="55" t="s">
        <v>2604</v>
      </c>
      <c r="B174" s="55" t="s">
        <v>2605</v>
      </c>
      <c r="C174" s="56">
        <v>0</v>
      </c>
      <c r="D174" s="56">
        <v>0</v>
      </c>
    </row>
    <row r="175" s="44" customFormat="1" ht="17.1" customHeight="1" spans="1:4">
      <c r="A175" s="55" t="s">
        <v>2606</v>
      </c>
      <c r="B175" s="55" t="s">
        <v>2531</v>
      </c>
      <c r="C175" s="59">
        <v>0</v>
      </c>
      <c r="D175" s="60">
        <v>0</v>
      </c>
    </row>
    <row r="176" s="44" customFormat="1" ht="17.1" customHeight="1" spans="1:4">
      <c r="A176" s="55" t="s">
        <v>2607</v>
      </c>
      <c r="B176" s="55" t="s">
        <v>2608</v>
      </c>
      <c r="C176" s="59">
        <v>0</v>
      </c>
      <c r="D176" s="60">
        <v>0</v>
      </c>
    </row>
    <row r="177" s="44" customFormat="1" ht="17.1" customHeight="1" spans="1:4">
      <c r="A177" s="55" t="s">
        <v>2609</v>
      </c>
      <c r="B177" s="55" t="s">
        <v>2610</v>
      </c>
      <c r="C177" s="59">
        <v>0</v>
      </c>
      <c r="D177" s="60">
        <v>0</v>
      </c>
    </row>
    <row r="178" s="44" customFormat="1" ht="17.1" customHeight="1" spans="1:4">
      <c r="A178" s="55" t="s">
        <v>2611</v>
      </c>
      <c r="B178" s="55" t="s">
        <v>2612</v>
      </c>
      <c r="C178" s="56">
        <v>0</v>
      </c>
      <c r="D178" s="56">
        <v>0</v>
      </c>
    </row>
    <row r="179" s="44" customFormat="1" ht="17.1" customHeight="1" spans="1:4">
      <c r="A179" s="55" t="s">
        <v>2613</v>
      </c>
      <c r="B179" s="55" t="s">
        <v>2614</v>
      </c>
      <c r="C179" s="56">
        <v>0</v>
      </c>
      <c r="D179" s="56">
        <v>0</v>
      </c>
    </row>
    <row r="180" s="44" customFormat="1" ht="17.1" customHeight="1" spans="1:4">
      <c r="A180" s="55" t="s">
        <v>2615</v>
      </c>
      <c r="B180" s="55" t="s">
        <v>2616</v>
      </c>
      <c r="C180" s="59">
        <v>0</v>
      </c>
      <c r="D180" s="60">
        <v>0</v>
      </c>
    </row>
    <row r="181" s="44" customFormat="1" ht="17.1" customHeight="1" spans="1:4">
      <c r="A181" s="55" t="s">
        <v>2617</v>
      </c>
      <c r="B181" s="61" t="s">
        <v>2618</v>
      </c>
      <c r="C181" s="59">
        <v>0</v>
      </c>
      <c r="D181" s="60">
        <v>0</v>
      </c>
    </row>
    <row r="182" s="44" customFormat="1" ht="17.1" customHeight="1" spans="1:4">
      <c r="A182" s="55" t="s">
        <v>2619</v>
      </c>
      <c r="B182" s="61" t="s">
        <v>2620</v>
      </c>
      <c r="C182" s="59">
        <v>0</v>
      </c>
      <c r="D182" s="60">
        <v>0</v>
      </c>
    </row>
    <row r="183" s="44" customFormat="1" ht="17.1" customHeight="1" spans="1:4">
      <c r="A183" s="55" t="s">
        <v>2621</v>
      </c>
      <c r="B183" s="55" t="s">
        <v>2622</v>
      </c>
      <c r="C183" s="56">
        <v>0</v>
      </c>
      <c r="D183" s="56">
        <v>0</v>
      </c>
    </row>
    <row r="184" s="44" customFormat="1" ht="17.1" customHeight="1" spans="1:4">
      <c r="A184" s="206" t="s">
        <v>2623</v>
      </c>
      <c r="B184" s="63" t="s">
        <v>2624</v>
      </c>
      <c r="C184" s="56">
        <v>0</v>
      </c>
      <c r="D184" s="56">
        <v>0</v>
      </c>
    </row>
    <row r="185" s="44" customFormat="1" ht="17.1" customHeight="1" spans="1:4">
      <c r="A185" s="55" t="s">
        <v>2625</v>
      </c>
      <c r="B185" s="61" t="s">
        <v>2626</v>
      </c>
      <c r="C185" s="59">
        <v>0</v>
      </c>
      <c r="D185" s="60">
        <v>0</v>
      </c>
    </row>
    <row r="186" s="44" customFormat="1" ht="17.1" customHeight="1" spans="1:4">
      <c r="A186" s="55" t="s">
        <v>2627</v>
      </c>
      <c r="B186" s="61" t="s">
        <v>2628</v>
      </c>
      <c r="C186" s="59">
        <v>0</v>
      </c>
      <c r="D186" s="60">
        <v>0</v>
      </c>
    </row>
    <row r="187" s="44" customFormat="1" ht="17.1" customHeight="1" spans="1:4">
      <c r="A187" s="55" t="s">
        <v>2629</v>
      </c>
      <c r="B187" s="55" t="s">
        <v>2630</v>
      </c>
      <c r="C187" s="56">
        <v>54446</v>
      </c>
      <c r="D187" s="56">
        <v>73358</v>
      </c>
    </row>
    <row r="188" s="44" customFormat="1" ht="17.1" customHeight="1" spans="1:4">
      <c r="A188" s="55" t="s">
        <v>2631</v>
      </c>
      <c r="B188" s="55" t="s">
        <v>2632</v>
      </c>
      <c r="C188" s="56">
        <v>54446</v>
      </c>
      <c r="D188" s="56">
        <v>71859</v>
      </c>
    </row>
    <row r="189" s="44" customFormat="1" ht="17.1" customHeight="1" spans="1:4">
      <c r="A189" s="55" t="s">
        <v>2633</v>
      </c>
      <c r="B189" s="55" t="s">
        <v>2634</v>
      </c>
      <c r="C189" s="59">
        <v>0</v>
      </c>
      <c r="D189" s="60">
        <v>0</v>
      </c>
    </row>
    <row r="190" s="44" customFormat="1" ht="17.1" customHeight="1" spans="1:4">
      <c r="A190" s="55" t="s">
        <v>2635</v>
      </c>
      <c r="B190" s="55" t="s">
        <v>2636</v>
      </c>
      <c r="C190" s="59">
        <v>0</v>
      </c>
      <c r="D190" s="60">
        <v>71859</v>
      </c>
    </row>
    <row r="191" s="44" customFormat="1" ht="17.1" customHeight="1" spans="1:4">
      <c r="A191" s="55" t="s">
        <v>2637</v>
      </c>
      <c r="B191" s="55" t="s">
        <v>2638</v>
      </c>
      <c r="C191" s="59">
        <v>54446</v>
      </c>
      <c r="D191" s="60">
        <v>0</v>
      </c>
    </row>
    <row r="192" s="44" customFormat="1" ht="17.1" customHeight="1" spans="1:4">
      <c r="A192" s="55" t="s">
        <v>2639</v>
      </c>
      <c r="B192" s="55" t="s">
        <v>2640</v>
      </c>
      <c r="C192" s="56">
        <v>0</v>
      </c>
      <c r="D192" s="56">
        <v>0</v>
      </c>
    </row>
    <row r="193" s="44" customFormat="1" ht="17.1" customHeight="1" spans="1:4">
      <c r="A193" s="55" t="s">
        <v>2641</v>
      </c>
      <c r="B193" s="55" t="s">
        <v>2642</v>
      </c>
      <c r="C193" s="59">
        <v>0</v>
      </c>
      <c r="D193" s="60">
        <v>0</v>
      </c>
    </row>
    <row r="194" s="44" customFormat="1" ht="17.1" customHeight="1" spans="1:4">
      <c r="A194" s="55" t="s">
        <v>2643</v>
      </c>
      <c r="B194" s="55" t="s">
        <v>2644</v>
      </c>
      <c r="C194" s="59">
        <v>0</v>
      </c>
      <c r="D194" s="60">
        <v>0</v>
      </c>
    </row>
    <row r="195" s="44" customFormat="1" ht="17.1" customHeight="1" spans="1:4">
      <c r="A195" s="55" t="s">
        <v>2645</v>
      </c>
      <c r="B195" s="55" t="s">
        <v>2646</v>
      </c>
      <c r="C195" s="59">
        <v>0</v>
      </c>
      <c r="D195" s="60">
        <v>0</v>
      </c>
    </row>
    <row r="196" s="44" customFormat="1" ht="17.1" customHeight="1" spans="1:4">
      <c r="A196" s="55" t="s">
        <v>2647</v>
      </c>
      <c r="B196" s="55" t="s">
        <v>2648</v>
      </c>
      <c r="C196" s="59">
        <v>0</v>
      </c>
      <c r="D196" s="60">
        <v>0</v>
      </c>
    </row>
    <row r="197" s="44" customFormat="1" ht="17.1" customHeight="1" spans="1:4">
      <c r="A197" s="55" t="s">
        <v>2649</v>
      </c>
      <c r="B197" s="55" t="s">
        <v>2650</v>
      </c>
      <c r="C197" s="59">
        <v>0</v>
      </c>
      <c r="D197" s="60">
        <v>0</v>
      </c>
    </row>
    <row r="198" s="44" customFormat="1" ht="17.1" customHeight="1" spans="1:4">
      <c r="A198" s="55" t="s">
        <v>2651</v>
      </c>
      <c r="B198" s="55" t="s">
        <v>2652</v>
      </c>
      <c r="C198" s="59">
        <v>0</v>
      </c>
      <c r="D198" s="60">
        <v>0</v>
      </c>
    </row>
    <row r="199" s="44" customFormat="1" ht="17.1" customHeight="1" spans="1:4">
      <c r="A199" s="55" t="s">
        <v>2653</v>
      </c>
      <c r="B199" s="55" t="s">
        <v>2654</v>
      </c>
      <c r="C199" s="59">
        <v>0</v>
      </c>
      <c r="D199" s="60">
        <v>0</v>
      </c>
    </row>
    <row r="200" s="44" customFormat="1" ht="17.1" customHeight="1" spans="1:4">
      <c r="A200" s="55" t="s">
        <v>2655</v>
      </c>
      <c r="B200" s="55" t="s">
        <v>2656</v>
      </c>
      <c r="C200" s="59">
        <v>0</v>
      </c>
      <c r="D200" s="60">
        <v>0</v>
      </c>
    </row>
    <row r="201" s="44" customFormat="1" ht="17.1" customHeight="1" spans="1:4">
      <c r="A201" s="55" t="s">
        <v>2657</v>
      </c>
      <c r="B201" s="55" t="s">
        <v>2658</v>
      </c>
      <c r="C201" s="59">
        <v>0</v>
      </c>
      <c r="D201" s="60">
        <v>0</v>
      </c>
    </row>
    <row r="202" s="44" customFormat="1" ht="17.1" customHeight="1" spans="1:4">
      <c r="A202" s="206" t="s">
        <v>2659</v>
      </c>
      <c r="B202" s="63" t="s">
        <v>2660</v>
      </c>
      <c r="C202" s="59">
        <v>0</v>
      </c>
      <c r="D202" s="60">
        <v>0</v>
      </c>
    </row>
    <row r="203" s="44" customFormat="1" ht="17.1" customHeight="1" spans="1:4">
      <c r="A203" s="55" t="s">
        <v>2661</v>
      </c>
      <c r="B203" s="55" t="s">
        <v>2662</v>
      </c>
      <c r="C203" s="56">
        <v>0</v>
      </c>
      <c r="D203" s="56">
        <v>1499</v>
      </c>
    </row>
    <row r="204" s="44" customFormat="1" ht="17.1" customHeight="1" spans="1:4">
      <c r="A204" s="55" t="s">
        <v>2663</v>
      </c>
      <c r="B204" s="55" t="s">
        <v>2664</v>
      </c>
      <c r="C204" s="59">
        <v>0</v>
      </c>
      <c r="D204" s="60">
        <v>0</v>
      </c>
    </row>
    <row r="205" s="44" customFormat="1" ht="17.1" customHeight="1" spans="1:4">
      <c r="A205" s="55" t="s">
        <v>2665</v>
      </c>
      <c r="B205" s="55" t="s">
        <v>2666</v>
      </c>
      <c r="C205" s="59">
        <v>0</v>
      </c>
      <c r="D205" s="60">
        <v>1157</v>
      </c>
    </row>
    <row r="206" s="44" customFormat="1" ht="17.1" customHeight="1" spans="1:4">
      <c r="A206" s="55" t="s">
        <v>2667</v>
      </c>
      <c r="B206" s="55" t="s">
        <v>2668</v>
      </c>
      <c r="C206" s="59">
        <v>0</v>
      </c>
      <c r="D206" s="60">
        <v>92</v>
      </c>
    </row>
    <row r="207" s="44" customFormat="1" ht="17.1" customHeight="1" spans="1:4">
      <c r="A207" s="55" t="s">
        <v>2669</v>
      </c>
      <c r="B207" s="64" t="s">
        <v>2670</v>
      </c>
      <c r="C207" s="59">
        <v>0</v>
      </c>
      <c r="D207" s="60">
        <v>24</v>
      </c>
    </row>
    <row r="208" s="44" customFormat="1" ht="17.1" customHeight="1" spans="1:4">
      <c r="A208" s="55" t="s">
        <v>2671</v>
      </c>
      <c r="B208" s="55" t="s">
        <v>2672</v>
      </c>
      <c r="C208" s="59">
        <v>0</v>
      </c>
      <c r="D208" s="60">
        <v>0</v>
      </c>
    </row>
    <row r="209" s="44" customFormat="1" ht="17.1" customHeight="1" spans="1:4">
      <c r="A209" s="55" t="s">
        <v>2673</v>
      </c>
      <c r="B209" s="55" t="s">
        <v>2674</v>
      </c>
      <c r="C209" s="59">
        <v>0</v>
      </c>
      <c r="D209" s="60">
        <v>226</v>
      </c>
    </row>
    <row r="210" s="44" customFormat="1" ht="17.1" customHeight="1" spans="1:4">
      <c r="A210" s="55" t="s">
        <v>2675</v>
      </c>
      <c r="B210" s="55" t="s">
        <v>2676</v>
      </c>
      <c r="C210" s="59">
        <v>0</v>
      </c>
      <c r="D210" s="60">
        <v>0</v>
      </c>
    </row>
    <row r="211" s="44" customFormat="1" ht="17.1" customHeight="1" spans="1:4">
      <c r="A211" s="55" t="s">
        <v>2677</v>
      </c>
      <c r="B211" s="55" t="s">
        <v>2678</v>
      </c>
      <c r="C211" s="59">
        <v>0</v>
      </c>
      <c r="D211" s="60">
        <v>0</v>
      </c>
    </row>
    <row r="212" s="44" customFormat="1" ht="17.1" customHeight="1" spans="1:4">
      <c r="A212" s="55" t="s">
        <v>2679</v>
      </c>
      <c r="B212" s="55" t="s">
        <v>2680</v>
      </c>
      <c r="C212" s="59">
        <v>0</v>
      </c>
      <c r="D212" s="60">
        <v>0</v>
      </c>
    </row>
    <row r="213" s="44" customFormat="1" ht="17.1" customHeight="1" spans="1:4">
      <c r="A213" s="55" t="s">
        <v>2681</v>
      </c>
      <c r="B213" s="55" t="s">
        <v>2682</v>
      </c>
      <c r="C213" s="59">
        <v>0</v>
      </c>
      <c r="D213" s="60">
        <v>0</v>
      </c>
    </row>
    <row r="214" s="44" customFormat="1" ht="17.1" customHeight="1" spans="1:4">
      <c r="A214" s="55" t="s">
        <v>2683</v>
      </c>
      <c r="B214" s="55" t="s">
        <v>2684</v>
      </c>
      <c r="C214" s="59">
        <v>0</v>
      </c>
      <c r="D214" s="60">
        <v>0</v>
      </c>
    </row>
    <row r="215" s="44" customFormat="1" ht="17.1" customHeight="1" spans="1:4">
      <c r="A215" s="55" t="s">
        <v>2685</v>
      </c>
      <c r="B215" s="55" t="s">
        <v>2686</v>
      </c>
      <c r="C215" s="56">
        <v>0</v>
      </c>
      <c r="D215" s="56">
        <v>19090</v>
      </c>
    </row>
    <row r="216" s="44" customFormat="1" ht="17.1" customHeight="1" spans="1:4">
      <c r="A216" s="55" t="s">
        <v>2687</v>
      </c>
      <c r="B216" s="55" t="s">
        <v>2688</v>
      </c>
      <c r="C216" s="56">
        <v>0</v>
      </c>
      <c r="D216" s="56">
        <v>19090</v>
      </c>
    </row>
    <row r="217" s="44" customFormat="1" ht="17.1" customHeight="1" spans="1:4">
      <c r="A217" s="55" t="s">
        <v>2689</v>
      </c>
      <c r="B217" s="55" t="s">
        <v>2690</v>
      </c>
      <c r="C217" s="59">
        <v>0</v>
      </c>
      <c r="D217" s="60">
        <v>0</v>
      </c>
    </row>
    <row r="218" s="44" customFormat="1" ht="17.1" customHeight="1" spans="1:4">
      <c r="A218" s="55" t="s">
        <v>2691</v>
      </c>
      <c r="B218" s="55" t="s">
        <v>2692</v>
      </c>
      <c r="C218" s="59">
        <v>0</v>
      </c>
      <c r="D218" s="60">
        <v>0</v>
      </c>
    </row>
    <row r="219" s="44" customFormat="1" ht="17.1" customHeight="1" spans="1:4">
      <c r="A219" s="55" t="s">
        <v>2693</v>
      </c>
      <c r="B219" s="55" t="s">
        <v>2694</v>
      </c>
      <c r="C219" s="59">
        <v>0</v>
      </c>
      <c r="D219" s="60">
        <v>19090</v>
      </c>
    </row>
    <row r="220" s="44" customFormat="1" ht="17.1" customHeight="1" spans="1:4">
      <c r="A220" s="55" t="s">
        <v>2695</v>
      </c>
      <c r="B220" s="55" t="s">
        <v>2696</v>
      </c>
      <c r="C220" s="59">
        <v>0</v>
      </c>
      <c r="D220" s="60">
        <v>0</v>
      </c>
    </row>
    <row r="221" s="44" customFormat="1" ht="17.1" customHeight="1" spans="1:4">
      <c r="A221" s="55" t="s">
        <v>2697</v>
      </c>
      <c r="B221" s="55" t="s">
        <v>2698</v>
      </c>
      <c r="C221" s="59">
        <v>0</v>
      </c>
      <c r="D221" s="60">
        <v>0</v>
      </c>
    </row>
    <row r="222" s="44" customFormat="1" ht="17.1" customHeight="1" spans="1:4">
      <c r="A222" s="55" t="s">
        <v>2699</v>
      </c>
      <c r="B222" s="55" t="s">
        <v>2700</v>
      </c>
      <c r="C222" s="59">
        <v>0</v>
      </c>
      <c r="D222" s="60">
        <v>0</v>
      </c>
    </row>
    <row r="223" s="44" customFormat="1" ht="17.1" customHeight="1" spans="1:4">
      <c r="A223" s="55" t="s">
        <v>2701</v>
      </c>
      <c r="B223" s="55" t="s">
        <v>2702</v>
      </c>
      <c r="C223" s="59">
        <v>0</v>
      </c>
      <c r="D223" s="60">
        <v>0</v>
      </c>
    </row>
    <row r="224" s="44" customFormat="1" ht="17.1" customHeight="1" spans="1:4">
      <c r="A224" s="55" t="s">
        <v>2703</v>
      </c>
      <c r="B224" s="55" t="s">
        <v>2704</v>
      </c>
      <c r="C224" s="59">
        <v>0</v>
      </c>
      <c r="D224" s="60">
        <v>0</v>
      </c>
    </row>
    <row r="225" s="44" customFormat="1" ht="17.1" customHeight="1" spans="1:4">
      <c r="A225" s="55" t="s">
        <v>2705</v>
      </c>
      <c r="B225" s="55" t="s">
        <v>2706</v>
      </c>
      <c r="C225" s="59">
        <v>0</v>
      </c>
      <c r="D225" s="60">
        <v>0</v>
      </c>
    </row>
    <row r="226" s="44" customFormat="1" ht="17.1" customHeight="1" spans="1:4">
      <c r="A226" s="55" t="s">
        <v>2707</v>
      </c>
      <c r="B226" s="55" t="s">
        <v>2708</v>
      </c>
      <c r="C226" s="59">
        <v>0</v>
      </c>
      <c r="D226" s="60">
        <v>0</v>
      </c>
    </row>
    <row r="227" s="44" customFormat="1" ht="17.1" customHeight="1" spans="1:4">
      <c r="A227" s="55" t="s">
        <v>2709</v>
      </c>
      <c r="B227" s="55" t="s">
        <v>2710</v>
      </c>
      <c r="C227" s="59">
        <v>0</v>
      </c>
      <c r="D227" s="60">
        <v>0</v>
      </c>
    </row>
    <row r="228" s="44" customFormat="1" ht="17.1" customHeight="1" spans="1:4">
      <c r="A228" s="55" t="s">
        <v>2711</v>
      </c>
      <c r="B228" s="55" t="s">
        <v>2712</v>
      </c>
      <c r="C228" s="59">
        <v>0</v>
      </c>
      <c r="D228" s="60">
        <v>0</v>
      </c>
    </row>
    <row r="229" s="44" customFormat="1" ht="17.1" customHeight="1" spans="1:4">
      <c r="A229" s="55" t="s">
        <v>2713</v>
      </c>
      <c r="B229" s="55" t="s">
        <v>2714</v>
      </c>
      <c r="C229" s="59">
        <v>0</v>
      </c>
      <c r="D229" s="60">
        <v>0</v>
      </c>
    </row>
    <row r="230" s="44" customFormat="1" ht="17.1" customHeight="1" spans="1:4">
      <c r="A230" s="55" t="s">
        <v>2715</v>
      </c>
      <c r="B230" s="55" t="s">
        <v>2716</v>
      </c>
      <c r="C230" s="59">
        <v>0</v>
      </c>
      <c r="D230" s="60">
        <v>0</v>
      </c>
    </row>
    <row r="231" s="44" customFormat="1" ht="17.1" customHeight="1" spans="1:4">
      <c r="A231" s="55" t="s">
        <v>2717</v>
      </c>
      <c r="B231" s="55" t="s">
        <v>2718</v>
      </c>
      <c r="C231" s="59">
        <v>0</v>
      </c>
      <c r="D231" s="60">
        <v>0</v>
      </c>
    </row>
    <row r="232" s="44" customFormat="1" ht="17.1" customHeight="1" spans="1:4">
      <c r="A232" s="55" t="s">
        <v>2719</v>
      </c>
      <c r="B232" s="55" t="s">
        <v>2720</v>
      </c>
      <c r="C232" s="56">
        <v>0</v>
      </c>
      <c r="D232" s="56">
        <v>2</v>
      </c>
    </row>
    <row r="233" s="44" customFormat="1" ht="17.1" customHeight="1" spans="1:4">
      <c r="A233" s="55" t="s">
        <v>2721</v>
      </c>
      <c r="B233" s="55" t="s">
        <v>2722</v>
      </c>
      <c r="C233" s="56">
        <v>0</v>
      </c>
      <c r="D233" s="56">
        <v>2</v>
      </c>
    </row>
    <row r="234" s="44" customFormat="1" ht="17.1" customHeight="1" spans="1:4">
      <c r="A234" s="55" t="s">
        <v>2723</v>
      </c>
      <c r="B234" s="55" t="s">
        <v>2724</v>
      </c>
      <c r="C234" s="59">
        <v>0</v>
      </c>
      <c r="D234" s="60">
        <v>0</v>
      </c>
    </row>
    <row r="235" s="44" customFormat="1" ht="17.1" customHeight="1" spans="1:4">
      <c r="A235" s="55" t="s">
        <v>2725</v>
      </c>
      <c r="B235" s="55" t="s">
        <v>2726</v>
      </c>
      <c r="C235" s="59">
        <v>0</v>
      </c>
      <c r="D235" s="60">
        <v>0</v>
      </c>
    </row>
    <row r="236" s="44" customFormat="1" ht="17.1" customHeight="1" spans="1:4">
      <c r="A236" s="55" t="s">
        <v>2727</v>
      </c>
      <c r="B236" s="55" t="s">
        <v>2728</v>
      </c>
      <c r="C236" s="59">
        <v>0</v>
      </c>
      <c r="D236" s="60">
        <v>0</v>
      </c>
    </row>
    <row r="237" s="44" customFormat="1" ht="17.1" customHeight="1" spans="1:4">
      <c r="A237" s="55" t="s">
        <v>2729</v>
      </c>
      <c r="B237" s="55" t="s">
        <v>2730</v>
      </c>
      <c r="C237" s="59">
        <v>0</v>
      </c>
      <c r="D237" s="60">
        <v>0</v>
      </c>
    </row>
    <row r="238" s="44" customFormat="1" ht="17.1" customHeight="1" spans="1:4">
      <c r="A238" s="55" t="s">
        <v>2731</v>
      </c>
      <c r="B238" s="55" t="s">
        <v>2732</v>
      </c>
      <c r="C238" s="59">
        <v>0</v>
      </c>
      <c r="D238" s="60">
        <v>0</v>
      </c>
    </row>
    <row r="239" s="44" customFormat="1" ht="17.1" customHeight="1" spans="1:4">
      <c r="A239" s="55" t="s">
        <v>2733</v>
      </c>
      <c r="B239" s="55" t="s">
        <v>2734</v>
      </c>
      <c r="C239" s="59">
        <v>0</v>
      </c>
      <c r="D239" s="60">
        <v>0</v>
      </c>
    </row>
    <row r="240" s="44" customFormat="1" ht="17.1" customHeight="1" spans="1:4">
      <c r="A240" s="55" t="s">
        <v>2735</v>
      </c>
      <c r="B240" s="55" t="s">
        <v>2736</v>
      </c>
      <c r="C240" s="59">
        <v>0</v>
      </c>
      <c r="D240" s="60">
        <v>0</v>
      </c>
    </row>
    <row r="241" s="44" customFormat="1" ht="17.1" customHeight="1" spans="1:4">
      <c r="A241" s="55" t="s">
        <v>2737</v>
      </c>
      <c r="B241" s="55" t="s">
        <v>2738</v>
      </c>
      <c r="C241" s="59">
        <v>0</v>
      </c>
      <c r="D241" s="60">
        <v>0</v>
      </c>
    </row>
    <row r="242" s="44" customFormat="1" ht="17.1" customHeight="1" spans="1:4">
      <c r="A242" s="55" t="s">
        <v>2739</v>
      </c>
      <c r="B242" s="55" t="s">
        <v>2740</v>
      </c>
      <c r="C242" s="59">
        <v>0</v>
      </c>
      <c r="D242" s="60">
        <v>0</v>
      </c>
    </row>
    <row r="243" s="44" customFormat="1" ht="17.1" customHeight="1" spans="1:4">
      <c r="A243" s="55" t="s">
        <v>2741</v>
      </c>
      <c r="B243" s="55" t="s">
        <v>2742</v>
      </c>
      <c r="C243" s="59">
        <v>0</v>
      </c>
      <c r="D243" s="60">
        <v>0</v>
      </c>
    </row>
    <row r="244" s="44" customFormat="1" ht="17.1" customHeight="1" spans="1:4">
      <c r="A244" s="55" t="s">
        <v>2743</v>
      </c>
      <c r="B244" s="55" t="s">
        <v>2744</v>
      </c>
      <c r="C244" s="59">
        <v>0</v>
      </c>
      <c r="D244" s="60">
        <v>0</v>
      </c>
    </row>
    <row r="245" s="44" customFormat="1" ht="17.1" customHeight="1" spans="1:4">
      <c r="A245" s="55" t="s">
        <v>2745</v>
      </c>
      <c r="B245" s="55" t="s">
        <v>2746</v>
      </c>
      <c r="C245" s="59">
        <v>0</v>
      </c>
      <c r="D245" s="60">
        <v>0</v>
      </c>
    </row>
    <row r="246" s="44" customFormat="1" ht="17.1" customHeight="1" spans="1:4">
      <c r="A246" s="55" t="s">
        <v>2747</v>
      </c>
      <c r="B246" s="55" t="s">
        <v>2748</v>
      </c>
      <c r="C246" s="59">
        <v>0</v>
      </c>
      <c r="D246" s="60">
        <v>0</v>
      </c>
    </row>
    <row r="247" s="44" customFormat="1" ht="17.1" customHeight="1" spans="1:4">
      <c r="A247" s="55" t="s">
        <v>2749</v>
      </c>
      <c r="B247" s="55" t="s">
        <v>2750</v>
      </c>
      <c r="C247" s="59">
        <v>0</v>
      </c>
      <c r="D247" s="60">
        <v>2</v>
      </c>
    </row>
    <row r="248" s="44" customFormat="1" ht="17.1" customHeight="1" spans="1:4">
      <c r="A248" s="55" t="s">
        <v>2751</v>
      </c>
      <c r="B248" s="55" t="s">
        <v>2752</v>
      </c>
      <c r="C248" s="59">
        <v>0</v>
      </c>
      <c r="D248" s="60">
        <v>0</v>
      </c>
    </row>
    <row r="249" s="44" customFormat="1" ht="17.1" customHeight="1" spans="1:4">
      <c r="A249" s="55" t="s">
        <v>2753</v>
      </c>
      <c r="B249" s="55" t="s">
        <v>2754</v>
      </c>
      <c r="C249" s="56">
        <v>0</v>
      </c>
      <c r="D249" s="56">
        <v>0</v>
      </c>
    </row>
    <row r="250" s="44" customFormat="1" ht="17.1" customHeight="1" spans="1:4">
      <c r="A250" s="55" t="s">
        <v>2755</v>
      </c>
      <c r="B250" s="55" t="s">
        <v>2756</v>
      </c>
      <c r="C250" s="56">
        <v>0</v>
      </c>
      <c r="D250" s="56">
        <v>0</v>
      </c>
    </row>
    <row r="251" s="44" customFormat="1" ht="17.1" customHeight="1" spans="1:4">
      <c r="A251" s="55" t="s">
        <v>2757</v>
      </c>
      <c r="B251" s="55" t="s">
        <v>2758</v>
      </c>
      <c r="C251" s="59">
        <v>0</v>
      </c>
      <c r="D251" s="60">
        <v>0</v>
      </c>
    </row>
    <row r="252" s="44" customFormat="1" ht="17.1" customHeight="1" spans="1:4">
      <c r="A252" s="55" t="s">
        <v>2759</v>
      </c>
      <c r="B252" s="55" t="s">
        <v>2760</v>
      </c>
      <c r="C252" s="59">
        <v>0</v>
      </c>
      <c r="D252" s="60">
        <v>0</v>
      </c>
    </row>
    <row r="253" s="44" customFormat="1" ht="17.1" customHeight="1" spans="1:4">
      <c r="A253" s="55" t="s">
        <v>2761</v>
      </c>
      <c r="B253" s="55" t="s">
        <v>2762</v>
      </c>
      <c r="C253" s="59">
        <v>0</v>
      </c>
      <c r="D253" s="60">
        <v>0</v>
      </c>
    </row>
    <row r="254" s="44" customFormat="1" ht="17.1" customHeight="1" spans="1:4">
      <c r="A254" s="55" t="s">
        <v>2763</v>
      </c>
      <c r="B254" s="55" t="s">
        <v>2764</v>
      </c>
      <c r="C254" s="59">
        <v>0</v>
      </c>
      <c r="D254" s="60">
        <v>0</v>
      </c>
    </row>
    <row r="255" s="44" customFormat="1" ht="17.1" customHeight="1" spans="1:4">
      <c r="A255" s="55" t="s">
        <v>2765</v>
      </c>
      <c r="B255" s="55" t="s">
        <v>2766</v>
      </c>
      <c r="C255" s="59">
        <v>0</v>
      </c>
      <c r="D255" s="60">
        <v>0</v>
      </c>
    </row>
    <row r="256" s="44" customFormat="1" ht="17.1" customHeight="1" spans="1:4">
      <c r="A256" s="55" t="s">
        <v>2767</v>
      </c>
      <c r="B256" s="55" t="s">
        <v>2768</v>
      </c>
      <c r="C256" s="59">
        <v>0</v>
      </c>
      <c r="D256" s="60">
        <v>0</v>
      </c>
    </row>
    <row r="257" s="44" customFormat="1" ht="17.1" customHeight="1" spans="1:4">
      <c r="A257" s="55" t="s">
        <v>2769</v>
      </c>
      <c r="B257" s="55" t="s">
        <v>2770</v>
      </c>
      <c r="C257" s="59">
        <v>0</v>
      </c>
      <c r="D257" s="60">
        <v>0</v>
      </c>
    </row>
    <row r="258" s="44" customFormat="1" ht="17.1" customHeight="1" spans="1:4">
      <c r="A258" s="55" t="s">
        <v>2771</v>
      </c>
      <c r="B258" s="55" t="s">
        <v>2772</v>
      </c>
      <c r="C258" s="59">
        <v>0</v>
      </c>
      <c r="D258" s="60">
        <v>0</v>
      </c>
    </row>
    <row r="259" s="44" customFormat="1" ht="17.1" customHeight="1" spans="1:4">
      <c r="A259" s="55" t="s">
        <v>2773</v>
      </c>
      <c r="B259" s="55" t="s">
        <v>2774</v>
      </c>
      <c r="C259" s="59">
        <v>0</v>
      </c>
      <c r="D259" s="60">
        <v>0</v>
      </c>
    </row>
    <row r="260" s="44" customFormat="1" ht="17.1" customHeight="1" spans="1:4">
      <c r="A260" s="55" t="s">
        <v>2775</v>
      </c>
      <c r="B260" s="55" t="s">
        <v>2776</v>
      </c>
      <c r="C260" s="59">
        <v>0</v>
      </c>
      <c r="D260" s="60">
        <v>0</v>
      </c>
    </row>
    <row r="261" s="44" customFormat="1" ht="17.1" customHeight="1" spans="1:4">
      <c r="A261" s="55" t="s">
        <v>2777</v>
      </c>
      <c r="B261" s="55" t="s">
        <v>2778</v>
      </c>
      <c r="C261" s="59">
        <v>0</v>
      </c>
      <c r="D261" s="60">
        <v>0</v>
      </c>
    </row>
    <row r="262" s="44" customFormat="1" ht="17.1" customHeight="1" spans="1:4">
      <c r="A262" s="55" t="s">
        <v>2779</v>
      </c>
      <c r="B262" s="55" t="s">
        <v>2780</v>
      </c>
      <c r="C262" s="59">
        <v>0</v>
      </c>
      <c r="D262" s="60">
        <v>0</v>
      </c>
    </row>
    <row r="263" s="44" customFormat="1" ht="17.1" customHeight="1" spans="1:4">
      <c r="A263" s="55" t="s">
        <v>2781</v>
      </c>
      <c r="B263" s="55" t="s">
        <v>2782</v>
      </c>
      <c r="C263" s="56">
        <v>0</v>
      </c>
      <c r="D263" s="56">
        <v>0</v>
      </c>
    </row>
    <row r="264" s="44" customFormat="1" ht="17.1" customHeight="1" spans="1:4">
      <c r="A264" s="55" t="s">
        <v>2783</v>
      </c>
      <c r="B264" s="55" t="s">
        <v>2784</v>
      </c>
      <c r="C264" s="59">
        <v>0</v>
      </c>
      <c r="D264" s="60">
        <v>0</v>
      </c>
    </row>
    <row r="265" s="44" customFormat="1" ht="17.1" customHeight="1" spans="1:4">
      <c r="A265" s="55" t="s">
        <v>2785</v>
      </c>
      <c r="B265" s="55" t="s">
        <v>2786</v>
      </c>
      <c r="C265" s="59">
        <v>0</v>
      </c>
      <c r="D265" s="60">
        <v>0</v>
      </c>
    </row>
    <row r="266" s="44" customFormat="1" ht="17.1" customHeight="1" spans="1:4">
      <c r="A266" s="55" t="s">
        <v>2787</v>
      </c>
      <c r="B266" s="55" t="s">
        <v>2788</v>
      </c>
      <c r="C266" s="59">
        <v>0</v>
      </c>
      <c r="D266" s="60">
        <v>0</v>
      </c>
    </row>
    <row r="267" s="44" customFormat="1" ht="17.1" customHeight="1" spans="1:4">
      <c r="A267" s="55" t="s">
        <v>2789</v>
      </c>
      <c r="B267" s="55" t="s">
        <v>2790</v>
      </c>
      <c r="C267" s="59">
        <v>0</v>
      </c>
      <c r="D267" s="60">
        <v>0</v>
      </c>
    </row>
    <row r="268" s="44" customFormat="1" ht="17.1" customHeight="1" spans="1:4">
      <c r="A268" s="55" t="s">
        <v>2791</v>
      </c>
      <c r="B268" s="55" t="s">
        <v>2792</v>
      </c>
      <c r="C268" s="59">
        <v>0</v>
      </c>
      <c r="D268" s="60">
        <v>0</v>
      </c>
    </row>
    <row r="269" s="44" customFormat="1" ht="17.1" customHeight="1" spans="1:4">
      <c r="A269" s="55" t="s">
        <v>2793</v>
      </c>
      <c r="B269" s="55" t="s">
        <v>2794</v>
      </c>
      <c r="C269" s="59">
        <v>0</v>
      </c>
      <c r="D269" s="60">
        <v>0</v>
      </c>
    </row>
    <row r="270" s="44" customFormat="1" ht="17.1" customHeight="1" spans="1:4">
      <c r="A270" s="55"/>
      <c r="B270" s="55"/>
      <c r="C270" s="66"/>
      <c r="D270" s="67"/>
    </row>
    <row r="271" s="44" customFormat="1" ht="17.1" customHeight="1" spans="1:4">
      <c r="A271" s="55"/>
      <c r="B271" s="69" t="s">
        <v>2795</v>
      </c>
      <c r="C271" s="56">
        <v>218000</v>
      </c>
      <c r="D271" s="58">
        <v>207638</v>
      </c>
    </row>
    <row r="272" s="44" customFormat="1" ht="17.1" customHeight="1" spans="1:4">
      <c r="A272" s="55"/>
      <c r="B272" s="55"/>
      <c r="C272" s="66"/>
      <c r="D272" s="67"/>
    </row>
    <row r="273" s="44" customFormat="1" ht="17.1" customHeight="1" spans="1:4">
      <c r="A273" s="55" t="s">
        <v>2796</v>
      </c>
      <c r="B273" s="55" t="s">
        <v>2797</v>
      </c>
      <c r="C273" s="58">
        <v>199274</v>
      </c>
      <c r="D273" s="58">
        <v>180385</v>
      </c>
    </row>
    <row r="274" s="44" customFormat="1" ht="17.1" customHeight="1" spans="1:4">
      <c r="A274" s="55" t="s">
        <v>2798</v>
      </c>
      <c r="B274" s="55" t="s">
        <v>2799</v>
      </c>
      <c r="C274" s="60">
        <v>0</v>
      </c>
      <c r="D274" s="60">
        <v>0</v>
      </c>
    </row>
    <row r="275" s="44" customFormat="1" ht="17.1" customHeight="1" spans="1:4">
      <c r="A275" s="55" t="s">
        <v>2800</v>
      </c>
      <c r="B275" s="55" t="s">
        <v>2801</v>
      </c>
      <c r="C275" s="58">
        <v>0</v>
      </c>
      <c r="D275" s="58">
        <v>137</v>
      </c>
    </row>
    <row r="276" s="44" customFormat="1" ht="17.1" customHeight="1" spans="1:4">
      <c r="A276" s="55" t="s">
        <v>2802</v>
      </c>
      <c r="B276" s="55" t="s">
        <v>2803</v>
      </c>
      <c r="C276" s="60">
        <v>0</v>
      </c>
      <c r="D276" s="60">
        <v>137</v>
      </c>
    </row>
    <row r="277" s="44" customFormat="1" ht="17.1" customHeight="1" spans="1:4">
      <c r="A277" s="55" t="s">
        <v>2804</v>
      </c>
      <c r="B277" s="55" t="s">
        <v>2805</v>
      </c>
      <c r="C277" s="58">
        <v>130000</v>
      </c>
      <c r="D277" s="58">
        <v>8000</v>
      </c>
    </row>
    <row r="278" s="44" customFormat="1" ht="17.1" customHeight="1" spans="1:4">
      <c r="A278" s="55" t="s">
        <v>2806</v>
      </c>
      <c r="B278" s="55" t="s">
        <v>2807</v>
      </c>
      <c r="C278" s="60">
        <v>130000</v>
      </c>
      <c r="D278" s="60">
        <v>8000</v>
      </c>
    </row>
    <row r="279" s="44" customFormat="1" ht="17.1" customHeight="1" spans="1:4">
      <c r="A279" s="55" t="s">
        <v>2808</v>
      </c>
      <c r="B279" s="55" t="s">
        <v>2809</v>
      </c>
      <c r="C279" s="58">
        <v>69274</v>
      </c>
      <c r="D279" s="58">
        <v>172248</v>
      </c>
    </row>
    <row r="280" s="44" customFormat="1" ht="17.1" customHeight="1" spans="1:4">
      <c r="A280" s="55" t="s">
        <v>2810</v>
      </c>
      <c r="B280" s="55" t="s">
        <v>2811</v>
      </c>
      <c r="C280" s="60">
        <v>69274</v>
      </c>
      <c r="D280" s="60">
        <v>172248</v>
      </c>
    </row>
    <row r="281" s="44" customFormat="1" ht="17.1" customHeight="1" spans="1:4">
      <c r="A281" s="55" t="s">
        <v>2812</v>
      </c>
      <c r="B281" s="55" t="s">
        <v>2813</v>
      </c>
      <c r="C281" s="60">
        <v>0</v>
      </c>
      <c r="D281" s="60">
        <v>0</v>
      </c>
    </row>
    <row r="282" s="44" customFormat="1" ht="17.1" customHeight="1" spans="1:4">
      <c r="A282" s="55"/>
      <c r="B282" s="55"/>
      <c r="C282" s="66"/>
      <c r="D282" s="67"/>
    </row>
    <row r="283" s="44" customFormat="1" ht="17.1" customHeight="1" spans="1:4">
      <c r="A283" s="55"/>
      <c r="B283" s="55"/>
      <c r="C283" s="66"/>
      <c r="D283" s="67"/>
    </row>
    <row r="284" s="44" customFormat="1" ht="17.1" customHeight="1" spans="1:4">
      <c r="A284" s="55"/>
      <c r="B284" s="55"/>
      <c r="C284" s="66"/>
      <c r="D284" s="67"/>
    </row>
    <row r="285" s="44" customFormat="1" ht="17.1" customHeight="1" spans="1:4">
      <c r="A285" s="55"/>
      <c r="B285" s="55"/>
      <c r="C285" s="66"/>
      <c r="D285" s="67"/>
    </row>
    <row r="286" s="44" customFormat="1" ht="17.1" customHeight="1" spans="1:4">
      <c r="A286" s="55" t="s">
        <v>2814</v>
      </c>
      <c r="B286" s="55" t="s">
        <v>2815</v>
      </c>
      <c r="C286" s="58">
        <v>0</v>
      </c>
      <c r="D286" s="58">
        <v>378</v>
      </c>
    </row>
    <row r="287" s="44" customFormat="1" ht="17.1" customHeight="1" spans="1:4">
      <c r="A287" s="55" t="s">
        <v>2816</v>
      </c>
      <c r="B287" s="55" t="s">
        <v>2817</v>
      </c>
      <c r="C287" s="60">
        <v>0</v>
      </c>
      <c r="D287" s="60">
        <v>378</v>
      </c>
    </row>
    <row r="288" s="44" customFormat="1" ht="17.1" customHeight="1" spans="1:4">
      <c r="A288" s="55"/>
      <c r="B288" s="55"/>
      <c r="C288" s="66"/>
      <c r="D288" s="67"/>
    </row>
    <row r="289" s="44" customFormat="1" ht="17.1" customHeight="1" spans="1:4">
      <c r="A289" s="55"/>
      <c r="B289" s="69" t="s">
        <v>2818</v>
      </c>
      <c r="C289" s="56">
        <v>417274</v>
      </c>
      <c r="D289" s="58">
        <v>388401</v>
      </c>
    </row>
    <row r="290" s="44" customFormat="1" ht="32.1" customHeight="1" spans="1:1">
      <c r="A290" s="44">
        <v>0</v>
      </c>
    </row>
  </sheetData>
  <autoFilter xmlns:etc="http://www.wps.cn/officeDocument/2017/etCustomData" ref="A5:XEP269" etc:filterBottomFollowUsedRange="0">
    <extLst/>
  </autoFilter>
  <mergeCells count="5">
    <mergeCell ref="A2:D2"/>
    <mergeCell ref="A4:A5"/>
    <mergeCell ref="B4:B5"/>
    <mergeCell ref="C4:C5"/>
    <mergeCell ref="D4:D5"/>
  </mergeCells>
  <pageMargins left="0.118055555555556" right="0.0388888888888889" top="0.275" bottom="0.196527777777778" header="0.156944444444444" footer="0.0784722222222222"/>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6"/>
  <sheetViews>
    <sheetView workbookViewId="0">
      <selection activeCell="A2" sqref="A2:G2"/>
    </sheetView>
  </sheetViews>
  <sheetFormatPr defaultColWidth="8.77777777777778" defaultRowHeight="14.4" outlineLevelCol="7"/>
  <cols>
    <col min="1" max="1" width="9.87962962962963" style="44" customWidth="1"/>
    <col min="2" max="2" width="64.1111111111111" style="44" customWidth="1"/>
    <col min="3" max="5" width="10.7777777777778" style="44" customWidth="1"/>
    <col min="6" max="7" width="8.44444444444444" style="48" customWidth="1"/>
    <col min="8" max="16384" width="8.77777777777778" style="44"/>
  </cols>
  <sheetData>
    <row r="1" s="44" customFormat="1" ht="15.6" spans="1:7">
      <c r="A1" s="70"/>
      <c r="B1" s="71"/>
      <c r="C1" s="72"/>
      <c r="D1" s="72"/>
      <c r="E1" s="72"/>
      <c r="F1" s="73"/>
      <c r="G1" s="73"/>
    </row>
    <row r="2" s="45" customFormat="1" ht="22.8" spans="1:7">
      <c r="A2" s="49" t="s">
        <v>2819</v>
      </c>
      <c r="B2" s="49"/>
      <c r="C2" s="49"/>
      <c r="D2" s="49"/>
      <c r="E2" s="49"/>
      <c r="F2" s="49"/>
      <c r="G2" s="49"/>
    </row>
    <row r="3" s="44" customFormat="1" ht="35" customHeight="1" spans="1:7">
      <c r="A3" s="74"/>
      <c r="B3" s="44"/>
      <c r="C3" s="44"/>
      <c r="D3" s="44"/>
      <c r="E3" s="44"/>
      <c r="F3" s="48"/>
      <c r="G3" s="48" t="s">
        <v>1</v>
      </c>
    </row>
    <row r="4" s="46" customFormat="1" ht="19.5" customHeight="1" spans="1:7">
      <c r="A4" s="52" t="s">
        <v>2165</v>
      </c>
      <c r="B4" s="53" t="s">
        <v>95</v>
      </c>
      <c r="C4" s="52" t="s">
        <v>2820</v>
      </c>
      <c r="D4" s="52" t="s">
        <v>2821</v>
      </c>
      <c r="E4" s="52" t="s">
        <v>98</v>
      </c>
      <c r="F4" s="52"/>
      <c r="G4" s="52"/>
    </row>
    <row r="5" s="46" customFormat="1" ht="60" customHeight="1" spans="1:7">
      <c r="A5" s="52"/>
      <c r="B5" s="53"/>
      <c r="C5" s="52"/>
      <c r="D5" s="52"/>
      <c r="E5" s="52" t="s">
        <v>101</v>
      </c>
      <c r="F5" s="54" t="s">
        <v>2822</v>
      </c>
      <c r="G5" s="54" t="s">
        <v>2823</v>
      </c>
    </row>
    <row r="6" s="44" customFormat="1" ht="17.1" customHeight="1" spans="1:7">
      <c r="A6" s="55" t="s">
        <v>2167</v>
      </c>
      <c r="B6" s="75" t="s">
        <v>2168</v>
      </c>
      <c r="C6" s="56">
        <v>200000</v>
      </c>
      <c r="D6" s="56">
        <v>127820</v>
      </c>
      <c r="E6" s="56">
        <v>157717</v>
      </c>
      <c r="F6" s="76">
        <f t="shared" ref="F6:F28" si="0">IFERROR($E6/C6,"")</f>
        <v>0.788585</v>
      </c>
      <c r="G6" s="76">
        <f t="shared" ref="G6:G28" si="1">IFERROR($E6/D6,"")</f>
        <v>1.23389923329682</v>
      </c>
    </row>
    <row r="7" s="44" customFormat="1" ht="17.1" customHeight="1" spans="1:7">
      <c r="A7" s="55" t="s">
        <v>2169</v>
      </c>
      <c r="B7" s="64" t="s">
        <v>2170</v>
      </c>
      <c r="C7" s="56">
        <v>0</v>
      </c>
      <c r="D7" s="58">
        <v>0</v>
      </c>
      <c r="E7" s="58">
        <v>0</v>
      </c>
      <c r="F7" s="76" t="str">
        <f t="shared" si="0"/>
        <v/>
      </c>
      <c r="G7" s="76" t="str">
        <f t="shared" si="1"/>
        <v/>
      </c>
    </row>
    <row r="8" s="44" customFormat="1" ht="17.1" customHeight="1" spans="1:7">
      <c r="A8" s="55" t="s">
        <v>2171</v>
      </c>
      <c r="B8" s="64" t="s">
        <v>2172</v>
      </c>
      <c r="C8" s="59">
        <v>0</v>
      </c>
      <c r="D8" s="60">
        <v>0</v>
      </c>
      <c r="E8" s="60">
        <v>0</v>
      </c>
      <c r="F8" s="76" t="str">
        <f t="shared" si="0"/>
        <v/>
      </c>
      <c r="G8" s="76" t="str">
        <f t="shared" si="1"/>
        <v/>
      </c>
    </row>
    <row r="9" s="44" customFormat="1" ht="17.1" customHeight="1" spans="1:7">
      <c r="A9" s="55" t="s">
        <v>2173</v>
      </c>
      <c r="B9" s="64" t="s">
        <v>2174</v>
      </c>
      <c r="C9" s="59">
        <v>0</v>
      </c>
      <c r="D9" s="60">
        <v>0</v>
      </c>
      <c r="E9" s="60">
        <v>0</v>
      </c>
      <c r="F9" s="76" t="str">
        <f t="shared" si="0"/>
        <v/>
      </c>
      <c r="G9" s="76" t="str">
        <f t="shared" si="1"/>
        <v/>
      </c>
    </row>
    <row r="10" s="44" customFormat="1" ht="17.1" customHeight="1" spans="1:7">
      <c r="A10" s="55" t="s">
        <v>2175</v>
      </c>
      <c r="B10" s="77" t="s">
        <v>2176</v>
      </c>
      <c r="C10" s="59">
        <v>0</v>
      </c>
      <c r="D10" s="60">
        <v>0</v>
      </c>
      <c r="E10" s="60">
        <v>0</v>
      </c>
      <c r="F10" s="76" t="str">
        <f t="shared" si="0"/>
        <v/>
      </c>
      <c r="G10" s="76" t="str">
        <f t="shared" si="1"/>
        <v/>
      </c>
    </row>
    <row r="11" s="44" customFormat="1" ht="17.1" customHeight="1" spans="1:7">
      <c r="A11" s="55" t="s">
        <v>2177</v>
      </c>
      <c r="B11" s="64" t="s">
        <v>2178</v>
      </c>
      <c r="C11" s="59">
        <v>1800</v>
      </c>
      <c r="D11" s="60">
        <v>2144</v>
      </c>
      <c r="E11" s="60">
        <v>1418</v>
      </c>
      <c r="F11" s="76">
        <f t="shared" si="0"/>
        <v>0.787777777777778</v>
      </c>
      <c r="G11" s="76">
        <f t="shared" si="1"/>
        <v>0.661380597014925</v>
      </c>
    </row>
    <row r="12" s="44" customFormat="1" ht="17.1" customHeight="1" spans="1:7">
      <c r="A12" s="55" t="s">
        <v>2179</v>
      </c>
      <c r="B12" s="64" t="s">
        <v>2180</v>
      </c>
      <c r="C12" s="59">
        <v>400</v>
      </c>
      <c r="D12" s="60">
        <v>448</v>
      </c>
      <c r="E12" s="60">
        <v>315</v>
      </c>
      <c r="F12" s="76">
        <f t="shared" si="0"/>
        <v>0.7875</v>
      </c>
      <c r="G12" s="76">
        <f t="shared" si="1"/>
        <v>0.703125</v>
      </c>
    </row>
    <row r="13" s="44" customFormat="1" ht="17.1" customHeight="1" spans="1:7">
      <c r="A13" s="55" t="s">
        <v>2181</v>
      </c>
      <c r="B13" s="64" t="s">
        <v>2182</v>
      </c>
      <c r="C13" s="56">
        <v>196400</v>
      </c>
      <c r="D13" s="58">
        <v>124037</v>
      </c>
      <c r="E13" s="58">
        <v>154700</v>
      </c>
      <c r="F13" s="76">
        <f t="shared" si="0"/>
        <v>0.787678207739308</v>
      </c>
      <c r="G13" s="76">
        <f t="shared" si="1"/>
        <v>1.24720849423962</v>
      </c>
    </row>
    <row r="14" s="44" customFormat="1" ht="17.1" customHeight="1" spans="1:7">
      <c r="A14" s="55" t="s">
        <v>2183</v>
      </c>
      <c r="B14" s="64" t="s">
        <v>2184</v>
      </c>
      <c r="C14" s="59">
        <v>196400</v>
      </c>
      <c r="D14" s="59">
        <v>101030</v>
      </c>
      <c r="E14" s="59">
        <v>154700</v>
      </c>
      <c r="F14" s="76">
        <f t="shared" si="0"/>
        <v>0.787678207739308</v>
      </c>
      <c r="G14" s="76">
        <f t="shared" si="1"/>
        <v>1.53122834801544</v>
      </c>
    </row>
    <row r="15" s="44" customFormat="1" ht="17.1" customHeight="1" spans="1:7">
      <c r="A15" s="55" t="s">
        <v>2185</v>
      </c>
      <c r="B15" s="64" t="s">
        <v>2186</v>
      </c>
      <c r="C15" s="59">
        <v>0</v>
      </c>
      <c r="D15" s="59">
        <v>3008</v>
      </c>
      <c r="E15" s="59">
        <v>0</v>
      </c>
      <c r="F15" s="76" t="str">
        <f t="shared" si="0"/>
        <v/>
      </c>
      <c r="G15" s="76">
        <f t="shared" si="1"/>
        <v>0</v>
      </c>
    </row>
    <row r="16" s="44" customFormat="1" ht="17.1" customHeight="1" spans="1:7">
      <c r="A16" s="55" t="s">
        <v>2187</v>
      </c>
      <c r="B16" s="77" t="s">
        <v>2824</v>
      </c>
      <c r="C16" s="59">
        <v>0</v>
      </c>
      <c r="D16" s="59">
        <v>0</v>
      </c>
      <c r="E16" s="59">
        <v>0</v>
      </c>
      <c r="F16" s="76" t="str">
        <f t="shared" si="0"/>
        <v/>
      </c>
      <c r="G16" s="76" t="str">
        <f t="shared" si="1"/>
        <v/>
      </c>
    </row>
    <row r="17" s="44" customFormat="1" ht="17.1" customHeight="1" spans="1:7">
      <c r="A17" s="55" t="s">
        <v>2189</v>
      </c>
      <c r="B17" s="64" t="s">
        <v>2190</v>
      </c>
      <c r="C17" s="59">
        <v>0</v>
      </c>
      <c r="D17" s="59">
        <v>-2410</v>
      </c>
      <c r="E17" s="59">
        <v>0</v>
      </c>
      <c r="F17" s="76" t="str">
        <f t="shared" si="0"/>
        <v/>
      </c>
      <c r="G17" s="76">
        <f t="shared" si="1"/>
        <v>0</v>
      </c>
    </row>
    <row r="18" s="44" customFormat="1" ht="17.1" customHeight="1" spans="1:7">
      <c r="A18" s="55" t="s">
        <v>2191</v>
      </c>
      <c r="B18" s="64" t="s">
        <v>2192</v>
      </c>
      <c r="C18" s="59">
        <v>0</v>
      </c>
      <c r="D18" s="59">
        <v>22409</v>
      </c>
      <c r="E18" s="59">
        <v>0</v>
      </c>
      <c r="F18" s="76" t="str">
        <f t="shared" si="0"/>
        <v/>
      </c>
      <c r="G18" s="76">
        <f t="shared" si="1"/>
        <v>0</v>
      </c>
    </row>
    <row r="19" s="44" customFormat="1" ht="17.1" customHeight="1" spans="1:7">
      <c r="A19" s="55" t="s">
        <v>2193</v>
      </c>
      <c r="B19" s="64" t="s">
        <v>2194</v>
      </c>
      <c r="C19" s="56">
        <v>0</v>
      </c>
      <c r="D19" s="58">
        <v>0</v>
      </c>
      <c r="E19" s="58">
        <v>0</v>
      </c>
      <c r="F19" s="76" t="str">
        <f t="shared" si="0"/>
        <v/>
      </c>
      <c r="G19" s="76" t="str">
        <f t="shared" si="1"/>
        <v/>
      </c>
    </row>
    <row r="20" s="44" customFormat="1" ht="17.1" customHeight="1" spans="1:7">
      <c r="A20" s="55" t="s">
        <v>2195</v>
      </c>
      <c r="B20" s="64" t="s">
        <v>2196</v>
      </c>
      <c r="C20" s="59">
        <v>0</v>
      </c>
      <c r="D20" s="59">
        <v>0</v>
      </c>
      <c r="E20" s="59">
        <v>0</v>
      </c>
      <c r="F20" s="76" t="str">
        <f t="shared" si="0"/>
        <v/>
      </c>
      <c r="G20" s="76" t="str">
        <f t="shared" si="1"/>
        <v/>
      </c>
    </row>
    <row r="21" s="44" customFormat="1" ht="17.1" customHeight="1" spans="1:7">
      <c r="A21" s="55" t="s">
        <v>2197</v>
      </c>
      <c r="B21" s="64" t="s">
        <v>2198</v>
      </c>
      <c r="C21" s="56">
        <v>0</v>
      </c>
      <c r="D21" s="58">
        <v>0</v>
      </c>
      <c r="E21" s="58">
        <v>0</v>
      </c>
      <c r="F21" s="76" t="str">
        <f t="shared" si="0"/>
        <v/>
      </c>
      <c r="G21" s="76" t="str">
        <f t="shared" si="1"/>
        <v/>
      </c>
    </row>
    <row r="22" s="44" customFormat="1" ht="17.1" customHeight="1" spans="1:7">
      <c r="A22" s="55" t="s">
        <v>2199</v>
      </c>
      <c r="B22" s="64" t="s">
        <v>2200</v>
      </c>
      <c r="C22" s="59">
        <v>0</v>
      </c>
      <c r="D22" s="59">
        <v>0</v>
      </c>
      <c r="E22" s="59">
        <v>0</v>
      </c>
      <c r="F22" s="76" t="str">
        <f t="shared" si="0"/>
        <v/>
      </c>
      <c r="G22" s="76" t="str">
        <f t="shared" si="1"/>
        <v/>
      </c>
    </row>
    <row r="23" s="44" customFormat="1" ht="17.1" customHeight="1" spans="1:7">
      <c r="A23" s="55" t="s">
        <v>2201</v>
      </c>
      <c r="B23" s="64" t="s">
        <v>2202</v>
      </c>
      <c r="C23" s="59">
        <v>0</v>
      </c>
      <c r="D23" s="59">
        <v>0</v>
      </c>
      <c r="E23" s="59">
        <v>0</v>
      </c>
      <c r="F23" s="76" t="str">
        <f t="shared" si="0"/>
        <v/>
      </c>
      <c r="G23" s="76" t="str">
        <f t="shared" si="1"/>
        <v/>
      </c>
    </row>
    <row r="24" s="44" customFormat="1" ht="17.1" customHeight="1" spans="1:7">
      <c r="A24" s="55" t="s">
        <v>2203</v>
      </c>
      <c r="B24" s="64" t="s">
        <v>2204</v>
      </c>
      <c r="C24" s="59">
        <v>600</v>
      </c>
      <c r="D24" s="59">
        <v>102</v>
      </c>
      <c r="E24" s="59">
        <v>474</v>
      </c>
      <c r="F24" s="76">
        <f t="shared" si="0"/>
        <v>0.79</v>
      </c>
      <c r="G24" s="76">
        <f t="shared" si="1"/>
        <v>4.64705882352941</v>
      </c>
    </row>
    <row r="25" s="44" customFormat="1" ht="17.1" customHeight="1" spans="1:7">
      <c r="A25" s="55" t="s">
        <v>2205</v>
      </c>
      <c r="B25" s="64" t="s">
        <v>2206</v>
      </c>
      <c r="C25" s="59">
        <v>0</v>
      </c>
      <c r="D25" s="59">
        <v>0</v>
      </c>
      <c r="E25" s="59">
        <v>0</v>
      </c>
      <c r="F25" s="76" t="str">
        <f t="shared" si="0"/>
        <v/>
      </c>
      <c r="G25" s="76" t="str">
        <f t="shared" si="1"/>
        <v/>
      </c>
    </row>
    <row r="26" s="44" customFormat="1" ht="17.1" customHeight="1" spans="1:7">
      <c r="A26" s="55" t="s">
        <v>2207</v>
      </c>
      <c r="B26" s="64" t="s">
        <v>2208</v>
      </c>
      <c r="C26" s="56">
        <v>0</v>
      </c>
      <c r="D26" s="58">
        <v>0</v>
      </c>
      <c r="E26" s="58">
        <v>0</v>
      </c>
      <c r="F26" s="76" t="str">
        <f t="shared" si="0"/>
        <v/>
      </c>
      <c r="G26" s="76" t="str">
        <f t="shared" si="1"/>
        <v/>
      </c>
    </row>
    <row r="27" s="44" customFormat="1" ht="17.1" customHeight="1" spans="1:7">
      <c r="A27" s="55" t="s">
        <v>2209</v>
      </c>
      <c r="B27" s="64" t="s">
        <v>2210</v>
      </c>
      <c r="C27" s="59">
        <v>0</v>
      </c>
      <c r="D27" s="59">
        <v>0</v>
      </c>
      <c r="E27" s="59">
        <v>0</v>
      </c>
      <c r="F27" s="76" t="str">
        <f t="shared" si="0"/>
        <v/>
      </c>
      <c r="G27" s="76" t="str">
        <f t="shared" si="1"/>
        <v/>
      </c>
    </row>
    <row r="28" s="44" customFormat="1" ht="17.1" customHeight="1" spans="1:7">
      <c r="A28" s="55" t="s">
        <v>2211</v>
      </c>
      <c r="B28" s="64" t="s">
        <v>2212</v>
      </c>
      <c r="C28" s="59">
        <v>0</v>
      </c>
      <c r="D28" s="59">
        <v>0</v>
      </c>
      <c r="E28" s="59">
        <v>0</v>
      </c>
      <c r="F28" s="76" t="str">
        <f t="shared" si="0"/>
        <v/>
      </c>
      <c r="G28" s="76" t="str">
        <f t="shared" si="1"/>
        <v/>
      </c>
    </row>
    <row r="29" s="44" customFormat="1" ht="17.1" customHeight="1" spans="1:7">
      <c r="A29" s="55"/>
      <c r="B29" s="64"/>
      <c r="C29" s="59"/>
      <c r="D29" s="59"/>
      <c r="E29" s="59"/>
      <c r="F29" s="76"/>
      <c r="G29" s="76"/>
    </row>
    <row r="30" s="44" customFormat="1" ht="17.1" customHeight="1" spans="1:7">
      <c r="A30" s="55" t="s">
        <v>2213</v>
      </c>
      <c r="B30" s="64" t="s">
        <v>2214</v>
      </c>
      <c r="C30" s="59">
        <v>800</v>
      </c>
      <c r="D30" s="59">
        <v>1089</v>
      </c>
      <c r="E30" s="59">
        <v>810</v>
      </c>
      <c r="F30" s="76">
        <f t="shared" ref="F30:F36" si="2">IFERROR($E30/C30,"")</f>
        <v>1.0125</v>
      </c>
      <c r="G30" s="76">
        <f t="shared" ref="G30:G36" si="3">IFERROR($E30/D30,"")</f>
        <v>0.743801652892562</v>
      </c>
    </row>
    <row r="31" s="44" customFormat="1" ht="17.1" customHeight="1" spans="1:7">
      <c r="A31" s="55" t="s">
        <v>2215</v>
      </c>
      <c r="B31" s="64" t="s">
        <v>2216</v>
      </c>
      <c r="C31" s="56">
        <v>0</v>
      </c>
      <c r="D31" s="58">
        <v>0</v>
      </c>
      <c r="E31" s="58">
        <v>0</v>
      </c>
      <c r="F31" s="76" t="str">
        <f t="shared" si="2"/>
        <v/>
      </c>
      <c r="G31" s="76" t="str">
        <f t="shared" si="3"/>
        <v/>
      </c>
    </row>
    <row r="32" s="44" customFormat="1" ht="17.1" customHeight="1" spans="1:7">
      <c r="A32" s="55" t="s">
        <v>2217</v>
      </c>
      <c r="B32" s="64" t="s">
        <v>2218</v>
      </c>
      <c r="C32" s="59">
        <v>0</v>
      </c>
      <c r="D32" s="59">
        <v>0</v>
      </c>
      <c r="E32" s="59">
        <v>0</v>
      </c>
      <c r="F32" s="76" t="str">
        <f t="shared" si="2"/>
        <v/>
      </c>
      <c r="G32" s="76" t="str">
        <f t="shared" si="3"/>
        <v/>
      </c>
    </row>
    <row r="33" s="44" customFormat="1" ht="17.1" customHeight="1" spans="1:7">
      <c r="A33" s="55" t="s">
        <v>2219</v>
      </c>
      <c r="B33" s="64" t="s">
        <v>2220</v>
      </c>
      <c r="C33" s="59">
        <v>0</v>
      </c>
      <c r="D33" s="59">
        <v>0</v>
      </c>
      <c r="E33" s="59">
        <v>0</v>
      </c>
      <c r="F33" s="76" t="str">
        <f t="shared" si="2"/>
        <v/>
      </c>
      <c r="G33" s="76" t="str">
        <f t="shared" si="3"/>
        <v/>
      </c>
    </row>
    <row r="34" s="44" customFormat="1" ht="17.1" customHeight="1" spans="1:8">
      <c r="A34" s="55" t="s">
        <v>2221</v>
      </c>
      <c r="B34" s="64" t="s">
        <v>2222</v>
      </c>
      <c r="C34" s="59">
        <v>0</v>
      </c>
      <c r="D34" s="59">
        <v>0</v>
      </c>
      <c r="E34" s="59">
        <v>0</v>
      </c>
      <c r="F34" s="76" t="str">
        <f t="shared" si="2"/>
        <v/>
      </c>
      <c r="G34" s="76" t="str">
        <f t="shared" si="3"/>
        <v/>
      </c>
      <c r="H34" s="47"/>
    </row>
    <row r="35" s="44" customFormat="1" ht="17.1" customHeight="1" spans="1:7">
      <c r="A35" s="55" t="s">
        <v>2223</v>
      </c>
      <c r="B35" s="64" t="s">
        <v>2224</v>
      </c>
      <c r="C35" s="59">
        <v>0</v>
      </c>
      <c r="D35" s="59">
        <v>0</v>
      </c>
      <c r="E35" s="59">
        <v>0</v>
      </c>
      <c r="F35" s="76" t="str">
        <f t="shared" si="2"/>
        <v/>
      </c>
      <c r="G35" s="76" t="str">
        <f t="shared" si="3"/>
        <v/>
      </c>
    </row>
    <row r="36" s="44" customFormat="1" ht="17.1" customHeight="1" spans="1:7">
      <c r="A36" s="55" t="s">
        <v>2225</v>
      </c>
      <c r="B36" s="64" t="s">
        <v>2226</v>
      </c>
      <c r="C36" s="59">
        <v>0</v>
      </c>
      <c r="D36" s="59">
        <v>0</v>
      </c>
      <c r="E36" s="59">
        <v>0</v>
      </c>
      <c r="F36" s="76" t="str">
        <f t="shared" si="2"/>
        <v/>
      </c>
      <c r="G36" s="76" t="str">
        <f t="shared" si="3"/>
        <v/>
      </c>
    </row>
    <row r="37" s="44" customFormat="1" ht="17.1" customHeight="1" spans="1:7">
      <c r="A37" s="55"/>
      <c r="B37" s="64"/>
      <c r="C37" s="59"/>
      <c r="D37" s="59"/>
      <c r="E37" s="59"/>
      <c r="F37" s="76"/>
      <c r="G37" s="76"/>
    </row>
    <row r="38" s="44" customFormat="1" ht="17.1" customHeight="1" spans="1:7">
      <c r="A38" s="55" t="s">
        <v>2227</v>
      </c>
      <c r="B38" s="64" t="s">
        <v>2228</v>
      </c>
      <c r="C38" s="59">
        <v>0</v>
      </c>
      <c r="D38" s="59">
        <v>0</v>
      </c>
      <c r="E38" s="59">
        <v>0</v>
      </c>
      <c r="F38" s="76" t="str">
        <f t="shared" ref="F38:F57" si="4">IFERROR($E38/C38,"")</f>
        <v/>
      </c>
      <c r="G38" s="76" t="str">
        <f t="shared" ref="G38:G57" si="5">IFERROR($E38/D38,"")</f>
        <v/>
      </c>
    </row>
    <row r="39" s="44" customFormat="1" ht="17.1" customHeight="1" spans="1:7">
      <c r="A39" s="55" t="s">
        <v>2229</v>
      </c>
      <c r="B39" s="64" t="s">
        <v>2230</v>
      </c>
      <c r="C39" s="56">
        <v>0</v>
      </c>
      <c r="D39" s="58">
        <v>0</v>
      </c>
      <c r="E39" s="58">
        <v>0</v>
      </c>
      <c r="F39" s="76" t="str">
        <f t="shared" si="4"/>
        <v/>
      </c>
      <c r="G39" s="76" t="str">
        <f t="shared" si="5"/>
        <v/>
      </c>
    </row>
    <row r="40" s="44" customFormat="1" ht="17.1" customHeight="1" spans="1:7">
      <c r="A40" s="55" t="s">
        <v>2231</v>
      </c>
      <c r="B40" s="64" t="s">
        <v>2232</v>
      </c>
      <c r="C40" s="59">
        <v>0</v>
      </c>
      <c r="D40" s="59">
        <v>0</v>
      </c>
      <c r="E40" s="59">
        <v>0</v>
      </c>
      <c r="F40" s="76" t="str">
        <f t="shared" si="4"/>
        <v/>
      </c>
      <c r="G40" s="76" t="str">
        <f t="shared" si="5"/>
        <v/>
      </c>
    </row>
    <row r="41" s="44" customFormat="1" ht="17.1" customHeight="1" spans="1:7">
      <c r="A41" s="55" t="s">
        <v>2233</v>
      </c>
      <c r="B41" s="64" t="s">
        <v>2234</v>
      </c>
      <c r="C41" s="59">
        <v>0</v>
      </c>
      <c r="D41" s="59">
        <v>0</v>
      </c>
      <c r="E41" s="59">
        <v>0</v>
      </c>
      <c r="F41" s="76" t="str">
        <f t="shared" si="4"/>
        <v/>
      </c>
      <c r="G41" s="76" t="str">
        <f t="shared" si="5"/>
        <v/>
      </c>
    </row>
    <row r="42" s="44" customFormat="1" ht="17.1" customHeight="1" spans="1:7">
      <c r="A42" s="55" t="s">
        <v>2235</v>
      </c>
      <c r="B42" s="64" t="s">
        <v>2236</v>
      </c>
      <c r="C42" s="56">
        <v>0</v>
      </c>
      <c r="D42" s="58">
        <v>0</v>
      </c>
      <c r="E42" s="58">
        <v>0</v>
      </c>
      <c r="F42" s="76" t="str">
        <f t="shared" si="4"/>
        <v/>
      </c>
      <c r="G42" s="76" t="str">
        <f t="shared" si="5"/>
        <v/>
      </c>
    </row>
    <row r="43" s="44" customFormat="1" ht="17.1" customHeight="1" spans="1:7">
      <c r="A43" s="55" t="s">
        <v>2237</v>
      </c>
      <c r="B43" s="64" t="s">
        <v>2238</v>
      </c>
      <c r="C43" s="59">
        <v>0</v>
      </c>
      <c r="D43" s="59">
        <v>0</v>
      </c>
      <c r="E43" s="59">
        <v>0</v>
      </c>
      <c r="F43" s="76" t="str">
        <f t="shared" si="4"/>
        <v/>
      </c>
      <c r="G43" s="76" t="str">
        <f t="shared" si="5"/>
        <v/>
      </c>
    </row>
    <row r="44" s="44" customFormat="1" ht="17.1" customHeight="1" spans="1:7">
      <c r="A44" s="55" t="s">
        <v>2239</v>
      </c>
      <c r="B44" s="64" t="s">
        <v>2240</v>
      </c>
      <c r="C44" s="59">
        <v>0</v>
      </c>
      <c r="D44" s="59">
        <v>0</v>
      </c>
      <c r="E44" s="59">
        <v>0</v>
      </c>
      <c r="F44" s="76" t="str">
        <f t="shared" si="4"/>
        <v/>
      </c>
      <c r="G44" s="76" t="str">
        <f t="shared" si="5"/>
        <v/>
      </c>
    </row>
    <row r="45" s="44" customFormat="1" ht="17.1" customHeight="1" spans="1:7">
      <c r="A45" s="55" t="s">
        <v>2241</v>
      </c>
      <c r="B45" s="64" t="s">
        <v>2242</v>
      </c>
      <c r="C45" s="59">
        <v>0</v>
      </c>
      <c r="D45" s="59">
        <v>0</v>
      </c>
      <c r="E45" s="59">
        <v>0</v>
      </c>
      <c r="F45" s="76" t="str">
        <f t="shared" si="4"/>
        <v/>
      </c>
      <c r="G45" s="76" t="str">
        <f t="shared" si="5"/>
        <v/>
      </c>
    </row>
    <row r="46" s="47" customFormat="1" ht="17.1" customHeight="1" spans="1:8">
      <c r="A46" s="55" t="s">
        <v>2243</v>
      </c>
      <c r="B46" s="64" t="s">
        <v>2244</v>
      </c>
      <c r="C46" s="59">
        <v>0</v>
      </c>
      <c r="D46" s="59">
        <v>0</v>
      </c>
      <c r="E46" s="59">
        <v>0</v>
      </c>
      <c r="F46" s="76" t="str">
        <f t="shared" si="4"/>
        <v/>
      </c>
      <c r="G46" s="76" t="str">
        <f t="shared" si="5"/>
        <v/>
      </c>
      <c r="H46" s="44"/>
    </row>
    <row r="47" s="44" customFormat="1" ht="17.1" customHeight="1" spans="1:7">
      <c r="A47" s="55" t="s">
        <v>2245</v>
      </c>
      <c r="B47" s="64" t="s">
        <v>2246</v>
      </c>
      <c r="C47" s="59">
        <v>0</v>
      </c>
      <c r="D47" s="59">
        <v>0</v>
      </c>
      <c r="E47" s="59">
        <v>0</v>
      </c>
      <c r="F47" s="76" t="str">
        <f t="shared" si="4"/>
        <v/>
      </c>
      <c r="G47" s="76" t="str">
        <f t="shared" si="5"/>
        <v/>
      </c>
    </row>
    <row r="48" s="44" customFormat="1" ht="17.1" customHeight="1" spans="1:7">
      <c r="A48" s="55" t="s">
        <v>2247</v>
      </c>
      <c r="B48" s="64" t="s">
        <v>2248</v>
      </c>
      <c r="C48" s="59">
        <v>0</v>
      </c>
      <c r="D48" s="59">
        <v>0</v>
      </c>
      <c r="E48" s="59">
        <v>0</v>
      </c>
      <c r="F48" s="76" t="str">
        <f t="shared" si="4"/>
        <v/>
      </c>
      <c r="G48" s="76" t="str">
        <f t="shared" si="5"/>
        <v/>
      </c>
    </row>
    <row r="49" s="44" customFormat="1" ht="15.75" customHeight="1" spans="1:7">
      <c r="A49" s="55" t="s">
        <v>2249</v>
      </c>
      <c r="B49" s="64" t="s">
        <v>2250</v>
      </c>
      <c r="C49" s="59">
        <v>0</v>
      </c>
      <c r="D49" s="59">
        <v>0</v>
      </c>
      <c r="E49" s="59">
        <v>0</v>
      </c>
      <c r="F49" s="76" t="str">
        <f t="shared" si="4"/>
        <v/>
      </c>
      <c r="G49" s="76" t="str">
        <f t="shared" si="5"/>
        <v/>
      </c>
    </row>
    <row r="50" s="44" customFormat="1" ht="17.1" customHeight="1" spans="1:7">
      <c r="A50" s="55" t="s">
        <v>2251</v>
      </c>
      <c r="B50" s="64" t="s">
        <v>2252</v>
      </c>
      <c r="C50" s="59">
        <v>0</v>
      </c>
      <c r="D50" s="59">
        <v>0</v>
      </c>
      <c r="E50" s="59">
        <v>0</v>
      </c>
      <c r="F50" s="76" t="str">
        <f t="shared" si="4"/>
        <v/>
      </c>
      <c r="G50" s="76" t="str">
        <f t="shared" si="5"/>
        <v/>
      </c>
    </row>
    <row r="51" s="44" customFormat="1" ht="17.1" customHeight="1" spans="1:7">
      <c r="A51" s="55" t="s">
        <v>2253</v>
      </c>
      <c r="B51" s="64" t="s">
        <v>2254</v>
      </c>
      <c r="C51" s="56">
        <v>0</v>
      </c>
      <c r="D51" s="58">
        <v>0</v>
      </c>
      <c r="E51" s="58">
        <v>0</v>
      </c>
      <c r="F51" s="76" t="str">
        <f t="shared" si="4"/>
        <v/>
      </c>
      <c r="G51" s="76" t="str">
        <f t="shared" si="5"/>
        <v/>
      </c>
    </row>
    <row r="52" s="44" customFormat="1" ht="17.1" customHeight="1" spans="1:7">
      <c r="A52" s="55" t="s">
        <v>2255</v>
      </c>
      <c r="B52" s="64" t="s">
        <v>2256</v>
      </c>
      <c r="C52" s="59">
        <v>0</v>
      </c>
      <c r="D52" s="59">
        <v>0</v>
      </c>
      <c r="E52" s="59">
        <v>0</v>
      </c>
      <c r="F52" s="76" t="str">
        <f t="shared" si="4"/>
        <v/>
      </c>
      <c r="G52" s="76" t="str">
        <f t="shared" si="5"/>
        <v/>
      </c>
    </row>
    <row r="53" s="44" customFormat="1" ht="17.1" customHeight="1" spans="1:7">
      <c r="A53" s="55" t="s">
        <v>2257</v>
      </c>
      <c r="B53" s="64" t="s">
        <v>2258</v>
      </c>
      <c r="C53" s="59">
        <v>0</v>
      </c>
      <c r="D53" s="59">
        <v>0</v>
      </c>
      <c r="E53" s="59">
        <v>0</v>
      </c>
      <c r="F53" s="76" t="str">
        <f t="shared" si="4"/>
        <v/>
      </c>
      <c r="G53" s="76" t="str">
        <f t="shared" si="5"/>
        <v/>
      </c>
    </row>
    <row r="54" s="44" customFormat="1" ht="17.1" customHeight="1" spans="1:7">
      <c r="A54" s="55" t="s">
        <v>2259</v>
      </c>
      <c r="B54" s="64" t="s">
        <v>2260</v>
      </c>
      <c r="C54" s="59">
        <v>0</v>
      </c>
      <c r="D54" s="59">
        <v>0</v>
      </c>
      <c r="E54" s="59">
        <v>0</v>
      </c>
      <c r="F54" s="76" t="str">
        <f t="shared" si="4"/>
        <v/>
      </c>
      <c r="G54" s="76" t="str">
        <f t="shared" si="5"/>
        <v/>
      </c>
    </row>
    <row r="55" s="44" customFormat="1" ht="17.1" customHeight="1" spans="1:7">
      <c r="A55" s="55" t="s">
        <v>2261</v>
      </c>
      <c r="B55" s="64" t="s">
        <v>2262</v>
      </c>
      <c r="C55" s="56">
        <v>0</v>
      </c>
      <c r="D55" s="58">
        <v>0</v>
      </c>
      <c r="E55" s="58">
        <v>0</v>
      </c>
      <c r="F55" s="76" t="str">
        <f t="shared" si="4"/>
        <v/>
      </c>
      <c r="G55" s="76" t="str">
        <f t="shared" si="5"/>
        <v/>
      </c>
    </row>
    <row r="56" s="44" customFormat="1" ht="17.1" customHeight="1" spans="1:7">
      <c r="A56" s="55" t="s">
        <v>2263</v>
      </c>
      <c r="B56" s="64" t="s">
        <v>2264</v>
      </c>
      <c r="C56" s="59">
        <v>0</v>
      </c>
      <c r="D56" s="59">
        <v>0</v>
      </c>
      <c r="E56" s="59">
        <v>0</v>
      </c>
      <c r="F56" s="76" t="str">
        <f t="shared" si="4"/>
        <v/>
      </c>
      <c r="G56" s="76" t="str">
        <f t="shared" si="5"/>
        <v/>
      </c>
    </row>
    <row r="57" s="44" customFormat="1" ht="17.1" customHeight="1" spans="1:7">
      <c r="A57" s="55" t="s">
        <v>2265</v>
      </c>
      <c r="B57" s="64" t="s">
        <v>2262</v>
      </c>
      <c r="C57" s="59">
        <v>0</v>
      </c>
      <c r="D57" s="59">
        <v>0</v>
      </c>
      <c r="E57" s="59">
        <v>0</v>
      </c>
      <c r="F57" s="76" t="str">
        <f t="shared" si="4"/>
        <v/>
      </c>
      <c r="G57" s="76" t="str">
        <f t="shared" si="5"/>
        <v/>
      </c>
    </row>
    <row r="58" s="44" customFormat="1" ht="17.1" customHeight="1" spans="1:7">
      <c r="A58" s="55"/>
      <c r="B58" s="69" t="s">
        <v>2266</v>
      </c>
      <c r="C58" s="56">
        <v>200000</v>
      </c>
      <c r="D58" s="58">
        <v>127820</v>
      </c>
      <c r="E58" s="58">
        <v>157717</v>
      </c>
      <c r="F58" s="76">
        <f t="shared" ref="F58:F62" si="6">IFERROR($E58/C58,"")</f>
        <v>0.788585</v>
      </c>
      <c r="G58" s="76">
        <f t="shared" ref="G58:G62" si="7">IFERROR($E58/D58,"")</f>
        <v>1.23389923329682</v>
      </c>
    </row>
    <row r="59" s="44" customFormat="1" ht="17.1" customHeight="1" spans="1:7">
      <c r="A59" s="55"/>
      <c r="B59" s="55"/>
      <c r="C59" s="66"/>
      <c r="D59" s="67"/>
      <c r="E59" s="67"/>
      <c r="F59" s="78"/>
      <c r="G59" s="78"/>
    </row>
    <row r="60" s="44" customFormat="1" ht="17.1" customHeight="1" spans="1:7">
      <c r="A60" s="55" t="s">
        <v>2267</v>
      </c>
      <c r="B60" s="55" t="s">
        <v>2268</v>
      </c>
      <c r="C60" s="56">
        <v>0</v>
      </c>
      <c r="D60" s="58">
        <v>0</v>
      </c>
      <c r="E60" s="58">
        <v>0</v>
      </c>
      <c r="F60" s="76" t="str">
        <f t="shared" si="6"/>
        <v/>
      </c>
      <c r="G60" s="76" t="str">
        <f t="shared" si="7"/>
        <v/>
      </c>
    </row>
    <row r="61" s="44" customFormat="1" ht="17.1" customHeight="1" spans="1:7">
      <c r="A61" s="55" t="s">
        <v>2269</v>
      </c>
      <c r="B61" s="55" t="s">
        <v>2270</v>
      </c>
      <c r="C61" s="56">
        <v>0</v>
      </c>
      <c r="D61" s="58">
        <v>0</v>
      </c>
      <c r="E61" s="58">
        <v>0</v>
      </c>
      <c r="F61" s="76" t="str">
        <f t="shared" si="6"/>
        <v/>
      </c>
      <c r="G61" s="76" t="str">
        <f t="shared" si="7"/>
        <v/>
      </c>
    </row>
    <row r="62" s="44" customFormat="1" ht="17.1" customHeight="1" spans="1:7">
      <c r="A62" s="55" t="s">
        <v>2271</v>
      </c>
      <c r="B62" s="55" t="s">
        <v>2272</v>
      </c>
      <c r="C62" s="59">
        <v>0</v>
      </c>
      <c r="D62" s="59">
        <v>0</v>
      </c>
      <c r="E62" s="59">
        <v>0</v>
      </c>
      <c r="F62" s="76" t="str">
        <f t="shared" si="6"/>
        <v/>
      </c>
      <c r="G62" s="76" t="str">
        <f t="shared" si="7"/>
        <v/>
      </c>
    </row>
    <row r="63" s="44" customFormat="1" ht="17.1" customHeight="1" spans="1:7">
      <c r="A63" s="55"/>
      <c r="B63" s="55"/>
      <c r="C63" s="66"/>
      <c r="D63" s="67"/>
      <c r="E63" s="67"/>
      <c r="F63" s="78"/>
      <c r="G63" s="78"/>
    </row>
    <row r="64" s="44" customFormat="1" ht="17.1" customHeight="1" spans="1:7">
      <c r="A64" s="55" t="s">
        <v>2033</v>
      </c>
      <c r="B64" s="55" t="s">
        <v>2273</v>
      </c>
      <c r="C64" s="56">
        <v>217274</v>
      </c>
      <c r="D64" s="58">
        <v>260581</v>
      </c>
      <c r="E64" s="58">
        <v>173605</v>
      </c>
      <c r="F64" s="76">
        <f t="shared" ref="F64:F74" si="8">IFERROR($E64/C64,"")</f>
        <v>0.799014148034279</v>
      </c>
      <c r="G64" s="76">
        <f t="shared" ref="G64:G74" si="9">IFERROR($E64/D64,"")</f>
        <v>0.666222786772635</v>
      </c>
    </row>
    <row r="65" s="44" customFormat="1" ht="17.1" customHeight="1" spans="1:7">
      <c r="A65" s="55" t="s">
        <v>2274</v>
      </c>
      <c r="B65" s="55" t="s">
        <v>2275</v>
      </c>
      <c r="C65" s="59">
        <v>396</v>
      </c>
      <c r="D65" s="59">
        <v>3803</v>
      </c>
      <c r="E65" s="59">
        <v>1357</v>
      </c>
      <c r="F65" s="76">
        <f t="shared" si="8"/>
        <v>3.42676767676768</v>
      </c>
      <c r="G65" s="76">
        <f t="shared" si="9"/>
        <v>0.356823560347094</v>
      </c>
    </row>
    <row r="66" s="44" customFormat="1" ht="17.1" customHeight="1" spans="1:7">
      <c r="A66" s="55" t="s">
        <v>2276</v>
      </c>
      <c r="B66" s="55" t="s">
        <v>2277</v>
      </c>
      <c r="C66" s="56">
        <v>0</v>
      </c>
      <c r="D66" s="58">
        <v>0</v>
      </c>
      <c r="E66" s="58">
        <v>0</v>
      </c>
      <c r="F66" s="76" t="str">
        <f t="shared" si="8"/>
        <v/>
      </c>
      <c r="G66" s="76" t="str">
        <f t="shared" si="9"/>
        <v/>
      </c>
    </row>
    <row r="67" s="44" customFormat="1" ht="17.1" customHeight="1" spans="1:7">
      <c r="A67" s="55" t="s">
        <v>2278</v>
      </c>
      <c r="B67" s="55" t="s">
        <v>2279</v>
      </c>
      <c r="C67" s="59">
        <v>0</v>
      </c>
      <c r="D67" s="59">
        <v>0</v>
      </c>
      <c r="E67" s="59">
        <v>0</v>
      </c>
      <c r="F67" s="76" t="str">
        <f t="shared" si="8"/>
        <v/>
      </c>
      <c r="G67" s="76" t="str">
        <f t="shared" si="9"/>
        <v/>
      </c>
    </row>
    <row r="68" s="44" customFormat="1" ht="17.1" customHeight="1" spans="1:7">
      <c r="A68" s="55" t="s">
        <v>2280</v>
      </c>
      <c r="B68" s="55" t="s">
        <v>2281</v>
      </c>
      <c r="C68" s="56">
        <v>162578</v>
      </c>
      <c r="D68" s="58">
        <v>162578</v>
      </c>
      <c r="E68" s="58">
        <v>172248</v>
      </c>
      <c r="F68" s="76">
        <f t="shared" si="8"/>
        <v>1.05947914231938</v>
      </c>
      <c r="G68" s="76">
        <f t="shared" si="9"/>
        <v>1.05947914231938</v>
      </c>
    </row>
    <row r="69" s="44" customFormat="1" ht="17.1" customHeight="1" spans="1:7">
      <c r="A69" s="55" t="s">
        <v>2282</v>
      </c>
      <c r="B69" s="55" t="s">
        <v>2283</v>
      </c>
      <c r="C69" s="59">
        <v>162578</v>
      </c>
      <c r="D69" s="59">
        <v>162578</v>
      </c>
      <c r="E69" s="59">
        <v>172248</v>
      </c>
      <c r="F69" s="76">
        <f t="shared" si="8"/>
        <v>1.05947914231938</v>
      </c>
      <c r="G69" s="76">
        <f t="shared" si="9"/>
        <v>1.05947914231938</v>
      </c>
    </row>
    <row r="70" s="44" customFormat="1" ht="17.1" customHeight="1" spans="1:7">
      <c r="A70" s="55" t="s">
        <v>2284</v>
      </c>
      <c r="B70" s="55" t="s">
        <v>2285</v>
      </c>
      <c r="C70" s="56">
        <v>0</v>
      </c>
      <c r="D70" s="58">
        <v>0</v>
      </c>
      <c r="E70" s="58">
        <v>0</v>
      </c>
      <c r="F70" s="76" t="str">
        <f t="shared" si="8"/>
        <v/>
      </c>
      <c r="G70" s="76" t="str">
        <f t="shared" si="9"/>
        <v/>
      </c>
    </row>
    <row r="71" s="44" customFormat="1" ht="17.1" customHeight="1" spans="1:7">
      <c r="A71" s="55" t="s">
        <v>2286</v>
      </c>
      <c r="B71" s="55" t="s">
        <v>2287</v>
      </c>
      <c r="C71" s="56">
        <v>0</v>
      </c>
      <c r="D71" s="58">
        <v>0</v>
      </c>
      <c r="E71" s="58">
        <v>0</v>
      </c>
      <c r="F71" s="76" t="str">
        <f t="shared" si="8"/>
        <v/>
      </c>
      <c r="G71" s="76" t="str">
        <f t="shared" si="9"/>
        <v/>
      </c>
    </row>
    <row r="72" s="44" customFormat="1" ht="17.1" customHeight="1" spans="1:7">
      <c r="A72" s="55" t="s">
        <v>2288</v>
      </c>
      <c r="B72" s="55" t="s">
        <v>2289</v>
      </c>
      <c r="C72" s="59">
        <v>0</v>
      </c>
      <c r="D72" s="59">
        <v>0</v>
      </c>
      <c r="E72" s="59">
        <v>0</v>
      </c>
      <c r="F72" s="76" t="str">
        <f t="shared" si="8"/>
        <v/>
      </c>
      <c r="G72" s="76" t="str">
        <f t="shared" si="9"/>
        <v/>
      </c>
    </row>
    <row r="73" s="44" customFormat="1" ht="17.1" customHeight="1" spans="1:7">
      <c r="A73" s="55" t="s">
        <v>2290</v>
      </c>
      <c r="B73" s="55" t="s">
        <v>2291</v>
      </c>
      <c r="C73" s="56">
        <v>54300</v>
      </c>
      <c r="D73" s="58">
        <v>94200</v>
      </c>
      <c r="E73" s="58">
        <v>0</v>
      </c>
      <c r="F73" s="76">
        <f t="shared" si="8"/>
        <v>0</v>
      </c>
      <c r="G73" s="76">
        <f t="shared" si="9"/>
        <v>0</v>
      </c>
    </row>
    <row r="74" s="44" customFormat="1" ht="17.1" customHeight="1" spans="1:7">
      <c r="A74" s="55" t="s">
        <v>2292</v>
      </c>
      <c r="B74" s="55" t="s">
        <v>2293</v>
      </c>
      <c r="C74" s="59">
        <v>54300</v>
      </c>
      <c r="D74" s="59">
        <v>94200</v>
      </c>
      <c r="E74" s="59">
        <v>0</v>
      </c>
      <c r="F74" s="76">
        <f t="shared" si="8"/>
        <v>0</v>
      </c>
      <c r="G74" s="76">
        <f t="shared" si="9"/>
        <v>0</v>
      </c>
    </row>
    <row r="75" s="44" customFormat="1" ht="17.1" customHeight="1" spans="1:7">
      <c r="A75" s="55"/>
      <c r="B75" s="55"/>
      <c r="C75" s="66"/>
      <c r="D75" s="67"/>
      <c r="E75" s="67"/>
      <c r="F75" s="78"/>
      <c r="G75" s="78"/>
    </row>
    <row r="76" s="44" customFormat="1" ht="17.1" customHeight="1" spans="1:7">
      <c r="A76" s="55"/>
      <c r="B76" s="69" t="s">
        <v>2294</v>
      </c>
      <c r="C76" s="56">
        <v>417274</v>
      </c>
      <c r="D76" s="58">
        <v>388401</v>
      </c>
      <c r="E76" s="58">
        <v>331322</v>
      </c>
      <c r="F76" s="76">
        <f>IFERROR($E76/C76,"")</f>
        <v>0.794015443090152</v>
      </c>
      <c r="G76" s="76">
        <f>IFERROR($E76/D76,"")</f>
        <v>0.853041058081725</v>
      </c>
    </row>
  </sheetData>
  <mergeCells count="6">
    <mergeCell ref="A2:G2"/>
    <mergeCell ref="E4:G4"/>
    <mergeCell ref="A4:A5"/>
    <mergeCell ref="B4:B5"/>
    <mergeCell ref="C4:C5"/>
    <mergeCell ref="D4:D5"/>
  </mergeCells>
  <pageMargins left="0.75" right="0.75" top="1" bottom="1" header="0.5" footer="0.5"/>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8"/>
  <sheetViews>
    <sheetView tabSelected="1" workbookViewId="0">
      <selection activeCell="L283" sqref="L283"/>
    </sheetView>
  </sheetViews>
  <sheetFormatPr defaultColWidth="8.77777777777778" defaultRowHeight="14.4" outlineLevelCol="6"/>
  <cols>
    <col min="1" max="1" width="9.87962962962963" style="44" customWidth="1"/>
    <col min="2" max="2" width="42.6666666666667" style="44" customWidth="1"/>
    <col min="3" max="5" width="10.7777777777778" style="44" customWidth="1"/>
    <col min="6" max="7" width="8.44444444444444" style="48" customWidth="1"/>
    <col min="8" max="16384" width="8.77777777777778" style="44"/>
  </cols>
  <sheetData>
    <row r="1" s="44" customFormat="1" spans="6:7">
      <c r="F1" s="48"/>
      <c r="G1" s="48"/>
    </row>
    <row r="2" s="45" customFormat="1" ht="22.8" spans="1:7">
      <c r="A2" s="49" t="s">
        <v>2825</v>
      </c>
      <c r="B2" s="49"/>
      <c r="C2" s="49"/>
      <c r="D2" s="49"/>
      <c r="E2" s="49"/>
      <c r="F2" s="49"/>
      <c r="G2" s="49"/>
    </row>
    <row r="3" s="44" customFormat="1" ht="14.25" customHeight="1" spans="6:7">
      <c r="F3" s="48"/>
      <c r="G3" s="50" t="s">
        <v>1</v>
      </c>
    </row>
    <row r="4" s="44" customFormat="1" ht="28.2" customHeight="1" spans="1:7">
      <c r="A4" s="51" t="s">
        <v>2826</v>
      </c>
      <c r="B4" s="51"/>
      <c r="C4" s="51"/>
      <c r="D4" s="51"/>
      <c r="E4" s="51"/>
      <c r="F4" s="51"/>
      <c r="G4" s="51"/>
    </row>
    <row r="5" s="46" customFormat="1" ht="19.5" customHeight="1" spans="1:7">
      <c r="A5" s="52" t="s">
        <v>2165</v>
      </c>
      <c r="B5" s="53" t="s">
        <v>95</v>
      </c>
      <c r="C5" s="52" t="s">
        <v>2820</v>
      </c>
      <c r="D5" s="52" t="s">
        <v>2821</v>
      </c>
      <c r="E5" s="52" t="s">
        <v>98</v>
      </c>
      <c r="F5" s="52"/>
      <c r="G5" s="52"/>
    </row>
    <row r="6" s="46" customFormat="1" ht="60" customHeight="1" spans="1:7">
      <c r="A6" s="52"/>
      <c r="B6" s="53"/>
      <c r="C6" s="52"/>
      <c r="D6" s="52"/>
      <c r="E6" s="52" t="s">
        <v>101</v>
      </c>
      <c r="F6" s="54" t="s">
        <v>2822</v>
      </c>
      <c r="G6" s="54" t="s">
        <v>2823</v>
      </c>
    </row>
    <row r="7" s="44" customFormat="1" ht="17.1" customHeight="1" spans="1:7">
      <c r="A7" s="55" t="s">
        <v>2296</v>
      </c>
      <c r="B7" s="55" t="s">
        <v>2297</v>
      </c>
      <c r="C7" s="56">
        <v>0</v>
      </c>
      <c r="D7" s="56">
        <v>0</v>
      </c>
      <c r="E7" s="56">
        <v>0</v>
      </c>
      <c r="F7" s="57" t="str">
        <f t="shared" ref="F7:F70" si="0">IFERROR($E7/C7,"")</f>
        <v/>
      </c>
      <c r="G7" s="57" t="str">
        <f t="shared" ref="G7:G70" si="1">IFERROR($E7/D7,"")</f>
        <v/>
      </c>
    </row>
    <row r="8" s="44" customFormat="1" ht="17.1" customHeight="1" spans="1:7">
      <c r="A8" s="55" t="s">
        <v>2298</v>
      </c>
      <c r="B8" s="55" t="s">
        <v>2299</v>
      </c>
      <c r="C8" s="56">
        <v>0</v>
      </c>
      <c r="D8" s="58">
        <v>0</v>
      </c>
      <c r="E8" s="58">
        <v>0</v>
      </c>
      <c r="F8" s="57" t="str">
        <f t="shared" si="0"/>
        <v/>
      </c>
      <c r="G8" s="57" t="str">
        <f t="shared" si="1"/>
        <v/>
      </c>
    </row>
    <row r="9" s="44" customFormat="1" ht="17.1" customHeight="1" spans="1:7">
      <c r="A9" s="55" t="s">
        <v>2300</v>
      </c>
      <c r="B9" s="55" t="s">
        <v>2301</v>
      </c>
      <c r="C9" s="59">
        <v>0</v>
      </c>
      <c r="D9" s="60">
        <v>0</v>
      </c>
      <c r="E9" s="60">
        <v>0</v>
      </c>
      <c r="F9" s="57" t="str">
        <f t="shared" si="0"/>
        <v/>
      </c>
      <c r="G9" s="57" t="str">
        <f t="shared" si="1"/>
        <v/>
      </c>
    </row>
    <row r="10" s="44" customFormat="1" ht="17.1" customHeight="1" spans="1:7">
      <c r="A10" s="55" t="s">
        <v>2302</v>
      </c>
      <c r="B10" s="55" t="s">
        <v>2303</v>
      </c>
      <c r="C10" s="59">
        <v>0</v>
      </c>
      <c r="D10" s="60">
        <v>0</v>
      </c>
      <c r="E10" s="60">
        <v>0</v>
      </c>
      <c r="F10" s="57" t="str">
        <f t="shared" si="0"/>
        <v/>
      </c>
      <c r="G10" s="57" t="str">
        <f t="shared" si="1"/>
        <v/>
      </c>
    </row>
    <row r="11" s="44" customFormat="1" ht="17.1" customHeight="1" spans="1:7">
      <c r="A11" s="55" t="s">
        <v>2304</v>
      </c>
      <c r="B11" s="55" t="s">
        <v>2305</v>
      </c>
      <c r="C11" s="59">
        <v>0</v>
      </c>
      <c r="D11" s="60">
        <v>0</v>
      </c>
      <c r="E11" s="60">
        <v>0</v>
      </c>
      <c r="F11" s="57" t="str">
        <f t="shared" si="0"/>
        <v/>
      </c>
      <c r="G11" s="57" t="str">
        <f t="shared" si="1"/>
        <v/>
      </c>
    </row>
    <row r="12" s="44" customFormat="1" ht="17.1" customHeight="1" spans="1:7">
      <c r="A12" s="55" t="s">
        <v>2306</v>
      </c>
      <c r="B12" s="55" t="s">
        <v>2307</v>
      </c>
      <c r="C12" s="59">
        <v>0</v>
      </c>
      <c r="D12" s="60">
        <v>0</v>
      </c>
      <c r="E12" s="60">
        <v>0</v>
      </c>
      <c r="F12" s="57" t="str">
        <f t="shared" si="0"/>
        <v/>
      </c>
      <c r="G12" s="57" t="str">
        <f t="shared" si="1"/>
        <v/>
      </c>
    </row>
    <row r="13" s="44" customFormat="1" ht="17.1" customHeight="1" spans="1:7">
      <c r="A13" s="55" t="s">
        <v>2308</v>
      </c>
      <c r="B13" s="55" t="s">
        <v>2309</v>
      </c>
      <c r="C13" s="59">
        <v>0</v>
      </c>
      <c r="D13" s="60">
        <v>0</v>
      </c>
      <c r="E13" s="60">
        <v>0</v>
      </c>
      <c r="F13" s="57" t="str">
        <f t="shared" si="0"/>
        <v/>
      </c>
      <c r="G13" s="57" t="str">
        <f t="shared" si="1"/>
        <v/>
      </c>
    </row>
    <row r="14" s="44" customFormat="1" ht="17.1" customHeight="1" spans="1:7">
      <c r="A14" s="55" t="s">
        <v>2310</v>
      </c>
      <c r="B14" s="55" t="s">
        <v>2311</v>
      </c>
      <c r="C14" s="59">
        <v>0</v>
      </c>
      <c r="D14" s="60">
        <v>0</v>
      </c>
      <c r="E14" s="60">
        <v>0</v>
      </c>
      <c r="F14" s="57" t="str">
        <f t="shared" si="0"/>
        <v/>
      </c>
      <c r="G14" s="57" t="str">
        <f t="shared" si="1"/>
        <v/>
      </c>
    </row>
    <row r="15" s="44" customFormat="1" ht="17.1" customHeight="1" spans="1:7">
      <c r="A15" s="55" t="s">
        <v>2312</v>
      </c>
      <c r="B15" s="55" t="s">
        <v>2313</v>
      </c>
      <c r="C15" s="56">
        <v>0</v>
      </c>
      <c r="D15" s="56">
        <v>6</v>
      </c>
      <c r="E15" s="56">
        <v>0</v>
      </c>
      <c r="F15" s="57" t="str">
        <f t="shared" si="0"/>
        <v/>
      </c>
      <c r="G15" s="57">
        <f t="shared" si="1"/>
        <v>0</v>
      </c>
    </row>
    <row r="16" s="44" customFormat="1" ht="17.1" customHeight="1" spans="1:7">
      <c r="A16" s="55" t="s">
        <v>2314</v>
      </c>
      <c r="B16" s="55" t="s">
        <v>2315</v>
      </c>
      <c r="C16" s="56">
        <v>0</v>
      </c>
      <c r="D16" s="56">
        <v>5</v>
      </c>
      <c r="E16" s="56">
        <v>0</v>
      </c>
      <c r="F16" s="57" t="str">
        <f t="shared" si="0"/>
        <v/>
      </c>
      <c r="G16" s="57">
        <f t="shared" si="1"/>
        <v>0</v>
      </c>
    </row>
    <row r="17" s="44" customFormat="1" ht="17.1" customHeight="1" spans="1:7">
      <c r="A17" s="55" t="s">
        <v>2316</v>
      </c>
      <c r="B17" s="55" t="s">
        <v>2317</v>
      </c>
      <c r="C17" s="59">
        <v>0</v>
      </c>
      <c r="D17" s="60">
        <v>0</v>
      </c>
      <c r="E17" s="60">
        <v>0</v>
      </c>
      <c r="F17" s="57" t="str">
        <f t="shared" si="0"/>
        <v/>
      </c>
      <c r="G17" s="57" t="str">
        <f t="shared" si="1"/>
        <v/>
      </c>
    </row>
    <row r="18" s="44" customFormat="1" ht="17.1" customHeight="1" spans="1:7">
      <c r="A18" s="55" t="s">
        <v>2318</v>
      </c>
      <c r="B18" s="55" t="s">
        <v>2319</v>
      </c>
      <c r="C18" s="59">
        <v>0</v>
      </c>
      <c r="D18" s="60">
        <v>5</v>
      </c>
      <c r="E18" s="60">
        <v>0</v>
      </c>
      <c r="F18" s="57" t="str">
        <f t="shared" si="0"/>
        <v/>
      </c>
      <c r="G18" s="57">
        <f t="shared" si="1"/>
        <v>0</v>
      </c>
    </row>
    <row r="19" s="44" customFormat="1" ht="17.1" customHeight="1" spans="1:7">
      <c r="A19" s="55" t="s">
        <v>2320</v>
      </c>
      <c r="B19" s="55" t="s">
        <v>2321</v>
      </c>
      <c r="C19" s="59">
        <v>0</v>
      </c>
      <c r="D19" s="60">
        <v>0</v>
      </c>
      <c r="E19" s="60">
        <v>0</v>
      </c>
      <c r="F19" s="57" t="str">
        <f t="shared" si="0"/>
        <v/>
      </c>
      <c r="G19" s="57" t="str">
        <f t="shared" si="1"/>
        <v/>
      </c>
    </row>
    <row r="20" s="44" customFormat="1" ht="17.1" customHeight="1" spans="1:7">
      <c r="A20" s="55" t="s">
        <v>2322</v>
      </c>
      <c r="B20" s="55" t="s">
        <v>2323</v>
      </c>
      <c r="C20" s="59">
        <v>0</v>
      </c>
      <c r="D20" s="60">
        <v>0</v>
      </c>
      <c r="E20" s="60">
        <v>0</v>
      </c>
      <c r="F20" s="57" t="str">
        <f t="shared" si="0"/>
        <v/>
      </c>
      <c r="G20" s="57" t="str">
        <f t="shared" si="1"/>
        <v/>
      </c>
    </row>
    <row r="21" s="44" customFormat="1" ht="17.1" customHeight="1" spans="1:7">
      <c r="A21" s="55" t="s">
        <v>2324</v>
      </c>
      <c r="B21" s="61" t="s">
        <v>2325</v>
      </c>
      <c r="C21" s="59">
        <v>0</v>
      </c>
      <c r="D21" s="60">
        <v>0</v>
      </c>
      <c r="E21" s="60">
        <v>0</v>
      </c>
      <c r="F21" s="57" t="str">
        <f t="shared" si="0"/>
        <v/>
      </c>
      <c r="G21" s="57" t="str">
        <f t="shared" si="1"/>
        <v/>
      </c>
    </row>
    <row r="22" s="44" customFormat="1" ht="17.1" customHeight="1" spans="1:7">
      <c r="A22" s="55" t="s">
        <v>2326</v>
      </c>
      <c r="B22" s="61" t="s">
        <v>2327</v>
      </c>
      <c r="C22" s="56">
        <v>0</v>
      </c>
      <c r="D22" s="56">
        <v>1</v>
      </c>
      <c r="E22" s="56">
        <v>0</v>
      </c>
      <c r="F22" s="57" t="str">
        <f t="shared" si="0"/>
        <v/>
      </c>
      <c r="G22" s="57">
        <f t="shared" si="1"/>
        <v>0</v>
      </c>
    </row>
    <row r="23" s="44" customFormat="1" ht="17.1" customHeight="1" spans="1:7">
      <c r="A23" s="55" t="s">
        <v>2328</v>
      </c>
      <c r="B23" s="55" t="s">
        <v>2329</v>
      </c>
      <c r="C23" s="59">
        <v>0</v>
      </c>
      <c r="D23" s="60">
        <v>0</v>
      </c>
      <c r="E23" s="60">
        <v>0</v>
      </c>
      <c r="F23" s="57" t="str">
        <f t="shared" si="0"/>
        <v/>
      </c>
      <c r="G23" s="57" t="str">
        <f t="shared" si="1"/>
        <v/>
      </c>
    </row>
    <row r="24" s="44" customFormat="1" ht="17.1" customHeight="1" spans="1:7">
      <c r="A24" s="55" t="s">
        <v>2330</v>
      </c>
      <c r="B24" s="55" t="s">
        <v>2331</v>
      </c>
      <c r="C24" s="59">
        <v>0</v>
      </c>
      <c r="D24" s="60">
        <v>0</v>
      </c>
      <c r="E24" s="60">
        <v>0</v>
      </c>
      <c r="F24" s="57" t="str">
        <f t="shared" si="0"/>
        <v/>
      </c>
      <c r="G24" s="57" t="str">
        <f t="shared" si="1"/>
        <v/>
      </c>
    </row>
    <row r="25" s="44" customFormat="1" ht="17.1" customHeight="1" spans="1:7">
      <c r="A25" s="55" t="s">
        <v>2332</v>
      </c>
      <c r="B25" s="55" t="s">
        <v>2333</v>
      </c>
      <c r="C25" s="59">
        <v>0</v>
      </c>
      <c r="D25" s="60">
        <v>0</v>
      </c>
      <c r="E25" s="60">
        <v>0</v>
      </c>
      <c r="F25" s="57" t="str">
        <f t="shared" si="0"/>
        <v/>
      </c>
      <c r="G25" s="57" t="str">
        <f t="shared" si="1"/>
        <v/>
      </c>
    </row>
    <row r="26" s="44" customFormat="1" ht="17.1" customHeight="1" spans="1:7">
      <c r="A26" s="55" t="s">
        <v>2334</v>
      </c>
      <c r="B26" s="55" t="s">
        <v>2335</v>
      </c>
      <c r="C26" s="59">
        <v>0</v>
      </c>
      <c r="D26" s="60">
        <v>0</v>
      </c>
      <c r="E26" s="60">
        <v>0</v>
      </c>
      <c r="F26" s="57" t="str">
        <f t="shared" si="0"/>
        <v/>
      </c>
      <c r="G26" s="57" t="str">
        <f t="shared" si="1"/>
        <v/>
      </c>
    </row>
    <row r="27" s="44" customFormat="1" ht="17.1" customHeight="1" spans="1:7">
      <c r="A27" s="55" t="s">
        <v>2336</v>
      </c>
      <c r="B27" s="55" t="s">
        <v>2337</v>
      </c>
      <c r="C27" s="59">
        <v>0</v>
      </c>
      <c r="D27" s="60">
        <v>1</v>
      </c>
      <c r="E27" s="60">
        <v>0</v>
      </c>
      <c r="F27" s="57" t="str">
        <f t="shared" si="0"/>
        <v/>
      </c>
      <c r="G27" s="57">
        <f t="shared" si="1"/>
        <v>0</v>
      </c>
    </row>
    <row r="28" s="44" customFormat="1" ht="17.1" customHeight="1" spans="1:7">
      <c r="A28" s="55" t="s">
        <v>2338</v>
      </c>
      <c r="B28" s="55" t="s">
        <v>2339</v>
      </c>
      <c r="C28" s="56">
        <v>0</v>
      </c>
      <c r="D28" s="56">
        <v>0</v>
      </c>
      <c r="E28" s="56">
        <v>0</v>
      </c>
      <c r="F28" s="57" t="str">
        <f t="shared" si="0"/>
        <v/>
      </c>
      <c r="G28" s="57" t="str">
        <f t="shared" si="1"/>
        <v/>
      </c>
    </row>
    <row r="29" s="44" customFormat="1" ht="17.1" customHeight="1" spans="1:7">
      <c r="A29" s="55" t="s">
        <v>2340</v>
      </c>
      <c r="B29" s="55" t="s">
        <v>2341</v>
      </c>
      <c r="C29" s="59">
        <v>0</v>
      </c>
      <c r="D29" s="60">
        <v>0</v>
      </c>
      <c r="E29" s="60">
        <v>0</v>
      </c>
      <c r="F29" s="57" t="str">
        <f t="shared" si="0"/>
        <v/>
      </c>
      <c r="G29" s="57" t="str">
        <f t="shared" si="1"/>
        <v/>
      </c>
    </row>
    <row r="30" s="44" customFormat="1" ht="17.1" customHeight="1" spans="1:7">
      <c r="A30" s="55" t="s">
        <v>2342</v>
      </c>
      <c r="B30" s="55" t="s">
        <v>2343</v>
      </c>
      <c r="C30" s="59">
        <v>0</v>
      </c>
      <c r="D30" s="60">
        <v>0</v>
      </c>
      <c r="E30" s="60">
        <v>0</v>
      </c>
      <c r="F30" s="57" t="str">
        <f t="shared" si="0"/>
        <v/>
      </c>
      <c r="G30" s="57" t="str">
        <f t="shared" si="1"/>
        <v/>
      </c>
    </row>
    <row r="31" s="44" customFormat="1" ht="17.1" customHeight="1" spans="1:7">
      <c r="A31" s="55" t="s">
        <v>2344</v>
      </c>
      <c r="B31" s="55" t="s">
        <v>2345</v>
      </c>
      <c r="C31" s="56">
        <v>0</v>
      </c>
      <c r="D31" s="56">
        <v>0</v>
      </c>
      <c r="E31" s="56">
        <v>0</v>
      </c>
      <c r="F31" s="57" t="str">
        <f t="shared" si="0"/>
        <v/>
      </c>
      <c r="G31" s="57" t="str">
        <f t="shared" si="1"/>
        <v/>
      </c>
    </row>
    <row r="32" s="44" customFormat="1" ht="17.1" customHeight="1" spans="1:7">
      <c r="A32" s="55" t="s">
        <v>2346</v>
      </c>
      <c r="B32" s="55" t="s">
        <v>2347</v>
      </c>
      <c r="C32" s="56">
        <v>0</v>
      </c>
      <c r="D32" s="56">
        <v>0</v>
      </c>
      <c r="E32" s="56">
        <v>0</v>
      </c>
      <c r="F32" s="57" t="str">
        <f t="shared" si="0"/>
        <v/>
      </c>
      <c r="G32" s="57" t="str">
        <f t="shared" si="1"/>
        <v/>
      </c>
    </row>
    <row r="33" s="44" customFormat="1" ht="17.1" customHeight="1" spans="1:7">
      <c r="A33" s="55" t="s">
        <v>2348</v>
      </c>
      <c r="B33" s="55" t="s">
        <v>2349</v>
      </c>
      <c r="C33" s="59">
        <v>0</v>
      </c>
      <c r="D33" s="60">
        <v>0</v>
      </c>
      <c r="E33" s="60">
        <v>0</v>
      </c>
      <c r="F33" s="57" t="str">
        <f t="shared" si="0"/>
        <v/>
      </c>
      <c r="G33" s="57" t="str">
        <f t="shared" si="1"/>
        <v/>
      </c>
    </row>
    <row r="34" s="44" customFormat="1" ht="17.1" customHeight="1" spans="1:7">
      <c r="A34" s="55" t="s">
        <v>2350</v>
      </c>
      <c r="B34" s="55" t="s">
        <v>2351</v>
      </c>
      <c r="C34" s="59">
        <v>0</v>
      </c>
      <c r="D34" s="60">
        <v>0</v>
      </c>
      <c r="E34" s="60">
        <v>0</v>
      </c>
      <c r="F34" s="57" t="str">
        <f t="shared" si="0"/>
        <v/>
      </c>
      <c r="G34" s="57" t="str">
        <f t="shared" si="1"/>
        <v/>
      </c>
    </row>
    <row r="35" s="44" customFormat="1" ht="17.1" customHeight="1" spans="1:7">
      <c r="A35" s="55" t="s">
        <v>2352</v>
      </c>
      <c r="B35" s="55" t="s">
        <v>2353</v>
      </c>
      <c r="C35" s="59">
        <v>0</v>
      </c>
      <c r="D35" s="60">
        <v>0</v>
      </c>
      <c r="E35" s="60">
        <v>0</v>
      </c>
      <c r="F35" s="57" t="str">
        <f t="shared" si="0"/>
        <v/>
      </c>
      <c r="G35" s="57" t="str">
        <f t="shared" si="1"/>
        <v/>
      </c>
    </row>
    <row r="36" s="44" customFormat="1" ht="17.1" customHeight="1" spans="1:7">
      <c r="A36" s="55" t="s">
        <v>2354</v>
      </c>
      <c r="B36" s="55" t="s">
        <v>2355</v>
      </c>
      <c r="C36" s="59">
        <v>0</v>
      </c>
      <c r="D36" s="60">
        <v>0</v>
      </c>
      <c r="E36" s="60">
        <v>0</v>
      </c>
      <c r="F36" s="57" t="str">
        <f t="shared" si="0"/>
        <v/>
      </c>
      <c r="G36" s="57" t="str">
        <f t="shared" si="1"/>
        <v/>
      </c>
    </row>
    <row r="37" s="44" customFormat="1" ht="17.1" customHeight="1" spans="1:7">
      <c r="A37" s="55" t="s">
        <v>2356</v>
      </c>
      <c r="B37" s="55" t="s">
        <v>2357</v>
      </c>
      <c r="C37" s="56">
        <v>0</v>
      </c>
      <c r="D37" s="56">
        <v>0</v>
      </c>
      <c r="E37" s="56">
        <v>0</v>
      </c>
      <c r="F37" s="57" t="str">
        <f t="shared" si="0"/>
        <v/>
      </c>
      <c r="G37" s="57" t="str">
        <f t="shared" si="1"/>
        <v/>
      </c>
    </row>
    <row r="38" s="44" customFormat="1" ht="17.1" customHeight="1" spans="1:7">
      <c r="A38" s="55" t="s">
        <v>2358</v>
      </c>
      <c r="B38" s="55" t="s">
        <v>2359</v>
      </c>
      <c r="C38" s="59">
        <v>0</v>
      </c>
      <c r="D38" s="60">
        <v>0</v>
      </c>
      <c r="E38" s="60">
        <v>0</v>
      </c>
      <c r="F38" s="57" t="str">
        <f t="shared" si="0"/>
        <v/>
      </c>
      <c r="G38" s="57" t="str">
        <f t="shared" si="1"/>
        <v/>
      </c>
    </row>
    <row r="39" s="44" customFormat="1" ht="17.1" customHeight="1" spans="1:7">
      <c r="A39" s="55" t="s">
        <v>2360</v>
      </c>
      <c r="B39" s="55" t="s">
        <v>2361</v>
      </c>
      <c r="C39" s="59">
        <v>0</v>
      </c>
      <c r="D39" s="60">
        <v>0</v>
      </c>
      <c r="E39" s="60">
        <v>0</v>
      </c>
      <c r="F39" s="57" t="str">
        <f t="shared" si="0"/>
        <v/>
      </c>
      <c r="G39" s="57" t="str">
        <f t="shared" si="1"/>
        <v/>
      </c>
    </row>
    <row r="40" s="44" customFormat="1" ht="17.1" customHeight="1" spans="1:7">
      <c r="A40" s="55" t="s">
        <v>2362</v>
      </c>
      <c r="B40" s="55" t="s">
        <v>2363</v>
      </c>
      <c r="C40" s="59">
        <v>0</v>
      </c>
      <c r="D40" s="60">
        <v>0</v>
      </c>
      <c r="E40" s="60">
        <v>0</v>
      </c>
      <c r="F40" s="57" t="str">
        <f t="shared" si="0"/>
        <v/>
      </c>
      <c r="G40" s="57" t="str">
        <f t="shared" si="1"/>
        <v/>
      </c>
    </row>
    <row r="41" s="44" customFormat="1" ht="17.1" customHeight="1" spans="1:7">
      <c r="A41" s="55" t="s">
        <v>2364</v>
      </c>
      <c r="B41" s="55" t="s">
        <v>2365</v>
      </c>
      <c r="C41" s="59">
        <v>0</v>
      </c>
      <c r="D41" s="60">
        <v>0</v>
      </c>
      <c r="E41" s="60">
        <v>0</v>
      </c>
      <c r="F41" s="57" t="str">
        <f t="shared" si="0"/>
        <v/>
      </c>
      <c r="G41" s="57" t="str">
        <f t="shared" si="1"/>
        <v/>
      </c>
    </row>
    <row r="42" s="44" customFormat="1" ht="17.1" customHeight="1" spans="1:7">
      <c r="A42" s="55" t="s">
        <v>2366</v>
      </c>
      <c r="B42" s="55" t="s">
        <v>2367</v>
      </c>
      <c r="C42" s="56">
        <v>163304</v>
      </c>
      <c r="D42" s="56">
        <v>114603</v>
      </c>
      <c r="E42" s="56">
        <v>161055</v>
      </c>
      <c r="F42" s="57">
        <f t="shared" si="0"/>
        <v>0.986228138931073</v>
      </c>
      <c r="G42" s="57">
        <f t="shared" si="1"/>
        <v>1.40532970341091</v>
      </c>
    </row>
    <row r="43" s="44" customFormat="1" ht="17.1" customHeight="1" spans="1:7">
      <c r="A43" s="55" t="s">
        <v>2368</v>
      </c>
      <c r="B43" s="55" t="s">
        <v>2369</v>
      </c>
      <c r="C43" s="56">
        <v>163304</v>
      </c>
      <c r="D43" s="56">
        <v>80036</v>
      </c>
      <c r="E43" s="56">
        <v>161055</v>
      </c>
      <c r="F43" s="57">
        <f t="shared" si="0"/>
        <v>0.986228138931073</v>
      </c>
      <c r="G43" s="57">
        <f t="shared" si="1"/>
        <v>2.0122819731121</v>
      </c>
    </row>
    <row r="44" s="44" customFormat="1" ht="17.1" customHeight="1" spans="1:7">
      <c r="A44" s="55" t="s">
        <v>2370</v>
      </c>
      <c r="B44" s="55" t="s">
        <v>2371</v>
      </c>
      <c r="C44" s="59">
        <v>163304</v>
      </c>
      <c r="D44" s="60">
        <v>12028</v>
      </c>
      <c r="E44" s="60">
        <v>161055</v>
      </c>
      <c r="F44" s="57">
        <f t="shared" si="0"/>
        <v>0.986228138931073</v>
      </c>
      <c r="G44" s="57">
        <f t="shared" si="1"/>
        <v>13.3900066511473</v>
      </c>
    </row>
    <row r="45" s="44" customFormat="1" ht="17.1" customHeight="1" spans="1:7">
      <c r="A45" s="55" t="s">
        <v>2372</v>
      </c>
      <c r="B45" s="55" t="s">
        <v>2373</v>
      </c>
      <c r="C45" s="59">
        <v>0</v>
      </c>
      <c r="D45" s="60">
        <v>607</v>
      </c>
      <c r="E45" s="60">
        <v>0</v>
      </c>
      <c r="F45" s="57" t="str">
        <f t="shared" si="0"/>
        <v/>
      </c>
      <c r="G45" s="57">
        <f t="shared" si="1"/>
        <v>0</v>
      </c>
    </row>
    <row r="46" s="44" customFormat="1" ht="17.1" customHeight="1" spans="1:7">
      <c r="A46" s="55" t="s">
        <v>2374</v>
      </c>
      <c r="B46" s="55" t="s">
        <v>2375</v>
      </c>
      <c r="C46" s="59">
        <v>0</v>
      </c>
      <c r="D46" s="60">
        <v>11230</v>
      </c>
      <c r="E46" s="60">
        <v>0</v>
      </c>
      <c r="F46" s="57" t="str">
        <f t="shared" si="0"/>
        <v/>
      </c>
      <c r="G46" s="57">
        <f t="shared" si="1"/>
        <v>0</v>
      </c>
    </row>
    <row r="47" s="47" customFormat="1" ht="17.1" customHeight="1" spans="1:7">
      <c r="A47" s="55" t="s">
        <v>2376</v>
      </c>
      <c r="B47" s="55" t="s">
        <v>2377</v>
      </c>
      <c r="C47" s="59">
        <v>0</v>
      </c>
      <c r="D47" s="60">
        <v>42560</v>
      </c>
      <c r="E47" s="60">
        <v>0</v>
      </c>
      <c r="F47" s="57" t="str">
        <f t="shared" si="0"/>
        <v/>
      </c>
      <c r="G47" s="57">
        <f t="shared" si="1"/>
        <v>0</v>
      </c>
    </row>
    <row r="48" s="44" customFormat="1" ht="17.1" customHeight="1" spans="1:7">
      <c r="A48" s="55" t="s">
        <v>2378</v>
      </c>
      <c r="B48" s="55" t="s">
        <v>2379</v>
      </c>
      <c r="C48" s="59">
        <v>0</v>
      </c>
      <c r="D48" s="60">
        <v>1105</v>
      </c>
      <c r="E48" s="60">
        <v>0</v>
      </c>
      <c r="F48" s="57" t="str">
        <f t="shared" si="0"/>
        <v/>
      </c>
      <c r="G48" s="57">
        <f t="shared" si="1"/>
        <v>0</v>
      </c>
    </row>
    <row r="49" s="44" customFormat="1" ht="17.1" customHeight="1" spans="1:7">
      <c r="A49" s="55" t="s">
        <v>2380</v>
      </c>
      <c r="B49" s="55" t="s">
        <v>2381</v>
      </c>
      <c r="C49" s="59">
        <v>0</v>
      </c>
      <c r="D49" s="60">
        <v>0</v>
      </c>
      <c r="E49" s="60">
        <v>0</v>
      </c>
      <c r="F49" s="57" t="str">
        <f t="shared" si="0"/>
        <v/>
      </c>
      <c r="G49" s="57" t="str">
        <f t="shared" si="1"/>
        <v/>
      </c>
    </row>
    <row r="50" s="44" customFormat="1" ht="15.75" customHeight="1" spans="1:7">
      <c r="A50" s="55" t="s">
        <v>2382</v>
      </c>
      <c r="B50" s="55" t="s">
        <v>2383</v>
      </c>
      <c r="C50" s="59">
        <v>0</v>
      </c>
      <c r="D50" s="60">
        <v>101</v>
      </c>
      <c r="E50" s="60">
        <v>0</v>
      </c>
      <c r="F50" s="57" t="str">
        <f t="shared" si="0"/>
        <v/>
      </c>
      <c r="G50" s="57">
        <f t="shared" si="1"/>
        <v>0</v>
      </c>
    </row>
    <row r="51" s="44" customFormat="1" ht="17.1" customHeight="1" spans="1:7">
      <c r="A51" s="55" t="s">
        <v>2384</v>
      </c>
      <c r="B51" s="55" t="s">
        <v>2385</v>
      </c>
      <c r="C51" s="59">
        <v>0</v>
      </c>
      <c r="D51" s="60">
        <v>474</v>
      </c>
      <c r="E51" s="60">
        <v>0</v>
      </c>
      <c r="F51" s="57" t="str">
        <f t="shared" si="0"/>
        <v/>
      </c>
      <c r="G51" s="57">
        <f t="shared" si="1"/>
        <v>0</v>
      </c>
    </row>
    <row r="52" s="44" customFormat="1" ht="17.1" customHeight="1" spans="1:7">
      <c r="A52" s="55" t="s">
        <v>2386</v>
      </c>
      <c r="B52" s="55" t="s">
        <v>2387</v>
      </c>
      <c r="C52" s="59">
        <v>0</v>
      </c>
      <c r="D52" s="60">
        <v>4961</v>
      </c>
      <c r="E52" s="60">
        <v>0</v>
      </c>
      <c r="F52" s="57" t="str">
        <f t="shared" si="0"/>
        <v/>
      </c>
      <c r="G52" s="57">
        <f t="shared" si="1"/>
        <v>0</v>
      </c>
    </row>
    <row r="53" s="44" customFormat="1" ht="17.1" customHeight="1" spans="1:7">
      <c r="A53" s="55" t="s">
        <v>2388</v>
      </c>
      <c r="B53" s="55" t="s">
        <v>2389</v>
      </c>
      <c r="C53" s="59">
        <v>0</v>
      </c>
      <c r="D53" s="60">
        <v>201</v>
      </c>
      <c r="E53" s="60">
        <v>0</v>
      </c>
      <c r="F53" s="57" t="str">
        <f t="shared" si="0"/>
        <v/>
      </c>
      <c r="G53" s="57">
        <f t="shared" si="1"/>
        <v>0</v>
      </c>
    </row>
    <row r="54" s="44" customFormat="1" ht="17.1" customHeight="1" spans="1:7">
      <c r="A54" s="55" t="s">
        <v>2390</v>
      </c>
      <c r="B54" s="55" t="s">
        <v>2391</v>
      </c>
      <c r="C54" s="59">
        <v>0</v>
      </c>
      <c r="D54" s="60">
        <v>0</v>
      </c>
      <c r="E54" s="60">
        <v>0</v>
      </c>
      <c r="F54" s="57" t="str">
        <f t="shared" si="0"/>
        <v/>
      </c>
      <c r="G54" s="57" t="str">
        <f t="shared" si="1"/>
        <v/>
      </c>
    </row>
    <row r="55" s="44" customFormat="1" ht="17.1" customHeight="1" spans="1:7">
      <c r="A55" s="55" t="s">
        <v>2392</v>
      </c>
      <c r="B55" s="55" t="s">
        <v>2393</v>
      </c>
      <c r="C55" s="59">
        <v>0</v>
      </c>
      <c r="D55" s="60">
        <v>0</v>
      </c>
      <c r="E55" s="60">
        <v>0</v>
      </c>
      <c r="F55" s="57" t="str">
        <f t="shared" si="0"/>
        <v/>
      </c>
      <c r="G55" s="57" t="str">
        <f t="shared" si="1"/>
        <v/>
      </c>
    </row>
    <row r="56" s="44" customFormat="1" ht="17.1" customHeight="1" spans="1:7">
      <c r="A56" s="55" t="s">
        <v>2394</v>
      </c>
      <c r="B56" s="55" t="s">
        <v>2395</v>
      </c>
      <c r="C56" s="59">
        <v>0</v>
      </c>
      <c r="D56" s="60">
        <v>0</v>
      </c>
      <c r="E56" s="60">
        <v>0</v>
      </c>
      <c r="F56" s="57" t="str">
        <f t="shared" si="0"/>
        <v/>
      </c>
      <c r="G56" s="57" t="str">
        <f t="shared" si="1"/>
        <v/>
      </c>
    </row>
    <row r="57" s="44" customFormat="1" ht="17.1" customHeight="1" spans="1:7">
      <c r="A57" s="55" t="s">
        <v>2396</v>
      </c>
      <c r="B57" s="55" t="s">
        <v>2397</v>
      </c>
      <c r="C57" s="59">
        <v>0</v>
      </c>
      <c r="D57" s="60">
        <v>150</v>
      </c>
      <c r="E57" s="60">
        <v>0</v>
      </c>
      <c r="F57" s="57" t="str">
        <f t="shared" si="0"/>
        <v/>
      </c>
      <c r="G57" s="57">
        <f t="shared" si="1"/>
        <v>0</v>
      </c>
    </row>
    <row r="58" s="44" customFormat="1" ht="17.1" customHeight="1" spans="1:7">
      <c r="A58" s="55" t="s">
        <v>2398</v>
      </c>
      <c r="B58" s="55" t="s">
        <v>2399</v>
      </c>
      <c r="C58" s="59">
        <v>0</v>
      </c>
      <c r="D58" s="60">
        <v>6619</v>
      </c>
      <c r="E58" s="60">
        <v>0</v>
      </c>
      <c r="F58" s="57" t="str">
        <f t="shared" si="0"/>
        <v/>
      </c>
      <c r="G58" s="57">
        <f t="shared" si="1"/>
        <v>0</v>
      </c>
    </row>
    <row r="59" s="44" customFormat="1" ht="17.1" customHeight="1" spans="1:7">
      <c r="A59" s="55" t="s">
        <v>2400</v>
      </c>
      <c r="B59" s="55" t="s">
        <v>2401</v>
      </c>
      <c r="C59" s="56">
        <v>0</v>
      </c>
      <c r="D59" s="56">
        <v>201</v>
      </c>
      <c r="E59" s="56">
        <v>0</v>
      </c>
      <c r="F59" s="57" t="str">
        <f t="shared" si="0"/>
        <v/>
      </c>
      <c r="G59" s="57">
        <f t="shared" si="1"/>
        <v>0</v>
      </c>
    </row>
    <row r="60" s="44" customFormat="1" ht="17.1" customHeight="1" spans="1:7">
      <c r="A60" s="55" t="s">
        <v>2402</v>
      </c>
      <c r="B60" s="55" t="s">
        <v>2371</v>
      </c>
      <c r="C60" s="59">
        <v>0</v>
      </c>
      <c r="D60" s="60">
        <v>0</v>
      </c>
      <c r="E60" s="60">
        <v>0</v>
      </c>
      <c r="F60" s="57" t="str">
        <f t="shared" si="0"/>
        <v/>
      </c>
      <c r="G60" s="57" t="str">
        <f t="shared" si="1"/>
        <v/>
      </c>
    </row>
    <row r="61" s="44" customFormat="1" ht="17.1" customHeight="1" spans="1:7">
      <c r="A61" s="55" t="s">
        <v>2403</v>
      </c>
      <c r="B61" s="55" t="s">
        <v>2373</v>
      </c>
      <c r="C61" s="59">
        <v>0</v>
      </c>
      <c r="D61" s="60">
        <v>0</v>
      </c>
      <c r="E61" s="60">
        <v>0</v>
      </c>
      <c r="F61" s="57" t="str">
        <f t="shared" si="0"/>
        <v/>
      </c>
      <c r="G61" s="57" t="str">
        <f t="shared" si="1"/>
        <v/>
      </c>
    </row>
    <row r="62" s="44" customFormat="1" ht="17.1" customHeight="1" spans="1:7">
      <c r="A62" s="55" t="s">
        <v>2404</v>
      </c>
      <c r="B62" s="55" t="s">
        <v>2405</v>
      </c>
      <c r="C62" s="59">
        <v>0</v>
      </c>
      <c r="D62" s="60">
        <v>201</v>
      </c>
      <c r="E62" s="60">
        <v>0</v>
      </c>
      <c r="F62" s="57" t="str">
        <f t="shared" si="0"/>
        <v/>
      </c>
      <c r="G62" s="57">
        <f t="shared" si="1"/>
        <v>0</v>
      </c>
    </row>
    <row r="63" s="44" customFormat="1" ht="17.1" customHeight="1" spans="1:7">
      <c r="A63" s="55" t="s">
        <v>2406</v>
      </c>
      <c r="B63" s="55" t="s">
        <v>2407</v>
      </c>
      <c r="C63" s="59">
        <v>0</v>
      </c>
      <c r="D63" s="60">
        <v>0</v>
      </c>
      <c r="E63" s="60">
        <v>0</v>
      </c>
      <c r="F63" s="57" t="str">
        <f t="shared" si="0"/>
        <v/>
      </c>
      <c r="G63" s="57" t="str">
        <f t="shared" si="1"/>
        <v/>
      </c>
    </row>
    <row r="64" s="44" customFormat="1" ht="17.1" customHeight="1" spans="1:7">
      <c r="A64" s="55" t="s">
        <v>2408</v>
      </c>
      <c r="B64" s="55" t="s">
        <v>2409</v>
      </c>
      <c r="C64" s="56">
        <v>0</v>
      </c>
      <c r="D64" s="56">
        <v>0</v>
      </c>
      <c r="E64" s="56">
        <v>0</v>
      </c>
      <c r="F64" s="57" t="str">
        <f t="shared" si="0"/>
        <v/>
      </c>
      <c r="G64" s="57" t="str">
        <f t="shared" si="1"/>
        <v/>
      </c>
    </row>
    <row r="65" s="44" customFormat="1" ht="17.1" customHeight="1" spans="1:7">
      <c r="A65" s="55" t="s">
        <v>2410</v>
      </c>
      <c r="B65" s="55" t="s">
        <v>2411</v>
      </c>
      <c r="C65" s="59">
        <v>0</v>
      </c>
      <c r="D65" s="60">
        <v>0</v>
      </c>
      <c r="E65" s="60">
        <v>0</v>
      </c>
      <c r="F65" s="57" t="str">
        <f t="shared" si="0"/>
        <v/>
      </c>
      <c r="G65" s="57" t="str">
        <f t="shared" si="1"/>
        <v/>
      </c>
    </row>
    <row r="66" s="44" customFormat="1" ht="17.1" customHeight="1" spans="1:7">
      <c r="A66" s="55" t="s">
        <v>2412</v>
      </c>
      <c r="B66" s="55" t="s">
        <v>2413</v>
      </c>
      <c r="C66" s="59">
        <v>0</v>
      </c>
      <c r="D66" s="60">
        <v>0</v>
      </c>
      <c r="E66" s="60">
        <v>0</v>
      </c>
      <c r="F66" s="57" t="str">
        <f t="shared" si="0"/>
        <v/>
      </c>
      <c r="G66" s="57" t="str">
        <f t="shared" si="1"/>
        <v/>
      </c>
    </row>
    <row r="67" s="44" customFormat="1" ht="17.1" customHeight="1" spans="1:7">
      <c r="A67" s="55" t="s">
        <v>2414</v>
      </c>
      <c r="B67" s="55" t="s">
        <v>2415</v>
      </c>
      <c r="C67" s="59">
        <v>0</v>
      </c>
      <c r="D67" s="60">
        <v>0</v>
      </c>
      <c r="E67" s="60">
        <v>0</v>
      </c>
      <c r="F67" s="57" t="str">
        <f t="shared" si="0"/>
        <v/>
      </c>
      <c r="G67" s="57" t="str">
        <f t="shared" si="1"/>
        <v/>
      </c>
    </row>
    <row r="68" s="44" customFormat="1" ht="17.1" customHeight="1" spans="1:7">
      <c r="A68" s="55" t="s">
        <v>2416</v>
      </c>
      <c r="B68" s="55" t="s">
        <v>2417</v>
      </c>
      <c r="C68" s="59">
        <v>0</v>
      </c>
      <c r="D68" s="60">
        <v>0</v>
      </c>
      <c r="E68" s="60">
        <v>0</v>
      </c>
      <c r="F68" s="57" t="str">
        <f t="shared" si="0"/>
        <v/>
      </c>
      <c r="G68" s="57" t="str">
        <f t="shared" si="1"/>
        <v/>
      </c>
    </row>
    <row r="69" s="44" customFormat="1" ht="17.1" customHeight="1" spans="1:7">
      <c r="A69" s="55" t="s">
        <v>2418</v>
      </c>
      <c r="B69" s="55" t="s">
        <v>2419</v>
      </c>
      <c r="C69" s="59">
        <v>0</v>
      </c>
      <c r="D69" s="60">
        <v>0</v>
      </c>
      <c r="E69" s="60">
        <v>0</v>
      </c>
      <c r="F69" s="57" t="str">
        <f t="shared" si="0"/>
        <v/>
      </c>
      <c r="G69" s="57" t="str">
        <f t="shared" si="1"/>
        <v/>
      </c>
    </row>
    <row r="70" s="44" customFormat="1" ht="17.1" customHeight="1" spans="1:7">
      <c r="A70" s="55" t="s">
        <v>2420</v>
      </c>
      <c r="B70" s="55" t="s">
        <v>2421</v>
      </c>
      <c r="C70" s="56">
        <v>0</v>
      </c>
      <c r="D70" s="56">
        <v>0</v>
      </c>
      <c r="E70" s="56">
        <v>0</v>
      </c>
      <c r="F70" s="57" t="str">
        <f t="shared" si="0"/>
        <v/>
      </c>
      <c r="G70" s="57" t="str">
        <f t="shared" si="1"/>
        <v/>
      </c>
    </row>
    <row r="71" s="44" customFormat="1" ht="17.1" customHeight="1" spans="1:7">
      <c r="A71" s="55" t="s">
        <v>2422</v>
      </c>
      <c r="B71" s="55" t="s">
        <v>2423</v>
      </c>
      <c r="C71" s="59">
        <v>0</v>
      </c>
      <c r="D71" s="60">
        <v>0</v>
      </c>
      <c r="E71" s="60">
        <v>0</v>
      </c>
      <c r="F71" s="57" t="str">
        <f t="shared" ref="F71:F134" si="2">IFERROR($E71/C71,"")</f>
        <v/>
      </c>
      <c r="G71" s="57" t="str">
        <f t="shared" ref="G71:G134" si="3">IFERROR($E71/D71,"")</f>
        <v/>
      </c>
    </row>
    <row r="72" s="44" customFormat="1" ht="17.1" customHeight="1" spans="1:7">
      <c r="A72" s="55" t="s">
        <v>2424</v>
      </c>
      <c r="B72" s="55" t="s">
        <v>2425</v>
      </c>
      <c r="C72" s="59">
        <v>0</v>
      </c>
      <c r="D72" s="60">
        <v>0</v>
      </c>
      <c r="E72" s="60">
        <v>0</v>
      </c>
      <c r="F72" s="57" t="str">
        <f t="shared" si="2"/>
        <v/>
      </c>
      <c r="G72" s="57" t="str">
        <f t="shared" si="3"/>
        <v/>
      </c>
    </row>
    <row r="73" s="44" customFormat="1" ht="17.1" customHeight="1" spans="1:7">
      <c r="A73" s="55" t="s">
        <v>2426</v>
      </c>
      <c r="B73" s="55" t="s">
        <v>2427</v>
      </c>
      <c r="C73" s="59">
        <v>0</v>
      </c>
      <c r="D73" s="60">
        <v>0</v>
      </c>
      <c r="E73" s="60">
        <v>0</v>
      </c>
      <c r="F73" s="57" t="str">
        <f t="shared" si="2"/>
        <v/>
      </c>
      <c r="G73" s="57" t="str">
        <f t="shared" si="3"/>
        <v/>
      </c>
    </row>
    <row r="74" s="44" customFormat="1" ht="17.1" customHeight="1" spans="1:7">
      <c r="A74" s="55" t="s">
        <v>2428</v>
      </c>
      <c r="B74" s="55" t="s">
        <v>2429</v>
      </c>
      <c r="C74" s="56">
        <v>0</v>
      </c>
      <c r="D74" s="56">
        <v>0</v>
      </c>
      <c r="E74" s="56">
        <v>0</v>
      </c>
      <c r="F74" s="57" t="str">
        <f t="shared" si="2"/>
        <v/>
      </c>
      <c r="G74" s="57" t="str">
        <f t="shared" si="3"/>
        <v/>
      </c>
    </row>
    <row r="75" s="44" customFormat="1" ht="17.1" customHeight="1" spans="1:7">
      <c r="A75" s="55" t="s">
        <v>2430</v>
      </c>
      <c r="B75" s="55" t="s">
        <v>2371</v>
      </c>
      <c r="C75" s="59">
        <v>0</v>
      </c>
      <c r="D75" s="60">
        <v>0</v>
      </c>
      <c r="E75" s="60">
        <v>0</v>
      </c>
      <c r="F75" s="57" t="str">
        <f t="shared" si="2"/>
        <v/>
      </c>
      <c r="G75" s="57" t="str">
        <f t="shared" si="3"/>
        <v/>
      </c>
    </row>
    <row r="76" s="44" customFormat="1" ht="17.1" customHeight="1" spans="1:7">
      <c r="A76" s="55" t="s">
        <v>2431</v>
      </c>
      <c r="B76" s="55" t="s">
        <v>2373</v>
      </c>
      <c r="C76" s="59">
        <v>0</v>
      </c>
      <c r="D76" s="60">
        <v>0</v>
      </c>
      <c r="E76" s="60">
        <v>0</v>
      </c>
      <c r="F76" s="57" t="str">
        <f t="shared" si="2"/>
        <v/>
      </c>
      <c r="G76" s="57" t="str">
        <f t="shared" si="3"/>
        <v/>
      </c>
    </row>
    <row r="77" s="44" customFormat="1" ht="17.1" customHeight="1" spans="1:7">
      <c r="A77" s="55" t="s">
        <v>2432</v>
      </c>
      <c r="B77" s="55" t="s">
        <v>2433</v>
      </c>
      <c r="C77" s="59">
        <v>0</v>
      </c>
      <c r="D77" s="60">
        <v>0</v>
      </c>
      <c r="E77" s="60">
        <v>0</v>
      </c>
      <c r="F77" s="57" t="str">
        <f t="shared" si="2"/>
        <v/>
      </c>
      <c r="G77" s="57" t="str">
        <f t="shared" si="3"/>
        <v/>
      </c>
    </row>
    <row r="78" s="44" customFormat="1" ht="17.1" customHeight="1" spans="1:7">
      <c r="A78" s="55" t="s">
        <v>2434</v>
      </c>
      <c r="B78" s="55" t="s">
        <v>2435</v>
      </c>
      <c r="C78" s="56">
        <v>0</v>
      </c>
      <c r="D78" s="56">
        <v>34366</v>
      </c>
      <c r="E78" s="56">
        <v>0</v>
      </c>
      <c r="F78" s="57" t="str">
        <f t="shared" si="2"/>
        <v/>
      </c>
      <c r="G78" s="57">
        <f t="shared" si="3"/>
        <v>0</v>
      </c>
    </row>
    <row r="79" s="44" customFormat="1" ht="17.1" customHeight="1" spans="1:7">
      <c r="A79" s="55" t="s">
        <v>2436</v>
      </c>
      <c r="B79" s="55" t="s">
        <v>2371</v>
      </c>
      <c r="C79" s="59">
        <v>0</v>
      </c>
      <c r="D79" s="60">
        <v>0</v>
      </c>
      <c r="E79" s="60">
        <v>0</v>
      </c>
      <c r="F79" s="57" t="str">
        <f t="shared" si="2"/>
        <v/>
      </c>
      <c r="G79" s="57" t="str">
        <f t="shared" si="3"/>
        <v/>
      </c>
    </row>
    <row r="80" s="44" customFormat="1" ht="17.1" customHeight="1" spans="1:7">
      <c r="A80" s="55" t="s">
        <v>2437</v>
      </c>
      <c r="B80" s="55" t="s">
        <v>2373</v>
      </c>
      <c r="C80" s="59">
        <v>0</v>
      </c>
      <c r="D80" s="60">
        <v>0</v>
      </c>
      <c r="E80" s="60">
        <v>0</v>
      </c>
      <c r="F80" s="57" t="str">
        <f t="shared" si="2"/>
        <v/>
      </c>
      <c r="G80" s="57" t="str">
        <f t="shared" si="3"/>
        <v/>
      </c>
    </row>
    <row r="81" s="44" customFormat="1" ht="17.1" customHeight="1" spans="1:7">
      <c r="A81" s="55" t="s">
        <v>2438</v>
      </c>
      <c r="B81" s="55" t="s">
        <v>2439</v>
      </c>
      <c r="C81" s="59">
        <v>0</v>
      </c>
      <c r="D81" s="60">
        <v>34366</v>
      </c>
      <c r="E81" s="60">
        <v>0</v>
      </c>
      <c r="F81" s="57" t="str">
        <f t="shared" si="2"/>
        <v/>
      </c>
      <c r="G81" s="57">
        <f t="shared" si="3"/>
        <v>0</v>
      </c>
    </row>
    <row r="82" s="44" customFormat="1" ht="17.1" customHeight="1" spans="1:7">
      <c r="A82" s="55" t="s">
        <v>2440</v>
      </c>
      <c r="B82" s="55" t="s">
        <v>2441</v>
      </c>
      <c r="C82" s="56">
        <v>0</v>
      </c>
      <c r="D82" s="56">
        <v>0</v>
      </c>
      <c r="E82" s="56">
        <v>0</v>
      </c>
      <c r="F82" s="57" t="str">
        <f t="shared" si="2"/>
        <v/>
      </c>
      <c r="G82" s="57" t="str">
        <f t="shared" si="3"/>
        <v/>
      </c>
    </row>
    <row r="83" s="44" customFormat="1" ht="17.1" customHeight="1" spans="1:7">
      <c r="A83" s="55" t="s">
        <v>2442</v>
      </c>
      <c r="B83" s="55" t="s">
        <v>2411</v>
      </c>
      <c r="C83" s="59">
        <v>0</v>
      </c>
      <c r="D83" s="60">
        <v>0</v>
      </c>
      <c r="E83" s="60">
        <v>0</v>
      </c>
      <c r="F83" s="57" t="str">
        <f t="shared" si="2"/>
        <v/>
      </c>
      <c r="G83" s="57" t="str">
        <f t="shared" si="3"/>
        <v/>
      </c>
    </row>
    <row r="84" s="44" customFormat="1" ht="17.1" customHeight="1" spans="1:7">
      <c r="A84" s="55" t="s">
        <v>2443</v>
      </c>
      <c r="B84" s="55" t="s">
        <v>2413</v>
      </c>
      <c r="C84" s="59">
        <v>0</v>
      </c>
      <c r="D84" s="60">
        <v>0</v>
      </c>
      <c r="E84" s="60">
        <v>0</v>
      </c>
      <c r="F84" s="57" t="str">
        <f t="shared" si="2"/>
        <v/>
      </c>
      <c r="G84" s="57" t="str">
        <f t="shared" si="3"/>
        <v/>
      </c>
    </row>
    <row r="85" s="44" customFormat="1" ht="17.1" customHeight="1" spans="1:7">
      <c r="A85" s="55" t="s">
        <v>2444</v>
      </c>
      <c r="B85" s="55" t="s">
        <v>2415</v>
      </c>
      <c r="C85" s="59">
        <v>0</v>
      </c>
      <c r="D85" s="60">
        <v>0</v>
      </c>
      <c r="E85" s="60">
        <v>0</v>
      </c>
      <c r="F85" s="57" t="str">
        <f t="shared" si="2"/>
        <v/>
      </c>
      <c r="G85" s="57" t="str">
        <f t="shared" si="3"/>
        <v/>
      </c>
    </row>
    <row r="86" s="44" customFormat="1" ht="17.1" customHeight="1" spans="1:7">
      <c r="A86" s="55" t="s">
        <v>2445</v>
      </c>
      <c r="B86" s="55" t="s">
        <v>2417</v>
      </c>
      <c r="C86" s="59">
        <v>0</v>
      </c>
      <c r="D86" s="60">
        <v>0</v>
      </c>
      <c r="E86" s="60">
        <v>0</v>
      </c>
      <c r="F86" s="57" t="str">
        <f t="shared" si="2"/>
        <v/>
      </c>
      <c r="G86" s="57" t="str">
        <f t="shared" si="3"/>
        <v/>
      </c>
    </row>
    <row r="87" s="44" customFormat="1" ht="17.1" customHeight="1" spans="1:7">
      <c r="A87" s="55" t="s">
        <v>2446</v>
      </c>
      <c r="B87" s="55" t="s">
        <v>2447</v>
      </c>
      <c r="C87" s="59">
        <v>0</v>
      </c>
      <c r="D87" s="60">
        <v>0</v>
      </c>
      <c r="E87" s="60">
        <v>0</v>
      </c>
      <c r="F87" s="57" t="str">
        <f t="shared" si="2"/>
        <v/>
      </c>
      <c r="G87" s="57" t="str">
        <f t="shared" si="3"/>
        <v/>
      </c>
    </row>
    <row r="88" s="44" customFormat="1" ht="17.1" customHeight="1" spans="1:7">
      <c r="A88" s="55" t="s">
        <v>2448</v>
      </c>
      <c r="B88" s="55" t="s">
        <v>2449</v>
      </c>
      <c r="C88" s="56">
        <v>0</v>
      </c>
      <c r="D88" s="56">
        <v>0</v>
      </c>
      <c r="E88" s="56">
        <v>0</v>
      </c>
      <c r="F88" s="57" t="str">
        <f t="shared" si="2"/>
        <v/>
      </c>
      <c r="G88" s="57" t="str">
        <f t="shared" si="3"/>
        <v/>
      </c>
    </row>
    <row r="89" s="44" customFormat="1" ht="17.1" customHeight="1" spans="1:7">
      <c r="A89" s="55" t="s">
        <v>2450</v>
      </c>
      <c r="B89" s="55" t="s">
        <v>2423</v>
      </c>
      <c r="C89" s="59">
        <v>0</v>
      </c>
      <c r="D89" s="60">
        <v>0</v>
      </c>
      <c r="E89" s="60">
        <v>0</v>
      </c>
      <c r="F89" s="57" t="str">
        <f t="shared" si="2"/>
        <v/>
      </c>
      <c r="G89" s="57" t="str">
        <f t="shared" si="3"/>
        <v/>
      </c>
    </row>
    <row r="90" s="44" customFormat="1" ht="17.1" customHeight="1" spans="1:7">
      <c r="A90" s="55" t="s">
        <v>2451</v>
      </c>
      <c r="B90" s="55" t="s">
        <v>2452</v>
      </c>
      <c r="C90" s="59">
        <v>0</v>
      </c>
      <c r="D90" s="60">
        <v>0</v>
      </c>
      <c r="E90" s="60">
        <v>0</v>
      </c>
      <c r="F90" s="57" t="str">
        <f t="shared" si="2"/>
        <v/>
      </c>
      <c r="G90" s="57" t="str">
        <f t="shared" si="3"/>
        <v/>
      </c>
    </row>
    <row r="91" s="44" customFormat="1" ht="17.1" customHeight="1" spans="1:7">
      <c r="A91" s="55" t="s">
        <v>2453</v>
      </c>
      <c r="B91" s="55" t="s">
        <v>2454</v>
      </c>
      <c r="C91" s="56">
        <v>0</v>
      </c>
      <c r="D91" s="56">
        <v>0</v>
      </c>
      <c r="E91" s="56">
        <v>0</v>
      </c>
      <c r="F91" s="57" t="str">
        <f t="shared" si="2"/>
        <v/>
      </c>
      <c r="G91" s="57" t="str">
        <f t="shared" si="3"/>
        <v/>
      </c>
    </row>
    <row r="92" s="44" customFormat="1" ht="17.1" customHeight="1" spans="1:7">
      <c r="A92" s="55" t="s">
        <v>2455</v>
      </c>
      <c r="B92" s="61" t="s">
        <v>2371</v>
      </c>
      <c r="C92" s="59">
        <v>0</v>
      </c>
      <c r="D92" s="60">
        <v>0</v>
      </c>
      <c r="E92" s="60">
        <v>0</v>
      </c>
      <c r="F92" s="57" t="str">
        <f t="shared" si="2"/>
        <v/>
      </c>
      <c r="G92" s="57" t="str">
        <f t="shared" si="3"/>
        <v/>
      </c>
    </row>
    <row r="93" s="44" customFormat="1" ht="17.1" customHeight="1" spans="1:7">
      <c r="A93" s="55" t="s">
        <v>2456</v>
      </c>
      <c r="B93" s="61" t="s">
        <v>2373</v>
      </c>
      <c r="C93" s="59">
        <v>0</v>
      </c>
      <c r="D93" s="60">
        <v>0</v>
      </c>
      <c r="E93" s="60">
        <v>0</v>
      </c>
      <c r="F93" s="57" t="str">
        <f t="shared" si="2"/>
        <v/>
      </c>
      <c r="G93" s="57" t="str">
        <f t="shared" si="3"/>
        <v/>
      </c>
    </row>
    <row r="94" s="44" customFormat="1" ht="17.1" customHeight="1" spans="1:7">
      <c r="A94" s="55" t="s">
        <v>2457</v>
      </c>
      <c r="B94" s="61" t="s">
        <v>2375</v>
      </c>
      <c r="C94" s="59">
        <v>0</v>
      </c>
      <c r="D94" s="60">
        <v>0</v>
      </c>
      <c r="E94" s="60">
        <v>0</v>
      </c>
      <c r="F94" s="57" t="str">
        <f t="shared" si="2"/>
        <v/>
      </c>
      <c r="G94" s="57" t="str">
        <f t="shared" si="3"/>
        <v/>
      </c>
    </row>
    <row r="95" s="44" customFormat="1" ht="17.1" customHeight="1" spans="1:7">
      <c r="A95" s="55" t="s">
        <v>2458</v>
      </c>
      <c r="B95" s="55" t="s">
        <v>2377</v>
      </c>
      <c r="C95" s="59">
        <v>0</v>
      </c>
      <c r="D95" s="60">
        <v>0</v>
      </c>
      <c r="E95" s="60">
        <v>0</v>
      </c>
      <c r="F95" s="57" t="str">
        <f t="shared" si="2"/>
        <v/>
      </c>
      <c r="G95" s="57" t="str">
        <f t="shared" si="3"/>
        <v/>
      </c>
    </row>
    <row r="96" s="44" customFormat="1" ht="17.1" customHeight="1" spans="1:7">
      <c r="A96" s="55" t="s">
        <v>2459</v>
      </c>
      <c r="B96" s="61" t="s">
        <v>2383</v>
      </c>
      <c r="C96" s="59">
        <v>0</v>
      </c>
      <c r="D96" s="60">
        <v>0</v>
      </c>
      <c r="E96" s="60">
        <v>0</v>
      </c>
      <c r="F96" s="57" t="str">
        <f t="shared" si="2"/>
        <v/>
      </c>
      <c r="G96" s="57" t="str">
        <f t="shared" si="3"/>
        <v/>
      </c>
    </row>
    <row r="97" s="44" customFormat="1" ht="17.1" customHeight="1" spans="1:7">
      <c r="A97" s="55" t="s">
        <v>2460</v>
      </c>
      <c r="B97" s="61" t="s">
        <v>2387</v>
      </c>
      <c r="C97" s="59">
        <v>0</v>
      </c>
      <c r="D97" s="60">
        <v>0</v>
      </c>
      <c r="E97" s="60">
        <v>0</v>
      </c>
      <c r="F97" s="57" t="str">
        <f t="shared" si="2"/>
        <v/>
      </c>
      <c r="G97" s="57" t="str">
        <f t="shared" si="3"/>
        <v/>
      </c>
    </row>
    <row r="98" s="44" customFormat="1" ht="17.1" customHeight="1" spans="1:7">
      <c r="A98" s="55" t="s">
        <v>2461</v>
      </c>
      <c r="B98" s="61" t="s">
        <v>2389</v>
      </c>
      <c r="C98" s="59">
        <v>0</v>
      </c>
      <c r="D98" s="60">
        <v>0</v>
      </c>
      <c r="E98" s="60">
        <v>0</v>
      </c>
      <c r="F98" s="57" t="str">
        <f t="shared" si="2"/>
        <v/>
      </c>
      <c r="G98" s="57" t="str">
        <f t="shared" si="3"/>
        <v/>
      </c>
    </row>
    <row r="99" s="44" customFormat="1" ht="17.1" customHeight="1" spans="1:7">
      <c r="A99" s="55" t="s">
        <v>2462</v>
      </c>
      <c r="B99" s="55" t="s">
        <v>2463</v>
      </c>
      <c r="C99" s="59">
        <v>0</v>
      </c>
      <c r="D99" s="60">
        <v>0</v>
      </c>
      <c r="E99" s="60">
        <v>0</v>
      </c>
      <c r="F99" s="57" t="str">
        <f t="shared" si="2"/>
        <v/>
      </c>
      <c r="G99" s="57" t="str">
        <f t="shared" si="3"/>
        <v/>
      </c>
    </row>
    <row r="100" s="44" customFormat="1" ht="17.1" customHeight="1" spans="1:7">
      <c r="A100" s="55" t="s">
        <v>2464</v>
      </c>
      <c r="B100" s="61" t="s">
        <v>2465</v>
      </c>
      <c r="C100" s="56">
        <v>250</v>
      </c>
      <c r="D100" s="56">
        <v>579</v>
      </c>
      <c r="E100" s="56">
        <v>310</v>
      </c>
      <c r="F100" s="57">
        <f t="shared" si="2"/>
        <v>1.24</v>
      </c>
      <c r="G100" s="57">
        <f t="shared" si="3"/>
        <v>0.535405872193437</v>
      </c>
    </row>
    <row r="101" s="44" customFormat="1" ht="17.1" customHeight="1" spans="1:7">
      <c r="A101" s="55" t="s">
        <v>2466</v>
      </c>
      <c r="B101" s="61" t="s">
        <v>2467</v>
      </c>
      <c r="C101" s="56">
        <v>10</v>
      </c>
      <c r="D101" s="56">
        <v>3</v>
      </c>
      <c r="E101" s="56">
        <v>10</v>
      </c>
      <c r="F101" s="57">
        <f t="shared" si="2"/>
        <v>1</v>
      </c>
      <c r="G101" s="57">
        <f t="shared" si="3"/>
        <v>3.33333333333333</v>
      </c>
    </row>
    <row r="102" s="44" customFormat="1" ht="17.1" customHeight="1" spans="1:7">
      <c r="A102" s="55" t="s">
        <v>2468</v>
      </c>
      <c r="B102" s="61" t="s">
        <v>2469</v>
      </c>
      <c r="C102" s="59">
        <v>0</v>
      </c>
      <c r="D102" s="60">
        <v>3</v>
      </c>
      <c r="E102" s="60">
        <v>0</v>
      </c>
      <c r="F102" s="57" t="str">
        <f t="shared" si="2"/>
        <v/>
      </c>
      <c r="G102" s="57">
        <f t="shared" si="3"/>
        <v>0</v>
      </c>
    </row>
    <row r="103" s="44" customFormat="1" ht="17.1" customHeight="1" spans="1:7">
      <c r="A103" s="55" t="s">
        <v>2470</v>
      </c>
      <c r="B103" s="61" t="s">
        <v>2471</v>
      </c>
      <c r="C103" s="59">
        <v>0</v>
      </c>
      <c r="D103" s="60">
        <v>0</v>
      </c>
      <c r="E103" s="60">
        <v>0</v>
      </c>
      <c r="F103" s="57" t="str">
        <f t="shared" si="2"/>
        <v/>
      </c>
      <c r="G103" s="57" t="str">
        <f t="shared" si="3"/>
        <v/>
      </c>
    </row>
    <row r="104" s="44" customFormat="1" ht="17.1" customHeight="1" spans="1:7">
      <c r="A104" s="55" t="s">
        <v>2472</v>
      </c>
      <c r="B104" s="61" t="s">
        <v>2473</v>
      </c>
      <c r="C104" s="59">
        <v>0</v>
      </c>
      <c r="D104" s="60">
        <v>0</v>
      </c>
      <c r="E104" s="60">
        <v>0</v>
      </c>
      <c r="F104" s="57" t="str">
        <f t="shared" si="2"/>
        <v/>
      </c>
      <c r="G104" s="57" t="str">
        <f t="shared" si="3"/>
        <v/>
      </c>
    </row>
    <row r="105" s="44" customFormat="1" ht="17.1" customHeight="1" spans="1:7">
      <c r="A105" s="55" t="s">
        <v>2474</v>
      </c>
      <c r="B105" s="55" t="s">
        <v>2475</v>
      </c>
      <c r="C105" s="59">
        <v>10</v>
      </c>
      <c r="D105" s="60">
        <v>0</v>
      </c>
      <c r="E105" s="60">
        <v>10</v>
      </c>
      <c r="F105" s="57">
        <f t="shared" si="2"/>
        <v>1</v>
      </c>
      <c r="G105" s="57" t="str">
        <f t="shared" si="3"/>
        <v/>
      </c>
    </row>
    <row r="106" s="44" customFormat="1" ht="17.1" customHeight="1" spans="1:7">
      <c r="A106" s="55" t="s">
        <v>2476</v>
      </c>
      <c r="B106" s="61" t="s">
        <v>2477</v>
      </c>
      <c r="C106" s="56">
        <v>0</v>
      </c>
      <c r="D106" s="56">
        <v>0</v>
      </c>
      <c r="E106" s="56">
        <v>0</v>
      </c>
      <c r="F106" s="57" t="str">
        <f t="shared" si="2"/>
        <v/>
      </c>
      <c r="G106" s="57" t="str">
        <f t="shared" si="3"/>
        <v/>
      </c>
    </row>
    <row r="107" s="44" customFormat="1" ht="17.1" customHeight="1" spans="1:7">
      <c r="A107" s="55" t="s">
        <v>2478</v>
      </c>
      <c r="B107" s="61" t="s">
        <v>2469</v>
      </c>
      <c r="C107" s="59">
        <v>0</v>
      </c>
      <c r="D107" s="60">
        <v>0</v>
      </c>
      <c r="E107" s="60">
        <v>0</v>
      </c>
      <c r="F107" s="57" t="str">
        <f t="shared" si="2"/>
        <v/>
      </c>
      <c r="G107" s="57" t="str">
        <f t="shared" si="3"/>
        <v/>
      </c>
    </row>
    <row r="108" s="44" customFormat="1" ht="17.1" customHeight="1" spans="1:7">
      <c r="A108" s="55" t="s">
        <v>2479</v>
      </c>
      <c r="B108" s="61" t="s">
        <v>2471</v>
      </c>
      <c r="C108" s="59">
        <v>0</v>
      </c>
      <c r="D108" s="60">
        <v>0</v>
      </c>
      <c r="E108" s="60">
        <v>0</v>
      </c>
      <c r="F108" s="57" t="str">
        <f t="shared" si="2"/>
        <v/>
      </c>
      <c r="G108" s="57" t="str">
        <f t="shared" si="3"/>
        <v/>
      </c>
    </row>
    <row r="109" s="44" customFormat="1" ht="17.1" customHeight="1" spans="1:7">
      <c r="A109" s="55" t="s">
        <v>2480</v>
      </c>
      <c r="B109" s="61" t="s">
        <v>2481</v>
      </c>
      <c r="C109" s="59">
        <v>0</v>
      </c>
      <c r="D109" s="60">
        <v>0</v>
      </c>
      <c r="E109" s="60">
        <v>0</v>
      </c>
      <c r="F109" s="57" t="str">
        <f t="shared" si="2"/>
        <v/>
      </c>
      <c r="G109" s="57" t="str">
        <f t="shared" si="3"/>
        <v/>
      </c>
    </row>
    <row r="110" s="44" customFormat="1" ht="17.1" customHeight="1" spans="1:7">
      <c r="A110" s="55" t="s">
        <v>2482</v>
      </c>
      <c r="B110" s="61" t="s">
        <v>2483</v>
      </c>
      <c r="C110" s="59">
        <v>0</v>
      </c>
      <c r="D110" s="60">
        <v>0</v>
      </c>
      <c r="E110" s="60">
        <v>0</v>
      </c>
      <c r="F110" s="57" t="str">
        <f t="shared" si="2"/>
        <v/>
      </c>
      <c r="G110" s="57" t="str">
        <f t="shared" si="3"/>
        <v/>
      </c>
    </row>
    <row r="111" s="44" customFormat="1" ht="17.1" customHeight="1" spans="1:7">
      <c r="A111" s="55" t="s">
        <v>2484</v>
      </c>
      <c r="B111" s="61" t="s">
        <v>2485</v>
      </c>
      <c r="C111" s="56">
        <v>0</v>
      </c>
      <c r="D111" s="56">
        <v>0</v>
      </c>
      <c r="E111" s="56">
        <v>0</v>
      </c>
      <c r="F111" s="57" t="str">
        <f t="shared" si="2"/>
        <v/>
      </c>
      <c r="G111" s="57" t="str">
        <f t="shared" si="3"/>
        <v/>
      </c>
    </row>
    <row r="112" s="44" customFormat="1" ht="17.1" customHeight="1" spans="1:7">
      <c r="A112" s="55" t="s">
        <v>2486</v>
      </c>
      <c r="B112" s="61" t="s">
        <v>2487</v>
      </c>
      <c r="C112" s="59">
        <v>0</v>
      </c>
      <c r="D112" s="60">
        <v>0</v>
      </c>
      <c r="E112" s="60">
        <v>0</v>
      </c>
      <c r="F112" s="57" t="str">
        <f t="shared" si="2"/>
        <v/>
      </c>
      <c r="G112" s="57" t="str">
        <f t="shared" si="3"/>
        <v/>
      </c>
    </row>
    <row r="113" s="44" customFormat="1" ht="17.1" customHeight="1" spans="1:7">
      <c r="A113" s="55" t="s">
        <v>2488</v>
      </c>
      <c r="B113" s="61" t="s">
        <v>2489</v>
      </c>
      <c r="C113" s="59">
        <v>0</v>
      </c>
      <c r="D113" s="60">
        <v>0</v>
      </c>
      <c r="E113" s="60">
        <v>0</v>
      </c>
      <c r="F113" s="57" t="str">
        <f t="shared" si="2"/>
        <v/>
      </c>
      <c r="G113" s="57" t="str">
        <f t="shared" si="3"/>
        <v/>
      </c>
    </row>
    <row r="114" s="44" customFormat="1" ht="17.1" customHeight="1" spans="1:7">
      <c r="A114" s="55" t="s">
        <v>2490</v>
      </c>
      <c r="B114" s="61" t="s">
        <v>2491</v>
      </c>
      <c r="C114" s="59">
        <v>0</v>
      </c>
      <c r="D114" s="60">
        <v>0</v>
      </c>
      <c r="E114" s="60">
        <v>0</v>
      </c>
      <c r="F114" s="57" t="str">
        <f t="shared" si="2"/>
        <v/>
      </c>
      <c r="G114" s="57" t="str">
        <f t="shared" si="3"/>
        <v/>
      </c>
    </row>
    <row r="115" s="44" customFormat="1" ht="17.1" customHeight="1" spans="1:7">
      <c r="A115" s="55" t="s">
        <v>2492</v>
      </c>
      <c r="B115" s="61" t="s">
        <v>2493</v>
      </c>
      <c r="C115" s="59">
        <v>0</v>
      </c>
      <c r="D115" s="60">
        <v>0</v>
      </c>
      <c r="E115" s="60">
        <v>0</v>
      </c>
      <c r="F115" s="57" t="str">
        <f t="shared" si="2"/>
        <v/>
      </c>
      <c r="G115" s="57" t="str">
        <f t="shared" si="3"/>
        <v/>
      </c>
    </row>
    <row r="116" s="44" customFormat="1" ht="17.1" customHeight="1" spans="1:7">
      <c r="A116" s="55" t="s">
        <v>2494</v>
      </c>
      <c r="B116" s="61" t="s">
        <v>2495</v>
      </c>
      <c r="C116" s="56">
        <v>0</v>
      </c>
      <c r="D116" s="56">
        <v>0</v>
      </c>
      <c r="E116" s="56">
        <v>0</v>
      </c>
      <c r="F116" s="57" t="str">
        <f t="shared" si="2"/>
        <v/>
      </c>
      <c r="G116" s="57" t="str">
        <f t="shared" si="3"/>
        <v/>
      </c>
    </row>
    <row r="117" s="44" customFormat="1" ht="17.1" customHeight="1" spans="1:7">
      <c r="A117" s="55" t="s">
        <v>2496</v>
      </c>
      <c r="B117" s="55" t="s">
        <v>2469</v>
      </c>
      <c r="C117" s="59">
        <v>0</v>
      </c>
      <c r="D117" s="60">
        <v>0</v>
      </c>
      <c r="E117" s="60">
        <v>0</v>
      </c>
      <c r="F117" s="57" t="str">
        <f t="shared" si="2"/>
        <v/>
      </c>
      <c r="G117" s="57" t="str">
        <f t="shared" si="3"/>
        <v/>
      </c>
    </row>
    <row r="118" s="44" customFormat="1" ht="17.1" customHeight="1" spans="1:7">
      <c r="A118" s="55" t="s">
        <v>2497</v>
      </c>
      <c r="B118" s="55" t="s">
        <v>2498</v>
      </c>
      <c r="C118" s="59">
        <v>0</v>
      </c>
      <c r="D118" s="60">
        <v>0</v>
      </c>
      <c r="E118" s="60">
        <v>0</v>
      </c>
      <c r="F118" s="57" t="str">
        <f t="shared" si="2"/>
        <v/>
      </c>
      <c r="G118" s="57" t="str">
        <f t="shared" si="3"/>
        <v/>
      </c>
    </row>
    <row r="119" s="44" customFormat="1" ht="17.1" customHeight="1" spans="1:7">
      <c r="A119" s="55" t="s">
        <v>2499</v>
      </c>
      <c r="B119" s="55" t="s">
        <v>2500</v>
      </c>
      <c r="C119" s="56">
        <v>240</v>
      </c>
      <c r="D119" s="56">
        <v>306</v>
      </c>
      <c r="E119" s="56">
        <v>300</v>
      </c>
      <c r="F119" s="57">
        <f t="shared" si="2"/>
        <v>1.25</v>
      </c>
      <c r="G119" s="57">
        <f t="shared" si="3"/>
        <v>0.980392156862745</v>
      </c>
    </row>
    <row r="120" s="44" customFormat="1" ht="17.1" customHeight="1" spans="1:7">
      <c r="A120" s="55" t="s">
        <v>2501</v>
      </c>
      <c r="B120" s="55" t="s">
        <v>2487</v>
      </c>
      <c r="C120" s="59">
        <v>240</v>
      </c>
      <c r="D120" s="60">
        <v>237</v>
      </c>
      <c r="E120" s="60">
        <v>300</v>
      </c>
      <c r="F120" s="57">
        <f t="shared" si="2"/>
        <v>1.25</v>
      </c>
      <c r="G120" s="57">
        <f t="shared" si="3"/>
        <v>1.26582278481013</v>
      </c>
    </row>
    <row r="121" s="44" customFormat="1" ht="17.1" customHeight="1" spans="1:7">
      <c r="A121" s="55" t="s">
        <v>2502</v>
      </c>
      <c r="B121" s="55" t="s">
        <v>2503</v>
      </c>
      <c r="C121" s="59">
        <v>0</v>
      </c>
      <c r="D121" s="60">
        <v>69</v>
      </c>
      <c r="E121" s="60">
        <v>0</v>
      </c>
      <c r="F121" s="57" t="str">
        <f t="shared" si="2"/>
        <v/>
      </c>
      <c r="G121" s="57">
        <f t="shared" si="3"/>
        <v>0</v>
      </c>
    </row>
    <row r="122" s="44" customFormat="1" ht="17.1" customHeight="1" spans="1:7">
      <c r="A122" s="55" t="s">
        <v>2504</v>
      </c>
      <c r="B122" s="55" t="s">
        <v>2491</v>
      </c>
      <c r="C122" s="59">
        <v>0</v>
      </c>
      <c r="D122" s="60">
        <v>0</v>
      </c>
      <c r="E122" s="60">
        <v>0</v>
      </c>
      <c r="F122" s="57" t="str">
        <f t="shared" si="2"/>
        <v/>
      </c>
      <c r="G122" s="57" t="str">
        <f t="shared" si="3"/>
        <v/>
      </c>
    </row>
    <row r="123" s="44" customFormat="1" ht="17.1" customHeight="1" spans="1:7">
      <c r="A123" s="55" t="s">
        <v>2505</v>
      </c>
      <c r="B123" s="55" t="s">
        <v>2506</v>
      </c>
      <c r="C123" s="59">
        <v>0</v>
      </c>
      <c r="D123" s="60">
        <v>0</v>
      </c>
      <c r="E123" s="60">
        <v>0</v>
      </c>
      <c r="F123" s="57" t="str">
        <f t="shared" si="2"/>
        <v/>
      </c>
      <c r="G123" s="57" t="str">
        <f t="shared" si="3"/>
        <v/>
      </c>
    </row>
    <row r="124" s="44" customFormat="1" ht="17.1" customHeight="1" spans="1:7">
      <c r="A124" s="55" t="s">
        <v>2507</v>
      </c>
      <c r="B124" s="62" t="s">
        <v>2508</v>
      </c>
      <c r="C124" s="56">
        <v>0</v>
      </c>
      <c r="D124" s="56">
        <v>0</v>
      </c>
      <c r="E124" s="56">
        <v>0</v>
      </c>
      <c r="F124" s="57" t="str">
        <f t="shared" si="2"/>
        <v/>
      </c>
      <c r="G124" s="57" t="str">
        <f t="shared" si="3"/>
        <v/>
      </c>
    </row>
    <row r="125" s="44" customFormat="1" ht="17.1" customHeight="1" spans="1:7">
      <c r="A125" s="206" t="s">
        <v>2509</v>
      </c>
      <c r="B125" s="62" t="s">
        <v>2510</v>
      </c>
      <c r="C125" s="59">
        <v>0</v>
      </c>
      <c r="D125" s="60">
        <v>0</v>
      </c>
      <c r="E125" s="60">
        <v>0</v>
      </c>
      <c r="F125" s="57" t="str">
        <f t="shared" si="2"/>
        <v/>
      </c>
      <c r="G125" s="57" t="str">
        <f t="shared" si="3"/>
        <v/>
      </c>
    </row>
    <row r="126" s="44" customFormat="1" ht="17.1" customHeight="1" spans="1:7">
      <c r="A126" s="206" t="s">
        <v>2511</v>
      </c>
      <c r="B126" s="62" t="s">
        <v>2512</v>
      </c>
      <c r="C126" s="59">
        <v>0</v>
      </c>
      <c r="D126" s="60">
        <v>0</v>
      </c>
      <c r="E126" s="60">
        <v>0</v>
      </c>
      <c r="F126" s="57" t="str">
        <f t="shared" si="2"/>
        <v/>
      </c>
      <c r="G126" s="57" t="str">
        <f t="shared" si="3"/>
        <v/>
      </c>
    </row>
    <row r="127" s="44" customFormat="1" ht="17.1" customHeight="1" spans="1:7">
      <c r="A127" s="206" t="s">
        <v>2513</v>
      </c>
      <c r="B127" s="62" t="s">
        <v>2514</v>
      </c>
      <c r="C127" s="59">
        <v>0</v>
      </c>
      <c r="D127" s="60">
        <v>0</v>
      </c>
      <c r="E127" s="60">
        <v>0</v>
      </c>
      <c r="F127" s="57" t="str">
        <f t="shared" si="2"/>
        <v/>
      </c>
      <c r="G127" s="57" t="str">
        <f t="shared" si="3"/>
        <v/>
      </c>
    </row>
    <row r="128" s="44" customFormat="1" ht="17.1" customHeight="1" spans="1:7">
      <c r="A128" s="206" t="s">
        <v>2515</v>
      </c>
      <c r="B128" s="62" t="s">
        <v>2516</v>
      </c>
      <c r="C128" s="56">
        <v>0</v>
      </c>
      <c r="D128" s="56">
        <v>270</v>
      </c>
      <c r="E128" s="56">
        <v>0</v>
      </c>
      <c r="F128" s="57" t="str">
        <f t="shared" si="2"/>
        <v/>
      </c>
      <c r="G128" s="57">
        <f t="shared" si="3"/>
        <v>0</v>
      </c>
    </row>
    <row r="129" s="44" customFormat="1" ht="17.1" customHeight="1" spans="1:7">
      <c r="A129" s="206" t="s">
        <v>2517</v>
      </c>
      <c r="B129" s="62" t="s">
        <v>2510</v>
      </c>
      <c r="C129" s="59">
        <v>0</v>
      </c>
      <c r="D129" s="60">
        <v>0</v>
      </c>
      <c r="E129" s="60">
        <v>0</v>
      </c>
      <c r="F129" s="57" t="str">
        <f t="shared" si="2"/>
        <v/>
      </c>
      <c r="G129" s="57" t="str">
        <f t="shared" si="3"/>
        <v/>
      </c>
    </row>
    <row r="130" s="44" customFormat="1" ht="17.1" customHeight="1" spans="1:7">
      <c r="A130" s="206" t="s">
        <v>2518</v>
      </c>
      <c r="B130" s="62" t="s">
        <v>2512</v>
      </c>
      <c r="C130" s="59">
        <v>0</v>
      </c>
      <c r="D130" s="60">
        <v>270</v>
      </c>
      <c r="E130" s="60">
        <v>0</v>
      </c>
      <c r="F130" s="57" t="str">
        <f t="shared" si="2"/>
        <v/>
      </c>
      <c r="G130" s="57">
        <f t="shared" si="3"/>
        <v>0</v>
      </c>
    </row>
    <row r="131" s="44" customFormat="1" ht="17.1" customHeight="1" spans="1:7">
      <c r="A131" s="206" t="s">
        <v>2519</v>
      </c>
      <c r="B131" s="62" t="s">
        <v>2520</v>
      </c>
      <c r="C131" s="59">
        <v>0</v>
      </c>
      <c r="D131" s="60">
        <v>0</v>
      </c>
      <c r="E131" s="60">
        <v>0</v>
      </c>
      <c r="F131" s="57" t="str">
        <f t="shared" si="2"/>
        <v/>
      </c>
      <c r="G131" s="57" t="str">
        <f t="shared" si="3"/>
        <v/>
      </c>
    </row>
    <row r="132" s="44" customFormat="1" ht="17.1" customHeight="1" spans="1:7">
      <c r="A132" s="206" t="s">
        <v>2521</v>
      </c>
      <c r="B132" s="62" t="s">
        <v>2522</v>
      </c>
      <c r="C132" s="56">
        <v>0</v>
      </c>
      <c r="D132" s="56">
        <v>0</v>
      </c>
      <c r="E132" s="56">
        <v>0</v>
      </c>
      <c r="F132" s="57" t="str">
        <f t="shared" si="2"/>
        <v/>
      </c>
      <c r="G132" s="57" t="str">
        <f t="shared" si="3"/>
        <v/>
      </c>
    </row>
    <row r="133" s="44" customFormat="1" ht="17.1" customHeight="1" spans="1:7">
      <c r="A133" s="206" t="s">
        <v>2523</v>
      </c>
      <c r="B133" s="62" t="s">
        <v>2512</v>
      </c>
      <c r="C133" s="59">
        <v>0</v>
      </c>
      <c r="D133" s="60">
        <v>0</v>
      </c>
      <c r="E133" s="60">
        <v>0</v>
      </c>
      <c r="F133" s="57" t="str">
        <f t="shared" si="2"/>
        <v/>
      </c>
      <c r="G133" s="57" t="str">
        <f t="shared" si="3"/>
        <v/>
      </c>
    </row>
    <row r="134" s="44" customFormat="1" ht="17.1" customHeight="1" spans="1:7">
      <c r="A134" s="206" t="s">
        <v>2524</v>
      </c>
      <c r="B134" s="62" t="s">
        <v>2525</v>
      </c>
      <c r="C134" s="59">
        <v>0</v>
      </c>
      <c r="D134" s="60">
        <v>0</v>
      </c>
      <c r="E134" s="60">
        <v>0</v>
      </c>
      <c r="F134" s="57" t="str">
        <f t="shared" si="2"/>
        <v/>
      </c>
      <c r="G134" s="57" t="str">
        <f t="shared" si="3"/>
        <v/>
      </c>
    </row>
    <row r="135" s="44" customFormat="1" ht="17.1" customHeight="1" spans="1:7">
      <c r="A135" s="55" t="s">
        <v>2526</v>
      </c>
      <c r="B135" s="55" t="s">
        <v>2527</v>
      </c>
      <c r="C135" s="56">
        <v>0</v>
      </c>
      <c r="D135" s="56">
        <v>0</v>
      </c>
      <c r="E135" s="56">
        <v>0</v>
      </c>
      <c r="F135" s="57" t="str">
        <f t="shared" ref="F135:F198" si="4">IFERROR($E135/C135,"")</f>
        <v/>
      </c>
      <c r="G135" s="57" t="str">
        <f t="shared" ref="G135:G198" si="5">IFERROR($E135/D135,"")</f>
        <v/>
      </c>
    </row>
    <row r="136" s="44" customFormat="1" ht="17.1" customHeight="1" spans="1:7">
      <c r="A136" s="55" t="s">
        <v>2528</v>
      </c>
      <c r="B136" s="55" t="s">
        <v>2529</v>
      </c>
      <c r="C136" s="56">
        <v>0</v>
      </c>
      <c r="D136" s="56">
        <v>0</v>
      </c>
      <c r="E136" s="56">
        <v>0</v>
      </c>
      <c r="F136" s="57" t="str">
        <f t="shared" si="4"/>
        <v/>
      </c>
      <c r="G136" s="57" t="str">
        <f t="shared" si="5"/>
        <v/>
      </c>
    </row>
    <row r="137" s="44" customFormat="1" ht="17.1" customHeight="1" spans="1:7">
      <c r="A137" s="55" t="s">
        <v>2530</v>
      </c>
      <c r="B137" s="55" t="s">
        <v>2531</v>
      </c>
      <c r="C137" s="59">
        <v>0</v>
      </c>
      <c r="D137" s="60">
        <v>0</v>
      </c>
      <c r="E137" s="60">
        <v>0</v>
      </c>
      <c r="F137" s="57" t="str">
        <f t="shared" si="4"/>
        <v/>
      </c>
      <c r="G137" s="57" t="str">
        <f t="shared" si="5"/>
        <v/>
      </c>
    </row>
    <row r="138" s="44" customFormat="1" ht="17.1" customHeight="1" spans="1:7">
      <c r="A138" s="55" t="s">
        <v>2532</v>
      </c>
      <c r="B138" s="55" t="s">
        <v>2533</v>
      </c>
      <c r="C138" s="59">
        <v>0</v>
      </c>
      <c r="D138" s="60">
        <v>0</v>
      </c>
      <c r="E138" s="60">
        <v>0</v>
      </c>
      <c r="F138" s="57" t="str">
        <f t="shared" si="4"/>
        <v/>
      </c>
      <c r="G138" s="57" t="str">
        <f t="shared" si="5"/>
        <v/>
      </c>
    </row>
    <row r="139" s="44" customFormat="1" ht="17.1" customHeight="1" spans="1:7">
      <c r="A139" s="55" t="s">
        <v>2534</v>
      </c>
      <c r="B139" s="55" t="s">
        <v>2535</v>
      </c>
      <c r="C139" s="59">
        <v>0</v>
      </c>
      <c r="D139" s="60">
        <v>0</v>
      </c>
      <c r="E139" s="60">
        <v>0</v>
      </c>
      <c r="F139" s="57" t="str">
        <f t="shared" si="4"/>
        <v/>
      </c>
      <c r="G139" s="57" t="str">
        <f t="shared" si="5"/>
        <v/>
      </c>
    </row>
    <row r="140" s="44" customFormat="1" ht="17.1" customHeight="1" spans="1:7">
      <c r="A140" s="55" t="s">
        <v>2536</v>
      </c>
      <c r="B140" s="55" t="s">
        <v>2537</v>
      </c>
      <c r="C140" s="59">
        <v>0</v>
      </c>
      <c r="D140" s="60">
        <v>0</v>
      </c>
      <c r="E140" s="60">
        <v>0</v>
      </c>
      <c r="F140" s="57" t="str">
        <f t="shared" si="4"/>
        <v/>
      </c>
      <c r="G140" s="57" t="str">
        <f t="shared" si="5"/>
        <v/>
      </c>
    </row>
    <row r="141" s="44" customFormat="1" ht="17.1" customHeight="1" spans="1:7">
      <c r="A141" s="55" t="s">
        <v>2538</v>
      </c>
      <c r="B141" s="55" t="s">
        <v>2539</v>
      </c>
      <c r="C141" s="56">
        <v>0</v>
      </c>
      <c r="D141" s="56">
        <v>0</v>
      </c>
      <c r="E141" s="56">
        <v>0</v>
      </c>
      <c r="F141" s="57" t="str">
        <f t="shared" si="4"/>
        <v/>
      </c>
      <c r="G141" s="57" t="str">
        <f t="shared" si="5"/>
        <v/>
      </c>
    </row>
    <row r="142" s="44" customFormat="1" ht="17.1" customHeight="1" spans="1:7">
      <c r="A142" s="55" t="s">
        <v>2540</v>
      </c>
      <c r="B142" s="55" t="s">
        <v>2535</v>
      </c>
      <c r="C142" s="59">
        <v>0</v>
      </c>
      <c r="D142" s="60">
        <v>0</v>
      </c>
      <c r="E142" s="60">
        <v>0</v>
      </c>
      <c r="F142" s="57" t="str">
        <f t="shared" si="4"/>
        <v/>
      </c>
      <c r="G142" s="57" t="str">
        <f t="shared" si="5"/>
        <v/>
      </c>
    </row>
    <row r="143" s="44" customFormat="1" ht="17.1" customHeight="1" spans="1:7">
      <c r="A143" s="55" t="s">
        <v>2541</v>
      </c>
      <c r="B143" s="55" t="s">
        <v>2542</v>
      </c>
      <c r="C143" s="59">
        <v>0</v>
      </c>
      <c r="D143" s="60">
        <v>0</v>
      </c>
      <c r="E143" s="60">
        <v>0</v>
      </c>
      <c r="F143" s="57" t="str">
        <f t="shared" si="4"/>
        <v/>
      </c>
      <c r="G143" s="57" t="str">
        <f t="shared" si="5"/>
        <v/>
      </c>
    </row>
    <row r="144" s="44" customFormat="1" ht="17.1" customHeight="1" spans="1:7">
      <c r="A144" s="55" t="s">
        <v>2543</v>
      </c>
      <c r="B144" s="55" t="s">
        <v>2544</v>
      </c>
      <c r="C144" s="59">
        <v>0</v>
      </c>
      <c r="D144" s="60">
        <v>0</v>
      </c>
      <c r="E144" s="60">
        <v>0</v>
      </c>
      <c r="F144" s="57" t="str">
        <f t="shared" si="4"/>
        <v/>
      </c>
      <c r="G144" s="57" t="str">
        <f t="shared" si="5"/>
        <v/>
      </c>
    </row>
    <row r="145" s="44" customFormat="1" ht="17.1" customHeight="1" spans="1:7">
      <c r="A145" s="55" t="s">
        <v>2545</v>
      </c>
      <c r="B145" s="55" t="s">
        <v>2546</v>
      </c>
      <c r="C145" s="59">
        <v>0</v>
      </c>
      <c r="D145" s="60">
        <v>0</v>
      </c>
      <c r="E145" s="60">
        <v>0</v>
      </c>
      <c r="F145" s="57" t="str">
        <f t="shared" si="4"/>
        <v/>
      </c>
      <c r="G145" s="57" t="str">
        <f t="shared" si="5"/>
        <v/>
      </c>
    </row>
    <row r="146" s="44" customFormat="1" ht="17.1" customHeight="1" spans="1:7">
      <c r="A146" s="55" t="s">
        <v>2547</v>
      </c>
      <c r="B146" s="55" t="s">
        <v>2548</v>
      </c>
      <c r="C146" s="56">
        <v>0</v>
      </c>
      <c r="D146" s="56">
        <v>0</v>
      </c>
      <c r="E146" s="56">
        <v>0</v>
      </c>
      <c r="F146" s="57" t="str">
        <f t="shared" si="4"/>
        <v/>
      </c>
      <c r="G146" s="57" t="str">
        <f t="shared" si="5"/>
        <v/>
      </c>
    </row>
    <row r="147" s="44" customFormat="1" ht="17.1" customHeight="1" spans="1:7">
      <c r="A147" s="55" t="s">
        <v>2549</v>
      </c>
      <c r="B147" s="55" t="s">
        <v>2550</v>
      </c>
      <c r="C147" s="59">
        <v>0</v>
      </c>
      <c r="D147" s="60">
        <v>0</v>
      </c>
      <c r="E147" s="60">
        <v>0</v>
      </c>
      <c r="F147" s="57" t="str">
        <f t="shared" si="4"/>
        <v/>
      </c>
      <c r="G147" s="57" t="str">
        <f t="shared" si="5"/>
        <v/>
      </c>
    </row>
    <row r="148" s="44" customFormat="1" ht="17.1" customHeight="1" spans="1:7">
      <c r="A148" s="55" t="s">
        <v>2551</v>
      </c>
      <c r="B148" s="55" t="s">
        <v>2552</v>
      </c>
      <c r="C148" s="59">
        <v>0</v>
      </c>
      <c r="D148" s="60">
        <v>0</v>
      </c>
      <c r="E148" s="60">
        <v>0</v>
      </c>
      <c r="F148" s="57" t="str">
        <f t="shared" si="4"/>
        <v/>
      </c>
      <c r="G148" s="57" t="str">
        <f t="shared" si="5"/>
        <v/>
      </c>
    </row>
    <row r="149" s="44" customFormat="1" ht="17.1" customHeight="1" spans="1:7">
      <c r="A149" s="55" t="s">
        <v>2553</v>
      </c>
      <c r="B149" s="55" t="s">
        <v>2554</v>
      </c>
      <c r="C149" s="59">
        <v>0</v>
      </c>
      <c r="D149" s="60">
        <v>0</v>
      </c>
      <c r="E149" s="60">
        <v>0</v>
      </c>
      <c r="F149" s="57" t="str">
        <f t="shared" si="4"/>
        <v/>
      </c>
      <c r="G149" s="57" t="str">
        <f t="shared" si="5"/>
        <v/>
      </c>
    </row>
    <row r="150" s="44" customFormat="1" ht="17.1" customHeight="1" spans="1:7">
      <c r="A150" s="55" t="s">
        <v>2555</v>
      </c>
      <c r="B150" s="55" t="s">
        <v>2556</v>
      </c>
      <c r="C150" s="59">
        <v>0</v>
      </c>
      <c r="D150" s="60">
        <v>0</v>
      </c>
      <c r="E150" s="60">
        <v>0</v>
      </c>
      <c r="F150" s="57" t="str">
        <f t="shared" si="4"/>
        <v/>
      </c>
      <c r="G150" s="57" t="str">
        <f t="shared" si="5"/>
        <v/>
      </c>
    </row>
    <row r="151" s="44" customFormat="1" ht="17.1" customHeight="1" spans="1:7">
      <c r="A151" s="55" t="s">
        <v>2557</v>
      </c>
      <c r="B151" s="55" t="s">
        <v>2558</v>
      </c>
      <c r="C151" s="59">
        <v>0</v>
      </c>
      <c r="D151" s="60">
        <v>0</v>
      </c>
      <c r="E151" s="60">
        <v>0</v>
      </c>
      <c r="F151" s="57" t="str">
        <f t="shared" si="4"/>
        <v/>
      </c>
      <c r="G151" s="57" t="str">
        <f t="shared" si="5"/>
        <v/>
      </c>
    </row>
    <row r="152" s="44" customFormat="1" ht="17.1" customHeight="1" spans="1:7">
      <c r="A152" s="55" t="s">
        <v>2559</v>
      </c>
      <c r="B152" s="55" t="s">
        <v>2560</v>
      </c>
      <c r="C152" s="59">
        <v>0</v>
      </c>
      <c r="D152" s="60">
        <v>0</v>
      </c>
      <c r="E152" s="60">
        <v>0</v>
      </c>
      <c r="F152" s="57" t="str">
        <f t="shared" si="4"/>
        <v/>
      </c>
      <c r="G152" s="57" t="str">
        <f t="shared" si="5"/>
        <v/>
      </c>
    </row>
    <row r="153" s="44" customFormat="1" ht="17.1" customHeight="1" spans="1:7">
      <c r="A153" s="55" t="s">
        <v>2561</v>
      </c>
      <c r="B153" s="55" t="s">
        <v>2562</v>
      </c>
      <c r="C153" s="59">
        <v>0</v>
      </c>
      <c r="D153" s="60">
        <v>0</v>
      </c>
      <c r="E153" s="60">
        <v>0</v>
      </c>
      <c r="F153" s="57" t="str">
        <f t="shared" si="4"/>
        <v/>
      </c>
      <c r="G153" s="57" t="str">
        <f t="shared" si="5"/>
        <v/>
      </c>
    </row>
    <row r="154" s="44" customFormat="1" ht="17.1" customHeight="1" spans="1:7">
      <c r="A154" s="55" t="s">
        <v>2563</v>
      </c>
      <c r="B154" s="55" t="s">
        <v>2564</v>
      </c>
      <c r="C154" s="59">
        <v>0</v>
      </c>
      <c r="D154" s="60">
        <v>0</v>
      </c>
      <c r="E154" s="60">
        <v>0</v>
      </c>
      <c r="F154" s="57" t="str">
        <f t="shared" si="4"/>
        <v/>
      </c>
      <c r="G154" s="57" t="str">
        <f t="shared" si="5"/>
        <v/>
      </c>
    </row>
    <row r="155" s="44" customFormat="1" ht="17.1" customHeight="1" spans="1:7">
      <c r="A155" s="55" t="s">
        <v>2565</v>
      </c>
      <c r="B155" s="55" t="s">
        <v>2566</v>
      </c>
      <c r="C155" s="56">
        <v>0</v>
      </c>
      <c r="D155" s="56">
        <v>0</v>
      </c>
      <c r="E155" s="56">
        <v>0</v>
      </c>
      <c r="F155" s="57" t="str">
        <f t="shared" si="4"/>
        <v/>
      </c>
      <c r="G155" s="57" t="str">
        <f t="shared" si="5"/>
        <v/>
      </c>
    </row>
    <row r="156" s="44" customFormat="1" ht="17.1" customHeight="1" spans="1:7">
      <c r="A156" s="55" t="s">
        <v>2567</v>
      </c>
      <c r="B156" s="55" t="s">
        <v>2568</v>
      </c>
      <c r="C156" s="59">
        <v>0</v>
      </c>
      <c r="D156" s="60">
        <v>0</v>
      </c>
      <c r="E156" s="60">
        <v>0</v>
      </c>
      <c r="F156" s="57" t="str">
        <f t="shared" si="4"/>
        <v/>
      </c>
      <c r="G156" s="57" t="str">
        <f t="shared" si="5"/>
        <v/>
      </c>
    </row>
    <row r="157" s="44" customFormat="1" ht="17.1" customHeight="1" spans="1:7">
      <c r="A157" s="55" t="s">
        <v>2569</v>
      </c>
      <c r="B157" s="55" t="s">
        <v>2570</v>
      </c>
      <c r="C157" s="59">
        <v>0</v>
      </c>
      <c r="D157" s="60">
        <v>0</v>
      </c>
      <c r="E157" s="60">
        <v>0</v>
      </c>
      <c r="F157" s="57" t="str">
        <f t="shared" si="4"/>
        <v/>
      </c>
      <c r="G157" s="57" t="str">
        <f t="shared" si="5"/>
        <v/>
      </c>
    </row>
    <row r="158" s="44" customFormat="1" ht="17.1" customHeight="1" spans="1:7">
      <c r="A158" s="55" t="s">
        <v>2571</v>
      </c>
      <c r="B158" s="55" t="s">
        <v>2572</v>
      </c>
      <c r="C158" s="59">
        <v>0</v>
      </c>
      <c r="D158" s="60">
        <v>0</v>
      </c>
      <c r="E158" s="60">
        <v>0</v>
      </c>
      <c r="F158" s="57" t="str">
        <f t="shared" si="4"/>
        <v/>
      </c>
      <c r="G158" s="57" t="str">
        <f t="shared" si="5"/>
        <v/>
      </c>
    </row>
    <row r="159" s="44" customFormat="1" ht="17.1" customHeight="1" spans="1:7">
      <c r="A159" s="55" t="s">
        <v>2573</v>
      </c>
      <c r="B159" s="55" t="s">
        <v>2574</v>
      </c>
      <c r="C159" s="59">
        <v>0</v>
      </c>
      <c r="D159" s="60">
        <v>0</v>
      </c>
      <c r="E159" s="60">
        <v>0</v>
      </c>
      <c r="F159" s="57" t="str">
        <f t="shared" si="4"/>
        <v/>
      </c>
      <c r="G159" s="57" t="str">
        <f t="shared" si="5"/>
        <v/>
      </c>
    </row>
    <row r="160" s="44" customFormat="1" ht="17.1" customHeight="1" spans="1:7">
      <c r="A160" s="55" t="s">
        <v>2575</v>
      </c>
      <c r="B160" s="55" t="s">
        <v>2576</v>
      </c>
      <c r="C160" s="59">
        <v>0</v>
      </c>
      <c r="D160" s="60">
        <v>0</v>
      </c>
      <c r="E160" s="60">
        <v>0</v>
      </c>
      <c r="F160" s="57" t="str">
        <f t="shared" si="4"/>
        <v/>
      </c>
      <c r="G160" s="57" t="str">
        <f t="shared" si="5"/>
        <v/>
      </c>
    </row>
    <row r="161" s="44" customFormat="1" ht="17.1" customHeight="1" spans="1:7">
      <c r="A161" s="55" t="s">
        <v>2577</v>
      </c>
      <c r="B161" s="55" t="s">
        <v>2578</v>
      </c>
      <c r="C161" s="59">
        <v>0</v>
      </c>
      <c r="D161" s="60">
        <v>0</v>
      </c>
      <c r="E161" s="60">
        <v>0</v>
      </c>
      <c r="F161" s="57" t="str">
        <f t="shared" si="4"/>
        <v/>
      </c>
      <c r="G161" s="57" t="str">
        <f t="shared" si="5"/>
        <v/>
      </c>
    </row>
    <row r="162" s="44" customFormat="1" ht="17.1" customHeight="1" spans="1:7">
      <c r="A162" s="55" t="s">
        <v>2579</v>
      </c>
      <c r="B162" s="55" t="s">
        <v>2580</v>
      </c>
      <c r="C162" s="56">
        <v>0</v>
      </c>
      <c r="D162" s="56">
        <v>0</v>
      </c>
      <c r="E162" s="56">
        <v>0</v>
      </c>
      <c r="F162" s="57" t="str">
        <f t="shared" si="4"/>
        <v/>
      </c>
      <c r="G162" s="57" t="str">
        <f t="shared" si="5"/>
        <v/>
      </c>
    </row>
    <row r="163" s="44" customFormat="1" ht="17.1" customHeight="1" spans="1:7">
      <c r="A163" s="55" t="s">
        <v>2581</v>
      </c>
      <c r="B163" s="55" t="s">
        <v>2582</v>
      </c>
      <c r="C163" s="59">
        <v>0</v>
      </c>
      <c r="D163" s="60">
        <v>0</v>
      </c>
      <c r="E163" s="60">
        <v>0</v>
      </c>
      <c r="F163" s="57" t="str">
        <f t="shared" si="4"/>
        <v/>
      </c>
      <c r="G163" s="57" t="str">
        <f t="shared" si="5"/>
        <v/>
      </c>
    </row>
    <row r="164" s="44" customFormat="1" ht="17.1" customHeight="1" spans="1:7">
      <c r="A164" s="55" t="s">
        <v>2583</v>
      </c>
      <c r="B164" s="55" t="s">
        <v>2584</v>
      </c>
      <c r="C164" s="59">
        <v>0</v>
      </c>
      <c r="D164" s="60">
        <v>0</v>
      </c>
      <c r="E164" s="60">
        <v>0</v>
      </c>
      <c r="F164" s="57" t="str">
        <f t="shared" si="4"/>
        <v/>
      </c>
      <c r="G164" s="57" t="str">
        <f t="shared" si="5"/>
        <v/>
      </c>
    </row>
    <row r="165" s="44" customFormat="1" ht="17.1" customHeight="1" spans="1:7">
      <c r="A165" s="55" t="s">
        <v>2585</v>
      </c>
      <c r="B165" s="55" t="s">
        <v>2586</v>
      </c>
      <c r="C165" s="59">
        <v>0</v>
      </c>
      <c r="D165" s="60">
        <v>0</v>
      </c>
      <c r="E165" s="60">
        <v>0</v>
      </c>
      <c r="F165" s="57" t="str">
        <f t="shared" si="4"/>
        <v/>
      </c>
      <c r="G165" s="57" t="str">
        <f t="shared" si="5"/>
        <v/>
      </c>
    </row>
    <row r="166" s="44" customFormat="1" ht="17.1" customHeight="1" spans="1:7">
      <c r="A166" s="55" t="s">
        <v>2587</v>
      </c>
      <c r="B166" s="55" t="s">
        <v>2588</v>
      </c>
      <c r="C166" s="59">
        <v>0</v>
      </c>
      <c r="D166" s="60">
        <v>0</v>
      </c>
      <c r="E166" s="60">
        <v>0</v>
      </c>
      <c r="F166" s="57" t="str">
        <f t="shared" si="4"/>
        <v/>
      </c>
      <c r="G166" s="57" t="str">
        <f t="shared" si="5"/>
        <v/>
      </c>
    </row>
    <row r="167" s="44" customFormat="1" ht="17.1" customHeight="1" spans="1:7">
      <c r="A167" s="55" t="s">
        <v>2589</v>
      </c>
      <c r="B167" s="55" t="s">
        <v>2590</v>
      </c>
      <c r="C167" s="59">
        <v>0</v>
      </c>
      <c r="D167" s="60">
        <v>0</v>
      </c>
      <c r="E167" s="60">
        <v>0</v>
      </c>
      <c r="F167" s="57" t="str">
        <f t="shared" si="4"/>
        <v/>
      </c>
      <c r="G167" s="57" t="str">
        <f t="shared" si="5"/>
        <v/>
      </c>
    </row>
    <row r="168" s="44" customFormat="1" ht="17.1" customHeight="1" spans="1:7">
      <c r="A168" s="55" t="s">
        <v>2591</v>
      </c>
      <c r="B168" s="55" t="s">
        <v>2592</v>
      </c>
      <c r="C168" s="59">
        <v>0</v>
      </c>
      <c r="D168" s="60">
        <v>0</v>
      </c>
      <c r="E168" s="60">
        <v>0</v>
      </c>
      <c r="F168" s="57" t="str">
        <f t="shared" si="4"/>
        <v/>
      </c>
      <c r="G168" s="57" t="str">
        <f t="shared" si="5"/>
        <v/>
      </c>
    </row>
    <row r="169" s="44" customFormat="1" ht="17.1" customHeight="1" spans="1:7">
      <c r="A169" s="55" t="s">
        <v>2593</v>
      </c>
      <c r="B169" s="55" t="s">
        <v>2594</v>
      </c>
      <c r="C169" s="59">
        <v>0</v>
      </c>
      <c r="D169" s="60">
        <v>0</v>
      </c>
      <c r="E169" s="60">
        <v>0</v>
      </c>
      <c r="F169" s="57" t="str">
        <f t="shared" si="4"/>
        <v/>
      </c>
      <c r="G169" s="57" t="str">
        <f t="shared" si="5"/>
        <v/>
      </c>
    </row>
    <row r="170" s="44" customFormat="1" ht="17.1" customHeight="1" spans="1:7">
      <c r="A170" s="55" t="s">
        <v>2595</v>
      </c>
      <c r="B170" s="55" t="s">
        <v>2596</v>
      </c>
      <c r="C170" s="59">
        <v>0</v>
      </c>
      <c r="D170" s="60">
        <v>0</v>
      </c>
      <c r="E170" s="60">
        <v>0</v>
      </c>
      <c r="F170" s="57" t="str">
        <f t="shared" si="4"/>
        <v/>
      </c>
      <c r="G170" s="57" t="str">
        <f t="shared" si="5"/>
        <v/>
      </c>
    </row>
    <row r="171" s="44" customFormat="1" ht="17.1" customHeight="1" spans="1:7">
      <c r="A171" s="55" t="s">
        <v>2597</v>
      </c>
      <c r="B171" s="55" t="s">
        <v>2598</v>
      </c>
      <c r="C171" s="59">
        <v>0</v>
      </c>
      <c r="D171" s="60">
        <v>0</v>
      </c>
      <c r="E171" s="60">
        <v>0</v>
      </c>
      <c r="F171" s="57" t="str">
        <f t="shared" si="4"/>
        <v/>
      </c>
      <c r="G171" s="57" t="str">
        <f t="shared" si="5"/>
        <v/>
      </c>
    </row>
    <row r="172" s="44" customFormat="1" ht="17.1" customHeight="1" spans="1:7">
      <c r="A172" s="55" t="s">
        <v>2599</v>
      </c>
      <c r="B172" s="55" t="s">
        <v>2600</v>
      </c>
      <c r="C172" s="56">
        <v>0</v>
      </c>
      <c r="D172" s="56">
        <v>0</v>
      </c>
      <c r="E172" s="56">
        <v>0</v>
      </c>
      <c r="F172" s="57" t="str">
        <f t="shared" si="4"/>
        <v/>
      </c>
      <c r="G172" s="57" t="str">
        <f t="shared" si="5"/>
        <v/>
      </c>
    </row>
    <row r="173" s="44" customFormat="1" ht="17.1" customHeight="1" spans="1:7">
      <c r="A173" s="55" t="s">
        <v>2601</v>
      </c>
      <c r="B173" s="55" t="s">
        <v>2531</v>
      </c>
      <c r="C173" s="59">
        <v>0</v>
      </c>
      <c r="D173" s="60">
        <v>0</v>
      </c>
      <c r="E173" s="60">
        <v>0</v>
      </c>
      <c r="F173" s="57" t="str">
        <f t="shared" si="4"/>
        <v/>
      </c>
      <c r="G173" s="57" t="str">
        <f t="shared" si="5"/>
        <v/>
      </c>
    </row>
    <row r="174" s="44" customFormat="1" ht="17.1" customHeight="1" spans="1:7">
      <c r="A174" s="55" t="s">
        <v>2602</v>
      </c>
      <c r="B174" s="55" t="s">
        <v>2603</v>
      </c>
      <c r="C174" s="59">
        <v>0</v>
      </c>
      <c r="D174" s="60">
        <v>0</v>
      </c>
      <c r="E174" s="60">
        <v>0</v>
      </c>
      <c r="F174" s="57" t="str">
        <f t="shared" si="4"/>
        <v/>
      </c>
      <c r="G174" s="57" t="str">
        <f t="shared" si="5"/>
        <v/>
      </c>
    </row>
    <row r="175" s="44" customFormat="1" ht="17.1" customHeight="1" spans="1:7">
      <c r="A175" s="55" t="s">
        <v>2604</v>
      </c>
      <c r="B175" s="55" t="s">
        <v>2605</v>
      </c>
      <c r="C175" s="56">
        <v>0</v>
      </c>
      <c r="D175" s="56">
        <v>0</v>
      </c>
      <c r="E175" s="56">
        <v>0</v>
      </c>
      <c r="F175" s="57" t="str">
        <f t="shared" si="4"/>
        <v/>
      </c>
      <c r="G175" s="57" t="str">
        <f t="shared" si="5"/>
        <v/>
      </c>
    </row>
    <row r="176" s="44" customFormat="1" ht="17.1" customHeight="1" spans="1:7">
      <c r="A176" s="55" t="s">
        <v>2606</v>
      </c>
      <c r="B176" s="55" t="s">
        <v>2531</v>
      </c>
      <c r="C176" s="59">
        <v>0</v>
      </c>
      <c r="D176" s="60">
        <v>0</v>
      </c>
      <c r="E176" s="60">
        <v>0</v>
      </c>
      <c r="F176" s="57" t="str">
        <f t="shared" si="4"/>
        <v/>
      </c>
      <c r="G176" s="57" t="str">
        <f t="shared" si="5"/>
        <v/>
      </c>
    </row>
    <row r="177" s="44" customFormat="1" ht="17.1" customHeight="1" spans="1:7">
      <c r="A177" s="55" t="s">
        <v>2607</v>
      </c>
      <c r="B177" s="55" t="s">
        <v>2608</v>
      </c>
      <c r="C177" s="59">
        <v>0</v>
      </c>
      <c r="D177" s="60">
        <v>0</v>
      </c>
      <c r="E177" s="60">
        <v>0</v>
      </c>
      <c r="F177" s="57" t="str">
        <f t="shared" si="4"/>
        <v/>
      </c>
      <c r="G177" s="57" t="str">
        <f t="shared" si="5"/>
        <v/>
      </c>
    </row>
    <row r="178" s="44" customFormat="1" ht="17.1" customHeight="1" spans="1:7">
      <c r="A178" s="55" t="s">
        <v>2609</v>
      </c>
      <c r="B178" s="55" t="s">
        <v>2610</v>
      </c>
      <c r="C178" s="59">
        <v>0</v>
      </c>
      <c r="D178" s="60">
        <v>0</v>
      </c>
      <c r="E178" s="60">
        <v>0</v>
      </c>
      <c r="F178" s="57" t="str">
        <f t="shared" si="4"/>
        <v/>
      </c>
      <c r="G178" s="57" t="str">
        <f t="shared" si="5"/>
        <v/>
      </c>
    </row>
    <row r="179" s="44" customFormat="1" ht="17.1" customHeight="1" spans="1:7">
      <c r="A179" s="55" t="s">
        <v>2611</v>
      </c>
      <c r="B179" s="55" t="s">
        <v>2612</v>
      </c>
      <c r="C179" s="56">
        <v>0</v>
      </c>
      <c r="D179" s="56">
        <v>0</v>
      </c>
      <c r="E179" s="56">
        <v>0</v>
      </c>
      <c r="F179" s="57" t="str">
        <f t="shared" si="4"/>
        <v/>
      </c>
      <c r="G179" s="57" t="str">
        <f t="shared" si="5"/>
        <v/>
      </c>
    </row>
    <row r="180" s="44" customFormat="1" ht="17.1" customHeight="1" spans="1:7">
      <c r="A180" s="55" t="s">
        <v>2613</v>
      </c>
      <c r="B180" s="55" t="s">
        <v>2614</v>
      </c>
      <c r="C180" s="56">
        <v>0</v>
      </c>
      <c r="D180" s="56">
        <v>0</v>
      </c>
      <c r="E180" s="56">
        <v>0</v>
      </c>
      <c r="F180" s="57" t="str">
        <f t="shared" si="4"/>
        <v/>
      </c>
      <c r="G180" s="57" t="str">
        <f t="shared" si="5"/>
        <v/>
      </c>
    </row>
    <row r="181" s="44" customFormat="1" ht="17.1" customHeight="1" spans="1:7">
      <c r="A181" s="55" t="s">
        <v>2615</v>
      </c>
      <c r="B181" s="55" t="s">
        <v>2616</v>
      </c>
      <c r="C181" s="59">
        <v>0</v>
      </c>
      <c r="D181" s="60">
        <v>0</v>
      </c>
      <c r="E181" s="60">
        <v>0</v>
      </c>
      <c r="F181" s="57" t="str">
        <f t="shared" si="4"/>
        <v/>
      </c>
      <c r="G181" s="57" t="str">
        <f t="shared" si="5"/>
        <v/>
      </c>
    </row>
    <row r="182" s="44" customFormat="1" ht="17.1" customHeight="1" spans="1:7">
      <c r="A182" s="55" t="s">
        <v>2617</v>
      </c>
      <c r="B182" s="61" t="s">
        <v>2618</v>
      </c>
      <c r="C182" s="59">
        <v>0</v>
      </c>
      <c r="D182" s="60">
        <v>0</v>
      </c>
      <c r="E182" s="60">
        <v>0</v>
      </c>
      <c r="F182" s="57" t="str">
        <f t="shared" si="4"/>
        <v/>
      </c>
      <c r="G182" s="57" t="str">
        <f t="shared" si="5"/>
        <v/>
      </c>
    </row>
    <row r="183" s="44" customFormat="1" ht="17.1" customHeight="1" spans="1:7">
      <c r="A183" s="55" t="s">
        <v>2619</v>
      </c>
      <c r="B183" s="61" t="s">
        <v>2620</v>
      </c>
      <c r="C183" s="59">
        <v>0</v>
      </c>
      <c r="D183" s="60">
        <v>0</v>
      </c>
      <c r="E183" s="60">
        <v>0</v>
      </c>
      <c r="F183" s="57" t="str">
        <f t="shared" si="4"/>
        <v/>
      </c>
      <c r="G183" s="57" t="str">
        <f t="shared" si="5"/>
        <v/>
      </c>
    </row>
    <row r="184" s="44" customFormat="1" ht="17.1" customHeight="1" spans="1:7">
      <c r="A184" s="55" t="s">
        <v>2621</v>
      </c>
      <c r="B184" s="55" t="s">
        <v>2622</v>
      </c>
      <c r="C184" s="56">
        <v>0</v>
      </c>
      <c r="D184" s="56">
        <v>0</v>
      </c>
      <c r="E184" s="56">
        <v>0</v>
      </c>
      <c r="F184" s="57" t="str">
        <f t="shared" si="4"/>
        <v/>
      </c>
      <c r="G184" s="57" t="str">
        <f t="shared" si="5"/>
        <v/>
      </c>
    </row>
    <row r="185" s="44" customFormat="1" ht="17.1" customHeight="1" spans="1:7">
      <c r="A185" s="206" t="s">
        <v>2623</v>
      </c>
      <c r="B185" s="63" t="s">
        <v>2624</v>
      </c>
      <c r="C185" s="56">
        <v>0</v>
      </c>
      <c r="D185" s="56">
        <v>0</v>
      </c>
      <c r="E185" s="56">
        <v>0</v>
      </c>
      <c r="F185" s="57" t="str">
        <f t="shared" si="4"/>
        <v/>
      </c>
      <c r="G185" s="57" t="str">
        <f t="shared" si="5"/>
        <v/>
      </c>
    </row>
    <row r="186" s="44" customFormat="1" ht="17.1" customHeight="1" spans="1:7">
      <c r="A186" s="55" t="s">
        <v>2625</v>
      </c>
      <c r="B186" s="61" t="s">
        <v>2626</v>
      </c>
      <c r="C186" s="59">
        <v>0</v>
      </c>
      <c r="D186" s="60">
        <v>0</v>
      </c>
      <c r="E186" s="60">
        <v>0</v>
      </c>
      <c r="F186" s="57" t="str">
        <f t="shared" si="4"/>
        <v/>
      </c>
      <c r="G186" s="57" t="str">
        <f t="shared" si="5"/>
        <v/>
      </c>
    </row>
    <row r="187" s="44" customFormat="1" ht="17.1" customHeight="1" spans="1:7">
      <c r="A187" s="55" t="s">
        <v>2627</v>
      </c>
      <c r="B187" s="61" t="s">
        <v>2628</v>
      </c>
      <c r="C187" s="59">
        <v>0</v>
      </c>
      <c r="D187" s="60">
        <v>0</v>
      </c>
      <c r="E187" s="60">
        <v>0</v>
      </c>
      <c r="F187" s="57" t="str">
        <f t="shared" si="4"/>
        <v/>
      </c>
      <c r="G187" s="57" t="str">
        <f t="shared" si="5"/>
        <v/>
      </c>
    </row>
    <row r="188" s="44" customFormat="1" ht="17.1" customHeight="1" spans="1:7">
      <c r="A188" s="55" t="s">
        <v>2629</v>
      </c>
      <c r="B188" s="55" t="s">
        <v>2630</v>
      </c>
      <c r="C188" s="56">
        <v>54446</v>
      </c>
      <c r="D188" s="56">
        <v>73358</v>
      </c>
      <c r="E188" s="56">
        <v>30350</v>
      </c>
      <c r="F188" s="57">
        <f t="shared" si="4"/>
        <v>0.557433052933181</v>
      </c>
      <c r="G188" s="57">
        <f t="shared" si="5"/>
        <v>0.413724474494943</v>
      </c>
    </row>
    <row r="189" s="44" customFormat="1" ht="17.1" customHeight="1" spans="1:7">
      <c r="A189" s="55" t="s">
        <v>2631</v>
      </c>
      <c r="B189" s="55" t="s">
        <v>2632</v>
      </c>
      <c r="C189" s="56">
        <v>54446</v>
      </c>
      <c r="D189" s="56">
        <v>71859</v>
      </c>
      <c r="E189" s="56">
        <v>30350</v>
      </c>
      <c r="F189" s="57">
        <f t="shared" si="4"/>
        <v>0.557433052933181</v>
      </c>
      <c r="G189" s="57">
        <f t="shared" si="5"/>
        <v>0.422354889436257</v>
      </c>
    </row>
    <row r="190" s="44" customFormat="1" ht="17.1" customHeight="1" spans="1:7">
      <c r="A190" s="55" t="s">
        <v>2633</v>
      </c>
      <c r="B190" s="55" t="s">
        <v>2634</v>
      </c>
      <c r="C190" s="59">
        <v>0</v>
      </c>
      <c r="D190" s="60">
        <v>0</v>
      </c>
      <c r="E190" s="60">
        <v>0</v>
      </c>
      <c r="F190" s="57" t="str">
        <f t="shared" si="4"/>
        <v/>
      </c>
      <c r="G190" s="57" t="str">
        <f t="shared" si="5"/>
        <v/>
      </c>
    </row>
    <row r="191" s="44" customFormat="1" ht="17.1" customHeight="1" spans="1:7">
      <c r="A191" s="55" t="s">
        <v>2635</v>
      </c>
      <c r="B191" s="55" t="s">
        <v>2636</v>
      </c>
      <c r="C191" s="59">
        <v>0</v>
      </c>
      <c r="D191" s="60">
        <v>71859</v>
      </c>
      <c r="E191" s="60">
        <v>0</v>
      </c>
      <c r="F191" s="57" t="str">
        <f t="shared" si="4"/>
        <v/>
      </c>
      <c r="G191" s="57">
        <f t="shared" si="5"/>
        <v>0</v>
      </c>
    </row>
    <row r="192" s="44" customFormat="1" ht="17.1" customHeight="1" spans="1:7">
      <c r="A192" s="55" t="s">
        <v>2637</v>
      </c>
      <c r="B192" s="55" t="s">
        <v>2638</v>
      </c>
      <c r="C192" s="59">
        <v>54446</v>
      </c>
      <c r="D192" s="60">
        <v>0</v>
      </c>
      <c r="E192" s="60">
        <v>30350</v>
      </c>
      <c r="F192" s="57">
        <f t="shared" si="4"/>
        <v>0.557433052933181</v>
      </c>
      <c r="G192" s="57" t="str">
        <f t="shared" si="5"/>
        <v/>
      </c>
    </row>
    <row r="193" s="44" customFormat="1" ht="17.1" customHeight="1" spans="1:7">
      <c r="A193" s="55" t="s">
        <v>2639</v>
      </c>
      <c r="B193" s="55" t="s">
        <v>2640</v>
      </c>
      <c r="C193" s="56">
        <v>0</v>
      </c>
      <c r="D193" s="56">
        <v>0</v>
      </c>
      <c r="E193" s="56">
        <v>0</v>
      </c>
      <c r="F193" s="57" t="str">
        <f t="shared" si="4"/>
        <v/>
      </c>
      <c r="G193" s="57" t="str">
        <f t="shared" si="5"/>
        <v/>
      </c>
    </row>
    <row r="194" s="44" customFormat="1" ht="17.1" customHeight="1" spans="1:7">
      <c r="A194" s="55" t="s">
        <v>2641</v>
      </c>
      <c r="B194" s="55" t="s">
        <v>2642</v>
      </c>
      <c r="C194" s="59">
        <v>0</v>
      </c>
      <c r="D194" s="60">
        <v>0</v>
      </c>
      <c r="E194" s="60">
        <v>0</v>
      </c>
      <c r="F194" s="57" t="str">
        <f t="shared" si="4"/>
        <v/>
      </c>
      <c r="G194" s="57" t="str">
        <f t="shared" si="5"/>
        <v/>
      </c>
    </row>
    <row r="195" s="44" customFormat="1" ht="17.1" customHeight="1" spans="1:7">
      <c r="A195" s="55" t="s">
        <v>2643</v>
      </c>
      <c r="B195" s="55" t="s">
        <v>2644</v>
      </c>
      <c r="C195" s="59">
        <v>0</v>
      </c>
      <c r="D195" s="60">
        <v>0</v>
      </c>
      <c r="E195" s="60">
        <v>0</v>
      </c>
      <c r="F195" s="57" t="str">
        <f t="shared" si="4"/>
        <v/>
      </c>
      <c r="G195" s="57" t="str">
        <f t="shared" si="5"/>
        <v/>
      </c>
    </row>
    <row r="196" s="44" customFormat="1" ht="17.1" customHeight="1" spans="1:7">
      <c r="A196" s="55" t="s">
        <v>2645</v>
      </c>
      <c r="B196" s="55" t="s">
        <v>2646</v>
      </c>
      <c r="C196" s="59">
        <v>0</v>
      </c>
      <c r="D196" s="60">
        <v>0</v>
      </c>
      <c r="E196" s="60">
        <v>0</v>
      </c>
      <c r="F196" s="57" t="str">
        <f t="shared" si="4"/>
        <v/>
      </c>
      <c r="G196" s="57" t="str">
        <f t="shared" si="5"/>
        <v/>
      </c>
    </row>
    <row r="197" s="44" customFormat="1" ht="17.1" customHeight="1" spans="1:7">
      <c r="A197" s="55" t="s">
        <v>2647</v>
      </c>
      <c r="B197" s="55" t="s">
        <v>2648</v>
      </c>
      <c r="C197" s="59">
        <v>0</v>
      </c>
      <c r="D197" s="60">
        <v>0</v>
      </c>
      <c r="E197" s="60">
        <v>0</v>
      </c>
      <c r="F197" s="57" t="str">
        <f t="shared" si="4"/>
        <v/>
      </c>
      <c r="G197" s="57" t="str">
        <f t="shared" si="5"/>
        <v/>
      </c>
    </row>
    <row r="198" s="44" customFormat="1" ht="17.1" customHeight="1" spans="1:7">
      <c r="A198" s="55" t="s">
        <v>2649</v>
      </c>
      <c r="B198" s="55" t="s">
        <v>2650</v>
      </c>
      <c r="C198" s="59">
        <v>0</v>
      </c>
      <c r="D198" s="60">
        <v>0</v>
      </c>
      <c r="E198" s="60">
        <v>0</v>
      </c>
      <c r="F198" s="57" t="str">
        <f t="shared" si="4"/>
        <v/>
      </c>
      <c r="G198" s="57" t="str">
        <f t="shared" si="5"/>
        <v/>
      </c>
    </row>
    <row r="199" s="44" customFormat="1" ht="17.1" customHeight="1" spans="1:7">
      <c r="A199" s="55" t="s">
        <v>2651</v>
      </c>
      <c r="B199" s="55" t="s">
        <v>2652</v>
      </c>
      <c r="C199" s="59">
        <v>0</v>
      </c>
      <c r="D199" s="60">
        <v>0</v>
      </c>
      <c r="E199" s="60">
        <v>0</v>
      </c>
      <c r="F199" s="57" t="str">
        <f t="shared" ref="F199:F262" si="6">IFERROR($E199/C199,"")</f>
        <v/>
      </c>
      <c r="G199" s="57" t="str">
        <f t="shared" ref="G199:G262" si="7">IFERROR($E199/D199,"")</f>
        <v/>
      </c>
    </row>
    <row r="200" s="44" customFormat="1" ht="17.1" customHeight="1" spans="1:7">
      <c r="A200" s="55" t="s">
        <v>2653</v>
      </c>
      <c r="B200" s="55" t="s">
        <v>2654</v>
      </c>
      <c r="C200" s="59">
        <v>0</v>
      </c>
      <c r="D200" s="60">
        <v>0</v>
      </c>
      <c r="E200" s="60">
        <v>0</v>
      </c>
      <c r="F200" s="57" t="str">
        <f t="shared" si="6"/>
        <v/>
      </c>
      <c r="G200" s="57" t="str">
        <f t="shared" si="7"/>
        <v/>
      </c>
    </row>
    <row r="201" s="44" customFormat="1" ht="17.1" customHeight="1" spans="1:7">
      <c r="A201" s="55" t="s">
        <v>2655</v>
      </c>
      <c r="B201" s="55" t="s">
        <v>2656</v>
      </c>
      <c r="C201" s="59">
        <v>0</v>
      </c>
      <c r="D201" s="60">
        <v>0</v>
      </c>
      <c r="E201" s="60">
        <v>0</v>
      </c>
      <c r="F201" s="57" t="str">
        <f t="shared" si="6"/>
        <v/>
      </c>
      <c r="G201" s="57" t="str">
        <f t="shared" si="7"/>
        <v/>
      </c>
    </row>
    <row r="202" s="44" customFormat="1" ht="17.1" customHeight="1" spans="1:7">
      <c r="A202" s="55" t="s">
        <v>2657</v>
      </c>
      <c r="B202" s="55" t="s">
        <v>2658</v>
      </c>
      <c r="C202" s="59">
        <v>0</v>
      </c>
      <c r="D202" s="60">
        <v>0</v>
      </c>
      <c r="E202" s="60">
        <v>0</v>
      </c>
      <c r="F202" s="57" t="str">
        <f t="shared" si="6"/>
        <v/>
      </c>
      <c r="G202" s="57" t="str">
        <f t="shared" si="7"/>
        <v/>
      </c>
    </row>
    <row r="203" s="44" customFormat="1" ht="17.1" customHeight="1" spans="1:7">
      <c r="A203" s="206" t="s">
        <v>2659</v>
      </c>
      <c r="B203" s="63" t="s">
        <v>2660</v>
      </c>
      <c r="C203" s="59">
        <v>0</v>
      </c>
      <c r="D203" s="60">
        <v>0</v>
      </c>
      <c r="E203" s="60">
        <v>0</v>
      </c>
      <c r="F203" s="57" t="str">
        <f t="shared" si="6"/>
        <v/>
      </c>
      <c r="G203" s="57" t="str">
        <f t="shared" si="7"/>
        <v/>
      </c>
    </row>
    <row r="204" s="44" customFormat="1" ht="17.1" customHeight="1" spans="1:7">
      <c r="A204" s="55" t="s">
        <v>2661</v>
      </c>
      <c r="B204" s="55" t="s">
        <v>2662</v>
      </c>
      <c r="C204" s="56">
        <v>0</v>
      </c>
      <c r="D204" s="56">
        <v>1499</v>
      </c>
      <c r="E204" s="56">
        <v>0</v>
      </c>
      <c r="F204" s="57" t="str">
        <f t="shared" si="6"/>
        <v/>
      </c>
      <c r="G204" s="57">
        <f t="shared" si="7"/>
        <v>0</v>
      </c>
    </row>
    <row r="205" s="44" customFormat="1" ht="17.1" customHeight="1" spans="1:7">
      <c r="A205" s="55" t="s">
        <v>2663</v>
      </c>
      <c r="B205" s="55" t="s">
        <v>2664</v>
      </c>
      <c r="C205" s="59">
        <v>0</v>
      </c>
      <c r="D205" s="60">
        <v>0</v>
      </c>
      <c r="E205" s="60">
        <v>0</v>
      </c>
      <c r="F205" s="57" t="str">
        <f t="shared" si="6"/>
        <v/>
      </c>
      <c r="G205" s="57" t="str">
        <f t="shared" si="7"/>
        <v/>
      </c>
    </row>
    <row r="206" s="44" customFormat="1" ht="17.1" customHeight="1" spans="1:7">
      <c r="A206" s="55" t="s">
        <v>2665</v>
      </c>
      <c r="B206" s="55" t="s">
        <v>2666</v>
      </c>
      <c r="C206" s="59">
        <v>0</v>
      </c>
      <c r="D206" s="60">
        <v>1157</v>
      </c>
      <c r="E206" s="60">
        <v>0</v>
      </c>
      <c r="F206" s="57" t="str">
        <f t="shared" si="6"/>
        <v/>
      </c>
      <c r="G206" s="57">
        <f t="shared" si="7"/>
        <v>0</v>
      </c>
    </row>
    <row r="207" s="44" customFormat="1" ht="17.1" customHeight="1" spans="1:7">
      <c r="A207" s="55" t="s">
        <v>2667</v>
      </c>
      <c r="B207" s="55" t="s">
        <v>2668</v>
      </c>
      <c r="C207" s="59">
        <v>0</v>
      </c>
      <c r="D207" s="60">
        <v>92</v>
      </c>
      <c r="E207" s="60">
        <v>0</v>
      </c>
      <c r="F207" s="57" t="str">
        <f t="shared" si="6"/>
        <v/>
      </c>
      <c r="G207" s="57">
        <f t="shared" si="7"/>
        <v>0</v>
      </c>
    </row>
    <row r="208" s="44" customFormat="1" ht="17.1" customHeight="1" spans="1:7">
      <c r="A208" s="55" t="s">
        <v>2669</v>
      </c>
      <c r="B208" s="64" t="s">
        <v>2670</v>
      </c>
      <c r="C208" s="59">
        <v>0</v>
      </c>
      <c r="D208" s="60">
        <v>24</v>
      </c>
      <c r="E208" s="60">
        <v>0</v>
      </c>
      <c r="F208" s="57" t="str">
        <f t="shared" si="6"/>
        <v/>
      </c>
      <c r="G208" s="57">
        <f t="shared" si="7"/>
        <v>0</v>
      </c>
    </row>
    <row r="209" s="44" customFormat="1" ht="17.1" customHeight="1" spans="1:7">
      <c r="A209" s="55" t="s">
        <v>2671</v>
      </c>
      <c r="B209" s="55" t="s">
        <v>2672</v>
      </c>
      <c r="C209" s="59">
        <v>0</v>
      </c>
      <c r="D209" s="60">
        <v>0</v>
      </c>
      <c r="E209" s="60">
        <v>0</v>
      </c>
      <c r="F209" s="57" t="str">
        <f t="shared" si="6"/>
        <v/>
      </c>
      <c r="G209" s="57" t="str">
        <f t="shared" si="7"/>
        <v/>
      </c>
    </row>
    <row r="210" s="44" customFormat="1" ht="17.1" customHeight="1" spans="1:7">
      <c r="A210" s="55" t="s">
        <v>2673</v>
      </c>
      <c r="B210" s="55" t="s">
        <v>2674</v>
      </c>
      <c r="C210" s="59">
        <v>0</v>
      </c>
      <c r="D210" s="60">
        <v>226</v>
      </c>
      <c r="E210" s="60">
        <v>0</v>
      </c>
      <c r="F210" s="57" t="str">
        <f t="shared" si="6"/>
        <v/>
      </c>
      <c r="G210" s="57">
        <f t="shared" si="7"/>
        <v>0</v>
      </c>
    </row>
    <row r="211" s="44" customFormat="1" ht="17.1" customHeight="1" spans="1:7">
      <c r="A211" s="55" t="s">
        <v>2675</v>
      </c>
      <c r="B211" s="55" t="s">
        <v>2676</v>
      </c>
      <c r="C211" s="59">
        <v>0</v>
      </c>
      <c r="D211" s="60">
        <v>0</v>
      </c>
      <c r="E211" s="60">
        <v>0</v>
      </c>
      <c r="F211" s="57" t="str">
        <f t="shared" si="6"/>
        <v/>
      </c>
      <c r="G211" s="57" t="str">
        <f t="shared" si="7"/>
        <v/>
      </c>
    </row>
    <row r="212" s="44" customFormat="1" ht="17.1" customHeight="1" spans="1:7">
      <c r="A212" s="55" t="s">
        <v>2677</v>
      </c>
      <c r="B212" s="55" t="s">
        <v>2678</v>
      </c>
      <c r="C212" s="59">
        <v>0</v>
      </c>
      <c r="D212" s="60">
        <v>0</v>
      </c>
      <c r="E212" s="60">
        <v>0</v>
      </c>
      <c r="F212" s="57" t="str">
        <f t="shared" si="6"/>
        <v/>
      </c>
      <c r="G212" s="57" t="str">
        <f t="shared" si="7"/>
        <v/>
      </c>
    </row>
    <row r="213" s="44" customFormat="1" ht="17.1" customHeight="1" spans="1:7">
      <c r="A213" s="55" t="s">
        <v>2679</v>
      </c>
      <c r="B213" s="55" t="s">
        <v>2680</v>
      </c>
      <c r="C213" s="59">
        <v>0</v>
      </c>
      <c r="D213" s="60">
        <v>0</v>
      </c>
      <c r="E213" s="60">
        <v>0</v>
      </c>
      <c r="F213" s="57" t="str">
        <f t="shared" si="6"/>
        <v/>
      </c>
      <c r="G213" s="57" t="str">
        <f t="shared" si="7"/>
        <v/>
      </c>
    </row>
    <row r="214" s="44" customFormat="1" ht="17.1" customHeight="1" spans="1:7">
      <c r="A214" s="55" t="s">
        <v>2681</v>
      </c>
      <c r="B214" s="55" t="s">
        <v>2682</v>
      </c>
      <c r="C214" s="59">
        <v>0</v>
      </c>
      <c r="D214" s="60">
        <v>0</v>
      </c>
      <c r="E214" s="60">
        <v>0</v>
      </c>
      <c r="F214" s="57" t="str">
        <f t="shared" si="6"/>
        <v/>
      </c>
      <c r="G214" s="57" t="str">
        <f t="shared" si="7"/>
        <v/>
      </c>
    </row>
    <row r="215" s="44" customFormat="1" ht="17.1" customHeight="1" spans="1:7">
      <c r="A215" s="55" t="s">
        <v>2683</v>
      </c>
      <c r="B215" s="55" t="s">
        <v>2684</v>
      </c>
      <c r="C215" s="59">
        <v>0</v>
      </c>
      <c r="D215" s="60">
        <v>0</v>
      </c>
      <c r="E215" s="60">
        <v>0</v>
      </c>
      <c r="F215" s="57" t="str">
        <f t="shared" si="6"/>
        <v/>
      </c>
      <c r="G215" s="57" t="str">
        <f t="shared" si="7"/>
        <v/>
      </c>
    </row>
    <row r="216" s="44" customFormat="1" ht="17.1" customHeight="1" spans="1:7">
      <c r="A216" s="55" t="s">
        <v>2685</v>
      </c>
      <c r="B216" s="55" t="s">
        <v>2686</v>
      </c>
      <c r="C216" s="56">
        <v>0</v>
      </c>
      <c r="D216" s="56">
        <v>19090</v>
      </c>
      <c r="E216" s="56">
        <v>26000</v>
      </c>
      <c r="F216" s="57" t="str">
        <f t="shared" si="6"/>
        <v/>
      </c>
      <c r="G216" s="57">
        <f t="shared" si="7"/>
        <v>1.36196961760084</v>
      </c>
    </row>
    <row r="217" s="44" customFormat="1" ht="17.1" customHeight="1" spans="1:7">
      <c r="A217" s="55" t="s">
        <v>2687</v>
      </c>
      <c r="B217" s="55" t="s">
        <v>2688</v>
      </c>
      <c r="C217" s="56">
        <v>0</v>
      </c>
      <c r="D217" s="56">
        <v>19090</v>
      </c>
      <c r="E217" s="56">
        <v>26000</v>
      </c>
      <c r="F217" s="57" t="str">
        <f t="shared" si="6"/>
        <v/>
      </c>
      <c r="G217" s="57">
        <f t="shared" si="7"/>
        <v>1.36196961760084</v>
      </c>
    </row>
    <row r="218" s="44" customFormat="1" ht="17.1" customHeight="1" spans="1:7">
      <c r="A218" s="55" t="s">
        <v>2689</v>
      </c>
      <c r="B218" s="55" t="s">
        <v>2690</v>
      </c>
      <c r="C218" s="59">
        <v>0</v>
      </c>
      <c r="D218" s="60">
        <v>0</v>
      </c>
      <c r="E218" s="60">
        <v>0</v>
      </c>
      <c r="F218" s="57" t="str">
        <f t="shared" si="6"/>
        <v/>
      </c>
      <c r="G218" s="57" t="str">
        <f t="shared" si="7"/>
        <v/>
      </c>
    </row>
    <row r="219" s="44" customFormat="1" ht="17.1" customHeight="1" spans="1:7">
      <c r="A219" s="55" t="s">
        <v>2691</v>
      </c>
      <c r="B219" s="55" t="s">
        <v>2692</v>
      </c>
      <c r="C219" s="59">
        <v>0</v>
      </c>
      <c r="D219" s="60">
        <v>0</v>
      </c>
      <c r="E219" s="60">
        <v>0</v>
      </c>
      <c r="F219" s="57" t="str">
        <f t="shared" si="6"/>
        <v/>
      </c>
      <c r="G219" s="57" t="str">
        <f t="shared" si="7"/>
        <v/>
      </c>
    </row>
    <row r="220" s="44" customFormat="1" ht="17.1" customHeight="1" spans="1:7">
      <c r="A220" s="55" t="s">
        <v>2693</v>
      </c>
      <c r="B220" s="55" t="s">
        <v>2694</v>
      </c>
      <c r="C220" s="59">
        <v>0</v>
      </c>
      <c r="D220" s="60">
        <v>19090</v>
      </c>
      <c r="E220" s="60">
        <v>26000</v>
      </c>
      <c r="F220" s="57" t="str">
        <f t="shared" si="6"/>
        <v/>
      </c>
      <c r="G220" s="57">
        <f t="shared" si="7"/>
        <v>1.36196961760084</v>
      </c>
    </row>
    <row r="221" s="44" customFormat="1" ht="17.1" customHeight="1" spans="1:7">
      <c r="A221" s="55" t="s">
        <v>2695</v>
      </c>
      <c r="B221" s="55" t="s">
        <v>2696</v>
      </c>
      <c r="C221" s="59">
        <v>0</v>
      </c>
      <c r="D221" s="60">
        <v>0</v>
      </c>
      <c r="E221" s="60">
        <v>0</v>
      </c>
      <c r="F221" s="57" t="str">
        <f t="shared" si="6"/>
        <v/>
      </c>
      <c r="G221" s="57" t="str">
        <f t="shared" si="7"/>
        <v/>
      </c>
    </row>
    <row r="222" s="44" customFormat="1" ht="17.1" customHeight="1" spans="1:7">
      <c r="A222" s="55" t="s">
        <v>2697</v>
      </c>
      <c r="B222" s="55" t="s">
        <v>2698</v>
      </c>
      <c r="C222" s="59">
        <v>0</v>
      </c>
      <c r="D222" s="60">
        <v>0</v>
      </c>
      <c r="E222" s="60">
        <v>0</v>
      </c>
      <c r="F222" s="57" t="str">
        <f t="shared" si="6"/>
        <v/>
      </c>
      <c r="G222" s="57" t="str">
        <f t="shared" si="7"/>
        <v/>
      </c>
    </row>
    <row r="223" s="44" customFormat="1" ht="17.1" customHeight="1" spans="1:7">
      <c r="A223" s="55" t="s">
        <v>2699</v>
      </c>
      <c r="B223" s="55" t="s">
        <v>2700</v>
      </c>
      <c r="C223" s="59">
        <v>0</v>
      </c>
      <c r="D223" s="60">
        <v>0</v>
      </c>
      <c r="E223" s="60">
        <v>0</v>
      </c>
      <c r="F223" s="57" t="str">
        <f t="shared" si="6"/>
        <v/>
      </c>
      <c r="G223" s="57" t="str">
        <f t="shared" si="7"/>
        <v/>
      </c>
    </row>
    <row r="224" s="44" customFormat="1" ht="17.1" customHeight="1" spans="1:7">
      <c r="A224" s="55" t="s">
        <v>2701</v>
      </c>
      <c r="B224" s="55" t="s">
        <v>2702</v>
      </c>
      <c r="C224" s="59">
        <v>0</v>
      </c>
      <c r="D224" s="60">
        <v>0</v>
      </c>
      <c r="E224" s="65">
        <v>0</v>
      </c>
      <c r="F224" s="57" t="str">
        <f t="shared" si="6"/>
        <v/>
      </c>
      <c r="G224" s="57" t="str">
        <f t="shared" si="7"/>
        <v/>
      </c>
    </row>
    <row r="225" s="44" customFormat="1" ht="17.1" customHeight="1" spans="1:7">
      <c r="A225" s="55" t="s">
        <v>2703</v>
      </c>
      <c r="B225" s="55" t="s">
        <v>2704</v>
      </c>
      <c r="C225" s="59">
        <v>0</v>
      </c>
      <c r="D225" s="60">
        <v>0</v>
      </c>
      <c r="E225" s="60">
        <v>0</v>
      </c>
      <c r="F225" s="57" t="str">
        <f t="shared" si="6"/>
        <v/>
      </c>
      <c r="G225" s="57" t="str">
        <f t="shared" si="7"/>
        <v/>
      </c>
    </row>
    <row r="226" s="44" customFormat="1" ht="17.1" customHeight="1" spans="1:7">
      <c r="A226" s="55" t="s">
        <v>2705</v>
      </c>
      <c r="B226" s="55" t="s">
        <v>2706</v>
      </c>
      <c r="C226" s="59">
        <v>0</v>
      </c>
      <c r="D226" s="60">
        <v>0</v>
      </c>
      <c r="E226" s="60">
        <v>0</v>
      </c>
      <c r="F226" s="57" t="str">
        <f t="shared" si="6"/>
        <v/>
      </c>
      <c r="G226" s="57" t="str">
        <f t="shared" si="7"/>
        <v/>
      </c>
    </row>
    <row r="227" s="44" customFormat="1" ht="17.1" customHeight="1" spans="1:7">
      <c r="A227" s="55" t="s">
        <v>2707</v>
      </c>
      <c r="B227" s="55" t="s">
        <v>2708</v>
      </c>
      <c r="C227" s="59">
        <v>0</v>
      </c>
      <c r="D227" s="60">
        <v>0</v>
      </c>
      <c r="E227" s="60">
        <v>0</v>
      </c>
      <c r="F227" s="57" t="str">
        <f t="shared" si="6"/>
        <v/>
      </c>
      <c r="G227" s="57" t="str">
        <f t="shared" si="7"/>
        <v/>
      </c>
    </row>
    <row r="228" s="44" customFormat="1" ht="17.1" customHeight="1" spans="1:7">
      <c r="A228" s="55" t="s">
        <v>2709</v>
      </c>
      <c r="B228" s="55" t="s">
        <v>2710</v>
      </c>
      <c r="C228" s="59">
        <v>0</v>
      </c>
      <c r="D228" s="60">
        <v>0</v>
      </c>
      <c r="E228" s="60">
        <v>0</v>
      </c>
      <c r="F228" s="57" t="str">
        <f t="shared" si="6"/>
        <v/>
      </c>
      <c r="G228" s="57" t="str">
        <f t="shared" si="7"/>
        <v/>
      </c>
    </row>
    <row r="229" s="44" customFormat="1" ht="17.1" customHeight="1" spans="1:7">
      <c r="A229" s="55" t="s">
        <v>2711</v>
      </c>
      <c r="B229" s="55" t="s">
        <v>2712</v>
      </c>
      <c r="C229" s="59">
        <v>0</v>
      </c>
      <c r="D229" s="60">
        <v>0</v>
      </c>
      <c r="E229" s="60">
        <v>0</v>
      </c>
      <c r="F229" s="57" t="str">
        <f t="shared" si="6"/>
        <v/>
      </c>
      <c r="G229" s="57" t="str">
        <f t="shared" si="7"/>
        <v/>
      </c>
    </row>
    <row r="230" s="44" customFormat="1" ht="17.1" customHeight="1" spans="1:7">
      <c r="A230" s="55" t="s">
        <v>2713</v>
      </c>
      <c r="B230" s="55" t="s">
        <v>2714</v>
      </c>
      <c r="C230" s="59">
        <v>0</v>
      </c>
      <c r="D230" s="60">
        <v>0</v>
      </c>
      <c r="E230" s="60">
        <v>0</v>
      </c>
      <c r="F230" s="57" t="str">
        <f t="shared" si="6"/>
        <v/>
      </c>
      <c r="G230" s="57" t="str">
        <f t="shared" si="7"/>
        <v/>
      </c>
    </row>
    <row r="231" s="44" customFormat="1" ht="17.1" customHeight="1" spans="1:7">
      <c r="A231" s="55" t="s">
        <v>2715</v>
      </c>
      <c r="B231" s="55" t="s">
        <v>2716</v>
      </c>
      <c r="C231" s="59">
        <v>0</v>
      </c>
      <c r="D231" s="60">
        <v>0</v>
      </c>
      <c r="E231" s="60">
        <v>0</v>
      </c>
      <c r="F231" s="57" t="str">
        <f t="shared" si="6"/>
        <v/>
      </c>
      <c r="G231" s="57" t="str">
        <f t="shared" si="7"/>
        <v/>
      </c>
    </row>
    <row r="232" s="44" customFormat="1" ht="17.1" customHeight="1" spans="1:7">
      <c r="A232" s="55" t="s">
        <v>2717</v>
      </c>
      <c r="B232" s="55" t="s">
        <v>2718</v>
      </c>
      <c r="C232" s="59">
        <v>0</v>
      </c>
      <c r="D232" s="60">
        <v>0</v>
      </c>
      <c r="E232" s="60">
        <v>0</v>
      </c>
      <c r="F232" s="57" t="str">
        <f t="shared" si="6"/>
        <v/>
      </c>
      <c r="G232" s="57" t="str">
        <f t="shared" si="7"/>
        <v/>
      </c>
    </row>
    <row r="233" s="44" customFormat="1" ht="17.1" customHeight="1" spans="1:7">
      <c r="A233" s="55" t="s">
        <v>2719</v>
      </c>
      <c r="B233" s="55" t="s">
        <v>2720</v>
      </c>
      <c r="C233" s="56">
        <v>0</v>
      </c>
      <c r="D233" s="56">
        <v>2</v>
      </c>
      <c r="E233" s="56">
        <v>2</v>
      </c>
      <c r="F233" s="57" t="str">
        <f t="shared" si="6"/>
        <v/>
      </c>
      <c r="G233" s="57">
        <f t="shared" si="7"/>
        <v>1</v>
      </c>
    </row>
    <row r="234" s="44" customFormat="1" ht="17.1" customHeight="1" spans="1:7">
      <c r="A234" s="55" t="s">
        <v>2721</v>
      </c>
      <c r="B234" s="55" t="s">
        <v>2722</v>
      </c>
      <c r="C234" s="56">
        <v>0</v>
      </c>
      <c r="D234" s="56">
        <v>2</v>
      </c>
      <c r="E234" s="56">
        <v>2</v>
      </c>
      <c r="F234" s="57" t="str">
        <f t="shared" si="6"/>
        <v/>
      </c>
      <c r="G234" s="57">
        <f t="shared" si="7"/>
        <v>1</v>
      </c>
    </row>
    <row r="235" s="44" customFormat="1" ht="17.1" customHeight="1" spans="1:7">
      <c r="A235" s="55" t="s">
        <v>2723</v>
      </c>
      <c r="B235" s="55" t="s">
        <v>2724</v>
      </c>
      <c r="C235" s="59">
        <v>0</v>
      </c>
      <c r="D235" s="60">
        <v>0</v>
      </c>
      <c r="E235" s="60">
        <v>0</v>
      </c>
      <c r="F235" s="57" t="str">
        <f t="shared" si="6"/>
        <v/>
      </c>
      <c r="G235" s="57" t="str">
        <f t="shared" si="7"/>
        <v/>
      </c>
    </row>
    <row r="236" s="44" customFormat="1" ht="17.1" customHeight="1" spans="1:7">
      <c r="A236" s="55" t="s">
        <v>2725</v>
      </c>
      <c r="B236" s="55" t="s">
        <v>2726</v>
      </c>
      <c r="C236" s="59">
        <v>0</v>
      </c>
      <c r="D236" s="60">
        <v>0</v>
      </c>
      <c r="E236" s="60">
        <v>0</v>
      </c>
      <c r="F236" s="57" t="str">
        <f t="shared" si="6"/>
        <v/>
      </c>
      <c r="G236" s="57" t="str">
        <f t="shared" si="7"/>
        <v/>
      </c>
    </row>
    <row r="237" s="44" customFormat="1" ht="17.1" customHeight="1" spans="1:7">
      <c r="A237" s="55" t="s">
        <v>2727</v>
      </c>
      <c r="B237" s="55" t="s">
        <v>2728</v>
      </c>
      <c r="C237" s="59">
        <v>0</v>
      </c>
      <c r="D237" s="60">
        <v>0</v>
      </c>
      <c r="E237" s="60">
        <v>0</v>
      </c>
      <c r="F237" s="57" t="str">
        <f t="shared" si="6"/>
        <v/>
      </c>
      <c r="G237" s="57" t="str">
        <f t="shared" si="7"/>
        <v/>
      </c>
    </row>
    <row r="238" s="44" customFormat="1" ht="17.1" customHeight="1" spans="1:7">
      <c r="A238" s="55" t="s">
        <v>2729</v>
      </c>
      <c r="B238" s="55" t="s">
        <v>2730</v>
      </c>
      <c r="C238" s="59">
        <v>0</v>
      </c>
      <c r="D238" s="60">
        <v>0</v>
      </c>
      <c r="E238" s="60">
        <v>0</v>
      </c>
      <c r="F238" s="57" t="str">
        <f t="shared" si="6"/>
        <v/>
      </c>
      <c r="G238" s="57" t="str">
        <f t="shared" si="7"/>
        <v/>
      </c>
    </row>
    <row r="239" s="44" customFormat="1" ht="17.1" customHeight="1" spans="1:7">
      <c r="A239" s="55" t="s">
        <v>2731</v>
      </c>
      <c r="B239" s="55" t="s">
        <v>2732</v>
      </c>
      <c r="C239" s="59">
        <v>0</v>
      </c>
      <c r="D239" s="60">
        <v>0</v>
      </c>
      <c r="E239" s="60">
        <v>0</v>
      </c>
      <c r="F239" s="57" t="str">
        <f t="shared" si="6"/>
        <v/>
      </c>
      <c r="G239" s="57" t="str">
        <f t="shared" si="7"/>
        <v/>
      </c>
    </row>
    <row r="240" s="44" customFormat="1" ht="17.1" customHeight="1" spans="1:7">
      <c r="A240" s="55" t="s">
        <v>2733</v>
      </c>
      <c r="B240" s="55" t="s">
        <v>2734</v>
      </c>
      <c r="C240" s="59">
        <v>0</v>
      </c>
      <c r="D240" s="60">
        <v>0</v>
      </c>
      <c r="E240" s="60">
        <v>0</v>
      </c>
      <c r="F240" s="57" t="str">
        <f t="shared" si="6"/>
        <v/>
      </c>
      <c r="G240" s="57" t="str">
        <f t="shared" si="7"/>
        <v/>
      </c>
    </row>
    <row r="241" s="44" customFormat="1" ht="17.1" customHeight="1" spans="1:7">
      <c r="A241" s="55" t="s">
        <v>2735</v>
      </c>
      <c r="B241" s="55" t="s">
        <v>2736</v>
      </c>
      <c r="C241" s="59">
        <v>0</v>
      </c>
      <c r="D241" s="60">
        <v>0</v>
      </c>
      <c r="E241" s="60">
        <v>0</v>
      </c>
      <c r="F241" s="57" t="str">
        <f t="shared" si="6"/>
        <v/>
      </c>
      <c r="G241" s="57" t="str">
        <f t="shared" si="7"/>
        <v/>
      </c>
    </row>
    <row r="242" s="44" customFormat="1" ht="17.1" customHeight="1" spans="1:7">
      <c r="A242" s="55" t="s">
        <v>2737</v>
      </c>
      <c r="B242" s="55" t="s">
        <v>2738</v>
      </c>
      <c r="C242" s="59">
        <v>0</v>
      </c>
      <c r="D242" s="60">
        <v>0</v>
      </c>
      <c r="E242" s="60">
        <v>0</v>
      </c>
      <c r="F242" s="57" t="str">
        <f t="shared" si="6"/>
        <v/>
      </c>
      <c r="G242" s="57" t="str">
        <f t="shared" si="7"/>
        <v/>
      </c>
    </row>
    <row r="243" s="44" customFormat="1" ht="17.1" customHeight="1" spans="1:7">
      <c r="A243" s="55" t="s">
        <v>2739</v>
      </c>
      <c r="B243" s="55" t="s">
        <v>2740</v>
      </c>
      <c r="C243" s="59">
        <v>0</v>
      </c>
      <c r="D243" s="60">
        <v>0</v>
      </c>
      <c r="E243" s="60">
        <v>0</v>
      </c>
      <c r="F243" s="57" t="str">
        <f t="shared" si="6"/>
        <v/>
      </c>
      <c r="G243" s="57" t="str">
        <f t="shared" si="7"/>
        <v/>
      </c>
    </row>
    <row r="244" s="44" customFormat="1" ht="17.1" customHeight="1" spans="1:7">
      <c r="A244" s="55" t="s">
        <v>2741</v>
      </c>
      <c r="B244" s="55" t="s">
        <v>2742</v>
      </c>
      <c r="C244" s="59">
        <v>0</v>
      </c>
      <c r="D244" s="60">
        <v>0</v>
      </c>
      <c r="E244" s="60">
        <v>0</v>
      </c>
      <c r="F244" s="57" t="str">
        <f t="shared" si="6"/>
        <v/>
      </c>
      <c r="G244" s="57" t="str">
        <f t="shared" si="7"/>
        <v/>
      </c>
    </row>
    <row r="245" s="44" customFormat="1" ht="17.1" customHeight="1" spans="1:7">
      <c r="A245" s="55" t="s">
        <v>2743</v>
      </c>
      <c r="B245" s="55" t="s">
        <v>2744</v>
      </c>
      <c r="C245" s="59">
        <v>0</v>
      </c>
      <c r="D245" s="60">
        <v>0</v>
      </c>
      <c r="E245" s="60">
        <v>0</v>
      </c>
      <c r="F245" s="57" t="str">
        <f t="shared" si="6"/>
        <v/>
      </c>
      <c r="G245" s="57" t="str">
        <f t="shared" si="7"/>
        <v/>
      </c>
    </row>
    <row r="246" s="44" customFormat="1" ht="17.1" customHeight="1" spans="1:7">
      <c r="A246" s="55" t="s">
        <v>2745</v>
      </c>
      <c r="B246" s="55" t="s">
        <v>2746</v>
      </c>
      <c r="C246" s="59">
        <v>0</v>
      </c>
      <c r="D246" s="60">
        <v>0</v>
      </c>
      <c r="E246" s="60">
        <v>0</v>
      </c>
      <c r="F246" s="57" t="str">
        <f t="shared" si="6"/>
        <v/>
      </c>
      <c r="G246" s="57" t="str">
        <f t="shared" si="7"/>
        <v/>
      </c>
    </row>
    <row r="247" s="44" customFormat="1" ht="17.1" customHeight="1" spans="1:7">
      <c r="A247" s="55" t="s">
        <v>2747</v>
      </c>
      <c r="B247" s="55" t="s">
        <v>2748</v>
      </c>
      <c r="C247" s="59">
        <v>0</v>
      </c>
      <c r="D247" s="60">
        <v>0</v>
      </c>
      <c r="E247" s="60">
        <v>0</v>
      </c>
      <c r="F247" s="57" t="str">
        <f t="shared" si="6"/>
        <v/>
      </c>
      <c r="G247" s="57" t="str">
        <f t="shared" si="7"/>
        <v/>
      </c>
    </row>
    <row r="248" s="44" customFormat="1" ht="17.1" customHeight="1" spans="1:7">
      <c r="A248" s="55" t="s">
        <v>2749</v>
      </c>
      <c r="B248" s="55" t="s">
        <v>2750</v>
      </c>
      <c r="C248" s="59">
        <v>0</v>
      </c>
      <c r="D248" s="60">
        <v>2</v>
      </c>
      <c r="E248" s="60">
        <v>2</v>
      </c>
      <c r="F248" s="57" t="str">
        <f t="shared" si="6"/>
        <v/>
      </c>
      <c r="G248" s="57">
        <f t="shared" si="7"/>
        <v>1</v>
      </c>
    </row>
    <row r="249" s="44" customFormat="1" ht="17.1" customHeight="1" spans="1:7">
      <c r="A249" s="55" t="s">
        <v>2751</v>
      </c>
      <c r="B249" s="55" t="s">
        <v>2752</v>
      </c>
      <c r="C249" s="59">
        <v>0</v>
      </c>
      <c r="D249" s="60">
        <v>0</v>
      </c>
      <c r="E249" s="60">
        <v>0</v>
      </c>
      <c r="F249" s="57" t="str">
        <f t="shared" si="6"/>
        <v/>
      </c>
      <c r="G249" s="57" t="str">
        <f t="shared" si="7"/>
        <v/>
      </c>
    </row>
    <row r="250" s="44" customFormat="1" ht="17.1" customHeight="1" spans="1:7">
      <c r="A250" s="55" t="s">
        <v>2753</v>
      </c>
      <c r="B250" s="55" t="s">
        <v>2754</v>
      </c>
      <c r="C250" s="56">
        <v>0</v>
      </c>
      <c r="D250" s="56">
        <v>0</v>
      </c>
      <c r="E250" s="56">
        <v>0</v>
      </c>
      <c r="F250" s="57" t="str">
        <f t="shared" si="6"/>
        <v/>
      </c>
      <c r="G250" s="57" t="str">
        <f t="shared" si="7"/>
        <v/>
      </c>
    </row>
    <row r="251" s="44" customFormat="1" ht="17.1" customHeight="1" spans="1:7">
      <c r="A251" s="55" t="s">
        <v>2755</v>
      </c>
      <c r="B251" s="55" t="s">
        <v>2756</v>
      </c>
      <c r="C251" s="56">
        <v>0</v>
      </c>
      <c r="D251" s="56">
        <v>0</v>
      </c>
      <c r="E251" s="56">
        <v>0</v>
      </c>
      <c r="F251" s="57" t="str">
        <f t="shared" si="6"/>
        <v/>
      </c>
      <c r="G251" s="57" t="str">
        <f t="shared" si="7"/>
        <v/>
      </c>
    </row>
    <row r="252" s="44" customFormat="1" ht="17.1" customHeight="1" spans="1:7">
      <c r="A252" s="55" t="s">
        <v>2757</v>
      </c>
      <c r="B252" s="55" t="s">
        <v>2758</v>
      </c>
      <c r="C252" s="59">
        <v>0</v>
      </c>
      <c r="D252" s="60">
        <v>0</v>
      </c>
      <c r="E252" s="60">
        <v>0</v>
      </c>
      <c r="F252" s="57" t="str">
        <f t="shared" si="6"/>
        <v/>
      </c>
      <c r="G252" s="57" t="str">
        <f t="shared" si="7"/>
        <v/>
      </c>
    </row>
    <row r="253" s="44" customFormat="1" ht="17.1" customHeight="1" spans="1:7">
      <c r="A253" s="55" t="s">
        <v>2759</v>
      </c>
      <c r="B253" s="55" t="s">
        <v>2760</v>
      </c>
      <c r="C253" s="59">
        <v>0</v>
      </c>
      <c r="D253" s="60">
        <v>0</v>
      </c>
      <c r="E253" s="60">
        <v>0</v>
      </c>
      <c r="F253" s="57" t="str">
        <f t="shared" si="6"/>
        <v/>
      </c>
      <c r="G253" s="57" t="str">
        <f t="shared" si="7"/>
        <v/>
      </c>
    </row>
    <row r="254" s="44" customFormat="1" ht="17.1" customHeight="1" spans="1:7">
      <c r="A254" s="55" t="s">
        <v>2761</v>
      </c>
      <c r="B254" s="55" t="s">
        <v>2762</v>
      </c>
      <c r="C254" s="59">
        <v>0</v>
      </c>
      <c r="D254" s="60">
        <v>0</v>
      </c>
      <c r="E254" s="60">
        <v>0</v>
      </c>
      <c r="F254" s="57" t="str">
        <f t="shared" si="6"/>
        <v/>
      </c>
      <c r="G254" s="57" t="str">
        <f t="shared" si="7"/>
        <v/>
      </c>
    </row>
    <row r="255" s="44" customFormat="1" ht="17.1" customHeight="1" spans="1:7">
      <c r="A255" s="55" t="s">
        <v>2763</v>
      </c>
      <c r="B255" s="55" t="s">
        <v>2764</v>
      </c>
      <c r="C255" s="59">
        <v>0</v>
      </c>
      <c r="D255" s="60">
        <v>0</v>
      </c>
      <c r="E255" s="60">
        <v>0</v>
      </c>
      <c r="F255" s="57" t="str">
        <f t="shared" si="6"/>
        <v/>
      </c>
      <c r="G255" s="57" t="str">
        <f t="shared" si="7"/>
        <v/>
      </c>
    </row>
    <row r="256" s="44" customFormat="1" ht="17.1" customHeight="1" spans="1:7">
      <c r="A256" s="55" t="s">
        <v>2765</v>
      </c>
      <c r="B256" s="55" t="s">
        <v>2766</v>
      </c>
      <c r="C256" s="59">
        <v>0</v>
      </c>
      <c r="D256" s="60">
        <v>0</v>
      </c>
      <c r="E256" s="60">
        <v>0</v>
      </c>
      <c r="F256" s="57" t="str">
        <f t="shared" si="6"/>
        <v/>
      </c>
      <c r="G256" s="57" t="str">
        <f t="shared" si="7"/>
        <v/>
      </c>
    </row>
    <row r="257" s="44" customFormat="1" ht="17.1" customHeight="1" spans="1:7">
      <c r="A257" s="55" t="s">
        <v>2767</v>
      </c>
      <c r="B257" s="55" t="s">
        <v>2768</v>
      </c>
      <c r="C257" s="59">
        <v>0</v>
      </c>
      <c r="D257" s="60">
        <v>0</v>
      </c>
      <c r="E257" s="60">
        <v>0</v>
      </c>
      <c r="F257" s="57" t="str">
        <f t="shared" si="6"/>
        <v/>
      </c>
      <c r="G257" s="57" t="str">
        <f t="shared" si="7"/>
        <v/>
      </c>
    </row>
    <row r="258" s="44" customFormat="1" ht="17.1" customHeight="1" spans="1:7">
      <c r="A258" s="55" t="s">
        <v>2769</v>
      </c>
      <c r="B258" s="55" t="s">
        <v>2770</v>
      </c>
      <c r="C258" s="59">
        <v>0</v>
      </c>
      <c r="D258" s="60">
        <v>0</v>
      </c>
      <c r="E258" s="60">
        <v>0</v>
      </c>
      <c r="F258" s="57" t="str">
        <f t="shared" si="6"/>
        <v/>
      </c>
      <c r="G258" s="57" t="str">
        <f t="shared" si="7"/>
        <v/>
      </c>
    </row>
    <row r="259" s="44" customFormat="1" ht="17.1" customHeight="1" spans="1:7">
      <c r="A259" s="55" t="s">
        <v>2771</v>
      </c>
      <c r="B259" s="55" t="s">
        <v>2772</v>
      </c>
      <c r="C259" s="59">
        <v>0</v>
      </c>
      <c r="D259" s="60">
        <v>0</v>
      </c>
      <c r="E259" s="60">
        <v>0</v>
      </c>
      <c r="F259" s="57" t="str">
        <f t="shared" si="6"/>
        <v/>
      </c>
      <c r="G259" s="57" t="str">
        <f t="shared" si="7"/>
        <v/>
      </c>
    </row>
    <row r="260" s="44" customFormat="1" ht="17.1" customHeight="1" spans="1:7">
      <c r="A260" s="55" t="s">
        <v>2773</v>
      </c>
      <c r="B260" s="55" t="s">
        <v>2774</v>
      </c>
      <c r="C260" s="59">
        <v>0</v>
      </c>
      <c r="D260" s="60">
        <v>0</v>
      </c>
      <c r="E260" s="60">
        <v>0</v>
      </c>
      <c r="F260" s="57" t="str">
        <f t="shared" si="6"/>
        <v/>
      </c>
      <c r="G260" s="57" t="str">
        <f t="shared" si="7"/>
        <v/>
      </c>
    </row>
    <row r="261" s="44" customFormat="1" ht="17.1" customHeight="1" spans="1:7">
      <c r="A261" s="55" t="s">
        <v>2775</v>
      </c>
      <c r="B261" s="55" t="s">
        <v>2776</v>
      </c>
      <c r="C261" s="59">
        <v>0</v>
      </c>
      <c r="D261" s="60">
        <v>0</v>
      </c>
      <c r="E261" s="60">
        <v>0</v>
      </c>
      <c r="F261" s="57" t="str">
        <f t="shared" si="6"/>
        <v/>
      </c>
      <c r="G261" s="57" t="str">
        <f t="shared" si="7"/>
        <v/>
      </c>
    </row>
    <row r="262" s="44" customFormat="1" ht="17.1" customHeight="1" spans="1:7">
      <c r="A262" s="55" t="s">
        <v>2777</v>
      </c>
      <c r="B262" s="55" t="s">
        <v>2778</v>
      </c>
      <c r="C262" s="59">
        <v>0</v>
      </c>
      <c r="D262" s="60">
        <v>0</v>
      </c>
      <c r="E262" s="60">
        <v>0</v>
      </c>
      <c r="F262" s="57" t="str">
        <f t="shared" si="6"/>
        <v/>
      </c>
      <c r="G262" s="57" t="str">
        <f t="shared" si="7"/>
        <v/>
      </c>
    </row>
    <row r="263" s="44" customFormat="1" ht="17.1" customHeight="1" spans="1:7">
      <c r="A263" s="55" t="s">
        <v>2779</v>
      </c>
      <c r="B263" s="55" t="s">
        <v>2780</v>
      </c>
      <c r="C263" s="59">
        <v>0</v>
      </c>
      <c r="D263" s="60">
        <v>0</v>
      </c>
      <c r="E263" s="60">
        <v>0</v>
      </c>
      <c r="F263" s="57" t="str">
        <f t="shared" ref="F263:F270" si="8">IFERROR($E263/C263,"")</f>
        <v/>
      </c>
      <c r="G263" s="57" t="str">
        <f t="shared" ref="G263:G270" si="9">IFERROR($E263/D263,"")</f>
        <v/>
      </c>
    </row>
    <row r="264" s="44" customFormat="1" ht="17.1" customHeight="1" spans="1:7">
      <c r="A264" s="55" t="s">
        <v>2781</v>
      </c>
      <c r="B264" s="55" t="s">
        <v>2782</v>
      </c>
      <c r="C264" s="56">
        <v>0</v>
      </c>
      <c r="D264" s="56">
        <v>0</v>
      </c>
      <c r="E264" s="56">
        <v>0</v>
      </c>
      <c r="F264" s="57" t="str">
        <f t="shared" si="8"/>
        <v/>
      </c>
      <c r="G264" s="57" t="str">
        <f t="shared" si="9"/>
        <v/>
      </c>
    </row>
    <row r="265" s="44" customFormat="1" ht="17.1" customHeight="1" spans="1:7">
      <c r="A265" s="55" t="s">
        <v>2783</v>
      </c>
      <c r="B265" s="55" t="s">
        <v>2784</v>
      </c>
      <c r="C265" s="59">
        <v>0</v>
      </c>
      <c r="D265" s="60">
        <v>0</v>
      </c>
      <c r="E265" s="60">
        <v>0</v>
      </c>
      <c r="F265" s="57" t="str">
        <f t="shared" si="8"/>
        <v/>
      </c>
      <c r="G265" s="57" t="str">
        <f t="shared" si="9"/>
        <v/>
      </c>
    </row>
    <row r="266" s="44" customFormat="1" ht="17.1" customHeight="1" spans="1:7">
      <c r="A266" s="55" t="s">
        <v>2785</v>
      </c>
      <c r="B266" s="55" t="s">
        <v>2786</v>
      </c>
      <c r="C266" s="59">
        <v>0</v>
      </c>
      <c r="D266" s="60">
        <v>0</v>
      </c>
      <c r="E266" s="60">
        <v>0</v>
      </c>
      <c r="F266" s="57" t="str">
        <f t="shared" si="8"/>
        <v/>
      </c>
      <c r="G266" s="57" t="str">
        <f t="shared" si="9"/>
        <v/>
      </c>
    </row>
    <row r="267" s="44" customFormat="1" ht="17.1" customHeight="1" spans="1:7">
      <c r="A267" s="55" t="s">
        <v>2787</v>
      </c>
      <c r="B267" s="55" t="s">
        <v>2788</v>
      </c>
      <c r="C267" s="59">
        <v>0</v>
      </c>
      <c r="D267" s="60">
        <v>0</v>
      </c>
      <c r="E267" s="60">
        <v>0</v>
      </c>
      <c r="F267" s="57" t="str">
        <f t="shared" si="8"/>
        <v/>
      </c>
      <c r="G267" s="57" t="str">
        <f t="shared" si="9"/>
        <v/>
      </c>
    </row>
    <row r="268" s="44" customFormat="1" ht="17.1" customHeight="1" spans="1:7">
      <c r="A268" s="55" t="s">
        <v>2789</v>
      </c>
      <c r="B268" s="55" t="s">
        <v>2790</v>
      </c>
      <c r="C268" s="59">
        <v>0</v>
      </c>
      <c r="D268" s="60">
        <v>0</v>
      </c>
      <c r="E268" s="60">
        <v>0</v>
      </c>
      <c r="F268" s="57" t="str">
        <f t="shared" si="8"/>
        <v/>
      </c>
      <c r="G268" s="57" t="str">
        <f t="shared" si="9"/>
        <v/>
      </c>
    </row>
    <row r="269" s="44" customFormat="1" ht="17.1" customHeight="1" spans="1:7">
      <c r="A269" s="55" t="s">
        <v>2791</v>
      </c>
      <c r="B269" s="55" t="s">
        <v>2792</v>
      </c>
      <c r="C269" s="59">
        <v>0</v>
      </c>
      <c r="D269" s="60">
        <v>0</v>
      </c>
      <c r="E269" s="60">
        <v>0</v>
      </c>
      <c r="F269" s="57" t="str">
        <f t="shared" si="8"/>
        <v/>
      </c>
      <c r="G269" s="57" t="str">
        <f t="shared" si="9"/>
        <v/>
      </c>
    </row>
    <row r="270" s="44" customFormat="1" ht="17.1" customHeight="1" spans="1:7">
      <c r="A270" s="55" t="s">
        <v>2793</v>
      </c>
      <c r="B270" s="55" t="s">
        <v>2794</v>
      </c>
      <c r="C270" s="59">
        <v>0</v>
      </c>
      <c r="D270" s="60">
        <v>0</v>
      </c>
      <c r="E270" s="60">
        <v>0</v>
      </c>
      <c r="F270" s="57" t="str">
        <f t="shared" si="8"/>
        <v/>
      </c>
      <c r="G270" s="57" t="str">
        <f t="shared" si="9"/>
        <v/>
      </c>
    </row>
    <row r="271" s="44" customFormat="1" ht="17.1" customHeight="1" spans="1:7">
      <c r="A271" s="55"/>
      <c r="B271" s="55"/>
      <c r="C271" s="66"/>
      <c r="D271" s="67"/>
      <c r="E271" s="67"/>
      <c r="F271" s="68"/>
      <c r="G271" s="68"/>
    </row>
    <row r="272" s="44" customFormat="1" ht="17.1" customHeight="1" spans="1:7">
      <c r="A272" s="55"/>
      <c r="B272" s="69" t="s">
        <v>2795</v>
      </c>
      <c r="C272" s="56">
        <v>218000</v>
      </c>
      <c r="D272" s="58">
        <v>207638</v>
      </c>
      <c r="E272" s="58">
        <v>217717</v>
      </c>
      <c r="F272" s="57">
        <f t="shared" ref="F272:F282" si="10">IFERROR($E272/C272,"")</f>
        <v>0.998701834862385</v>
      </c>
      <c r="G272" s="57">
        <f t="shared" ref="G272:G282" si="11">IFERROR($E272/D272,"")</f>
        <v>1.04854121114632</v>
      </c>
    </row>
    <row r="273" s="44" customFormat="1" ht="17.1" customHeight="1" spans="1:7">
      <c r="A273" s="55"/>
      <c r="B273" s="55"/>
      <c r="C273" s="66"/>
      <c r="D273" s="67"/>
      <c r="E273" s="67"/>
      <c r="F273" s="68"/>
      <c r="G273" s="68"/>
    </row>
    <row r="274" s="44" customFormat="1" ht="17.1" customHeight="1" spans="1:7">
      <c r="A274" s="55" t="s">
        <v>2796</v>
      </c>
      <c r="B274" s="55" t="s">
        <v>2797</v>
      </c>
      <c r="C274" s="58">
        <v>199274</v>
      </c>
      <c r="D274" s="58">
        <v>180385</v>
      </c>
      <c r="E274" s="58">
        <v>113605</v>
      </c>
      <c r="F274" s="57">
        <f t="shared" si="10"/>
        <v>0.570094442827464</v>
      </c>
      <c r="G274" s="57">
        <f t="shared" si="11"/>
        <v>0.62979183413255</v>
      </c>
    </row>
    <row r="275" s="44" customFormat="1" ht="17.1" customHeight="1" spans="1:7">
      <c r="A275" s="55" t="s">
        <v>2798</v>
      </c>
      <c r="B275" s="55" t="s">
        <v>2799</v>
      </c>
      <c r="C275" s="60">
        <v>0</v>
      </c>
      <c r="D275" s="60">
        <v>0</v>
      </c>
      <c r="E275" s="60">
        <v>0</v>
      </c>
      <c r="F275" s="57" t="str">
        <f t="shared" si="10"/>
        <v/>
      </c>
      <c r="G275" s="57" t="str">
        <f t="shared" si="11"/>
        <v/>
      </c>
    </row>
    <row r="276" s="44" customFormat="1" ht="17.1" customHeight="1" spans="1:7">
      <c r="A276" s="55" t="s">
        <v>2800</v>
      </c>
      <c r="B276" s="55" t="s">
        <v>2801</v>
      </c>
      <c r="C276" s="58">
        <v>0</v>
      </c>
      <c r="D276" s="58">
        <v>137</v>
      </c>
      <c r="E276" s="58">
        <v>0</v>
      </c>
      <c r="F276" s="57" t="str">
        <f t="shared" si="10"/>
        <v/>
      </c>
      <c r="G276" s="57">
        <f t="shared" si="11"/>
        <v>0</v>
      </c>
    </row>
    <row r="277" s="44" customFormat="1" ht="17.1" customHeight="1" spans="1:7">
      <c r="A277" s="55" t="s">
        <v>2802</v>
      </c>
      <c r="B277" s="55" t="s">
        <v>2803</v>
      </c>
      <c r="C277" s="60">
        <v>0</v>
      </c>
      <c r="D277" s="60">
        <v>137</v>
      </c>
      <c r="E277" s="60">
        <v>0</v>
      </c>
      <c r="F277" s="57" t="str">
        <f t="shared" si="10"/>
        <v/>
      </c>
      <c r="G277" s="57">
        <f t="shared" si="11"/>
        <v>0</v>
      </c>
    </row>
    <row r="278" s="44" customFormat="1" ht="17.1" customHeight="1" spans="1:7">
      <c r="A278" s="55" t="s">
        <v>2804</v>
      </c>
      <c r="B278" s="55" t="s">
        <v>2805</v>
      </c>
      <c r="C278" s="58">
        <v>130000</v>
      </c>
      <c r="D278" s="58">
        <v>8000</v>
      </c>
      <c r="E278" s="58">
        <v>110000</v>
      </c>
      <c r="F278" s="57">
        <f t="shared" si="10"/>
        <v>0.846153846153846</v>
      </c>
      <c r="G278" s="57">
        <f t="shared" si="11"/>
        <v>13.75</v>
      </c>
    </row>
    <row r="279" s="44" customFormat="1" ht="17.1" customHeight="1" spans="1:7">
      <c r="A279" s="55" t="s">
        <v>2806</v>
      </c>
      <c r="B279" s="55" t="s">
        <v>2807</v>
      </c>
      <c r="C279" s="60">
        <v>130000</v>
      </c>
      <c r="D279" s="60">
        <v>8000</v>
      </c>
      <c r="E279" s="60">
        <v>110000</v>
      </c>
      <c r="F279" s="57">
        <f t="shared" si="10"/>
        <v>0.846153846153846</v>
      </c>
      <c r="G279" s="57">
        <f t="shared" si="11"/>
        <v>13.75</v>
      </c>
    </row>
    <row r="280" s="44" customFormat="1" ht="17.1" customHeight="1" spans="1:7">
      <c r="A280" s="55" t="s">
        <v>2808</v>
      </c>
      <c r="B280" s="55" t="s">
        <v>2809</v>
      </c>
      <c r="C280" s="58">
        <v>69274</v>
      </c>
      <c r="D280" s="58">
        <v>172248</v>
      </c>
      <c r="E280" s="58">
        <v>3605</v>
      </c>
      <c r="F280" s="57">
        <f t="shared" si="10"/>
        <v>0.0520397263042411</v>
      </c>
      <c r="G280" s="57">
        <f t="shared" si="11"/>
        <v>0.0209291254470299</v>
      </c>
    </row>
    <row r="281" s="44" customFormat="1" ht="17.1" customHeight="1" spans="1:7">
      <c r="A281" s="55" t="s">
        <v>2810</v>
      </c>
      <c r="B281" s="55" t="s">
        <v>2811</v>
      </c>
      <c r="C281" s="60">
        <v>69274</v>
      </c>
      <c r="D281" s="60">
        <v>172248</v>
      </c>
      <c r="E281" s="60">
        <v>3605</v>
      </c>
      <c r="F281" s="57">
        <f t="shared" si="10"/>
        <v>0.0520397263042411</v>
      </c>
      <c r="G281" s="57">
        <f t="shared" si="11"/>
        <v>0.0209291254470299</v>
      </c>
    </row>
    <row r="282" s="44" customFormat="1" ht="17.1" customHeight="1" spans="1:7">
      <c r="A282" s="55" t="s">
        <v>2812</v>
      </c>
      <c r="B282" s="55" t="s">
        <v>2813</v>
      </c>
      <c r="C282" s="60">
        <v>0</v>
      </c>
      <c r="D282" s="60">
        <v>0</v>
      </c>
      <c r="E282" s="60">
        <v>0</v>
      </c>
      <c r="F282" s="57" t="str">
        <f t="shared" si="10"/>
        <v/>
      </c>
      <c r="G282" s="57" t="str">
        <f t="shared" si="11"/>
        <v/>
      </c>
    </row>
    <row r="283" s="44" customFormat="1" ht="17.1" customHeight="1" spans="1:7">
      <c r="A283" s="55"/>
      <c r="B283" s="55"/>
      <c r="C283" s="66"/>
      <c r="D283" s="67"/>
      <c r="E283" s="67"/>
      <c r="F283" s="68"/>
      <c r="G283" s="68"/>
    </row>
    <row r="284" s="44" customFormat="1" ht="17.1" customHeight="1" spans="1:7">
      <c r="A284" s="55"/>
      <c r="B284" s="55"/>
      <c r="C284" s="66"/>
      <c r="D284" s="67"/>
      <c r="E284" s="67"/>
      <c r="F284" s="68"/>
      <c r="G284" s="68"/>
    </row>
    <row r="285" s="44" customFormat="1" ht="17.1" customHeight="1" spans="1:7">
      <c r="A285" s="55"/>
      <c r="B285" s="55"/>
      <c r="C285" s="66"/>
      <c r="D285" s="67"/>
      <c r="E285" s="67"/>
      <c r="F285" s="68"/>
      <c r="G285" s="68"/>
    </row>
    <row r="286" s="44" customFormat="1" ht="17.1" customHeight="1" spans="1:7">
      <c r="A286" s="55"/>
      <c r="B286" s="55"/>
      <c r="C286" s="66"/>
      <c r="D286" s="67"/>
      <c r="E286" s="67"/>
      <c r="F286" s="68"/>
      <c r="G286" s="68"/>
    </row>
    <row r="287" s="44" customFormat="1" ht="17.1" customHeight="1" spans="1:7">
      <c r="A287" s="55" t="s">
        <v>2814</v>
      </c>
      <c r="B287" s="55" t="s">
        <v>2815</v>
      </c>
      <c r="C287" s="58">
        <v>0</v>
      </c>
      <c r="D287" s="58">
        <v>378</v>
      </c>
      <c r="E287" s="58">
        <v>0</v>
      </c>
      <c r="F287" s="57" t="str">
        <f t="shared" ref="F287:F290" si="12">IFERROR($E287/C287,"")</f>
        <v/>
      </c>
      <c r="G287" s="57">
        <f t="shared" ref="G287:G290" si="13">IFERROR($E287/D287,"")</f>
        <v>0</v>
      </c>
    </row>
    <row r="288" s="44" customFormat="1" ht="17.1" customHeight="1" spans="1:7">
      <c r="A288" s="55" t="s">
        <v>2816</v>
      </c>
      <c r="B288" s="55" t="s">
        <v>2817</v>
      </c>
      <c r="C288" s="60">
        <v>0</v>
      </c>
      <c r="D288" s="60">
        <v>378</v>
      </c>
      <c r="E288" s="60">
        <v>0</v>
      </c>
      <c r="F288" s="57" t="str">
        <f t="shared" si="12"/>
        <v/>
      </c>
      <c r="G288" s="57">
        <f t="shared" si="13"/>
        <v>0</v>
      </c>
    </row>
    <row r="289" s="44" customFormat="1" ht="17.1" customHeight="1" spans="1:7">
      <c r="A289" s="55"/>
      <c r="B289" s="55"/>
      <c r="C289" s="66"/>
      <c r="D289" s="67"/>
      <c r="E289" s="67"/>
      <c r="F289" s="68"/>
      <c r="G289" s="68"/>
    </row>
    <row r="290" s="44" customFormat="1" ht="17.1" customHeight="1" spans="1:7">
      <c r="A290" s="55"/>
      <c r="B290" s="69" t="s">
        <v>2818</v>
      </c>
      <c r="C290" s="56">
        <v>417274</v>
      </c>
      <c r="D290" s="58">
        <v>388401</v>
      </c>
      <c r="E290" s="58">
        <v>331322</v>
      </c>
      <c r="F290" s="57">
        <f t="shared" si="12"/>
        <v>0.794015443090152</v>
      </c>
      <c r="G290" s="57">
        <f t="shared" si="13"/>
        <v>0.853041058081725</v>
      </c>
    </row>
    <row r="291" s="44" customFormat="1" spans="6:7">
      <c r="F291" s="48"/>
      <c r="G291" s="48"/>
    </row>
    <row r="292" s="44" customFormat="1" spans="6:7">
      <c r="F292" s="48"/>
      <c r="G292" s="48"/>
    </row>
    <row r="293" s="44" customFormat="1" spans="6:7">
      <c r="F293" s="48"/>
      <c r="G293" s="48"/>
    </row>
    <row r="294" s="44" customFormat="1" spans="6:7">
      <c r="F294" s="48"/>
      <c r="G294" s="48"/>
    </row>
    <row r="295" s="44" customFormat="1" spans="6:7">
      <c r="F295" s="48"/>
      <c r="G295" s="48"/>
    </row>
    <row r="296" s="44" customFormat="1" spans="6:7">
      <c r="F296" s="48"/>
      <c r="G296" s="48"/>
    </row>
    <row r="297" s="44" customFormat="1" spans="6:7">
      <c r="F297" s="48"/>
      <c r="G297" s="48"/>
    </row>
    <row r="298" s="44" customFormat="1" spans="6:7">
      <c r="F298" s="48"/>
      <c r="G298" s="48"/>
    </row>
  </sheetData>
  <mergeCells count="7">
    <mergeCell ref="A2:G2"/>
    <mergeCell ref="A4:G4"/>
    <mergeCell ref="E5:G5"/>
    <mergeCell ref="A5:A6"/>
    <mergeCell ref="B5:B6"/>
    <mergeCell ref="C5:C6"/>
    <mergeCell ref="D5:D6"/>
  </mergeCells>
  <pageMargins left="0.0388888888888889" right="0.118055555555556" top="0.156944444444444" bottom="0.156944444444444" header="0.118055555555556" footer="0.0388888888888889"/>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3" sqref="A3:I3"/>
    </sheetView>
  </sheetViews>
  <sheetFormatPr defaultColWidth="9.77777777777778" defaultRowHeight="15.6"/>
  <cols>
    <col min="1" max="1" width="5.11111111111111" style="5" customWidth="1"/>
    <col min="2" max="2" width="32.1111111111111" style="2" customWidth="1"/>
    <col min="3" max="3" width="11" style="2" customWidth="1"/>
    <col min="4" max="4" width="11" style="5" customWidth="1"/>
    <col min="5" max="5" width="13.3333333333333" style="2" customWidth="1"/>
    <col min="6" max="6" width="32.7777777777778" style="2" customWidth="1"/>
    <col min="7" max="7" width="11" style="2" customWidth="1"/>
    <col min="8" max="8" width="11" style="6" customWidth="1"/>
    <col min="9" max="9" width="13.3333333333333" style="2" customWidth="1"/>
    <col min="10" max="16384" width="9.77777777777778" style="2"/>
  </cols>
  <sheetData>
    <row r="1" s="1" customFormat="1" ht="21.75" customHeight="1" spans="1:8">
      <c r="A1" s="7"/>
      <c r="B1" s="7"/>
      <c r="D1" s="8"/>
      <c r="H1" s="9"/>
    </row>
    <row r="2" s="1" customFormat="1" ht="12" customHeight="1" spans="1:8">
      <c r="A2" s="7"/>
      <c r="B2" s="7"/>
      <c r="D2" s="8"/>
      <c r="H2" s="9"/>
    </row>
    <row r="3" s="2" customFormat="1" ht="30.75" customHeight="1" spans="1:9">
      <c r="A3" s="10" t="s">
        <v>2827</v>
      </c>
      <c r="B3" s="11"/>
      <c r="C3" s="11"/>
      <c r="D3" s="11"/>
      <c r="E3" s="11"/>
      <c r="F3" s="11"/>
      <c r="G3" s="11"/>
      <c r="H3" s="11"/>
      <c r="I3" s="11"/>
    </row>
    <row r="4" s="3" customFormat="1" ht="17.25" customHeight="1" spans="1:9">
      <c r="A4" s="12"/>
      <c r="D4" s="13"/>
      <c r="E4" s="14"/>
      <c r="F4" s="15"/>
      <c r="G4" s="15"/>
      <c r="H4" s="16"/>
      <c r="I4" s="32" t="s">
        <v>1</v>
      </c>
    </row>
    <row r="5" s="2" customFormat="1" ht="22.5" customHeight="1" spans="1:9">
      <c r="A5" s="17" t="s">
        <v>2</v>
      </c>
      <c r="B5" s="39" t="s">
        <v>80</v>
      </c>
      <c r="C5" s="39"/>
      <c r="D5" s="39"/>
      <c r="E5" s="39"/>
      <c r="F5" s="19" t="s">
        <v>2828</v>
      </c>
      <c r="G5" s="19"/>
      <c r="H5" s="19"/>
      <c r="I5" s="19"/>
    </row>
    <row r="6" s="2" customFormat="1" ht="32.25" customHeight="1" spans="1:9">
      <c r="A6" s="20"/>
      <c r="B6" s="39" t="s">
        <v>81</v>
      </c>
      <c r="C6" s="39" t="s">
        <v>34</v>
      </c>
      <c r="D6" s="39" t="s">
        <v>6</v>
      </c>
      <c r="E6" s="40" t="s">
        <v>35</v>
      </c>
      <c r="F6" s="39" t="s">
        <v>81</v>
      </c>
      <c r="G6" s="39" t="s">
        <v>34</v>
      </c>
      <c r="H6" s="39" t="s">
        <v>6</v>
      </c>
      <c r="I6" s="39" t="s">
        <v>8</v>
      </c>
    </row>
    <row r="7" s="2" customFormat="1" ht="25.5" customHeight="1" spans="1:9">
      <c r="A7" s="21">
        <v>1</v>
      </c>
      <c r="B7" s="35" t="s">
        <v>2829</v>
      </c>
      <c r="C7" s="23">
        <f>SUM(C8:C11)</f>
        <v>1000</v>
      </c>
      <c r="D7" s="23">
        <f>SUM(D8:D11)</f>
        <v>1000</v>
      </c>
      <c r="E7" s="41">
        <f>D7/C7</f>
        <v>1</v>
      </c>
      <c r="F7" s="35" t="s">
        <v>2830</v>
      </c>
      <c r="G7" s="38"/>
      <c r="H7" s="38"/>
      <c r="I7" s="42"/>
    </row>
    <row r="8" s="2" customFormat="1" ht="25.5" customHeight="1" spans="1:9">
      <c r="A8" s="21">
        <v>2</v>
      </c>
      <c r="B8" s="35" t="s">
        <v>2831</v>
      </c>
      <c r="C8" s="23">
        <v>1000</v>
      </c>
      <c r="D8" s="23">
        <v>1000</v>
      </c>
      <c r="E8" s="41">
        <f>D8/C8</f>
        <v>1</v>
      </c>
      <c r="F8" s="35" t="s">
        <v>2832</v>
      </c>
      <c r="G8" s="38">
        <v>1000</v>
      </c>
      <c r="H8" s="38">
        <v>1000</v>
      </c>
      <c r="I8" s="41">
        <v>0</v>
      </c>
    </row>
    <row r="9" s="2" customFormat="1" ht="25.5" customHeight="1" spans="1:9">
      <c r="A9" s="21">
        <v>3</v>
      </c>
      <c r="B9" s="35" t="s">
        <v>2833</v>
      </c>
      <c r="C9" s="23"/>
      <c r="D9" s="23"/>
      <c r="E9" s="42"/>
      <c r="F9" s="35" t="s">
        <v>2834</v>
      </c>
      <c r="G9" s="38"/>
      <c r="H9" s="38"/>
      <c r="I9" s="42"/>
    </row>
    <row r="10" s="2" customFormat="1" ht="25.5" customHeight="1" spans="1:9">
      <c r="A10" s="21">
        <v>4</v>
      </c>
      <c r="B10" s="35" t="s">
        <v>2835</v>
      </c>
      <c r="C10" s="23">
        <v>0</v>
      </c>
      <c r="D10" s="23"/>
      <c r="E10" s="42"/>
      <c r="F10" s="35" t="s">
        <v>2836</v>
      </c>
      <c r="G10" s="38">
        <v>1000</v>
      </c>
      <c r="H10" s="38">
        <v>1000</v>
      </c>
      <c r="I10" s="41">
        <v>0</v>
      </c>
    </row>
    <row r="11" s="2" customFormat="1" ht="25.5" customHeight="1" spans="1:9">
      <c r="A11" s="21">
        <v>5</v>
      </c>
      <c r="B11" s="35" t="s">
        <v>2837</v>
      </c>
      <c r="C11" s="23"/>
      <c r="D11" s="23"/>
      <c r="E11" s="42"/>
      <c r="F11" s="35" t="s">
        <v>2838</v>
      </c>
      <c r="G11" s="38"/>
      <c r="H11" s="38"/>
      <c r="I11" s="33"/>
    </row>
    <row r="12" s="2" customFormat="1" ht="25.5" customHeight="1" spans="1:9">
      <c r="A12" s="21">
        <v>6</v>
      </c>
      <c r="B12" s="35" t="s">
        <v>2839</v>
      </c>
      <c r="C12" s="23"/>
      <c r="D12" s="23"/>
      <c r="E12" s="42"/>
      <c r="F12" s="35" t="s">
        <v>2840</v>
      </c>
      <c r="G12" s="38"/>
      <c r="H12" s="38"/>
      <c r="I12" s="33"/>
    </row>
    <row r="13" s="2" customFormat="1" ht="25.5" customHeight="1" spans="1:9">
      <c r="A13" s="21">
        <v>7</v>
      </c>
      <c r="B13" s="35" t="s">
        <v>2841</v>
      </c>
      <c r="C13" s="23"/>
      <c r="D13" s="23"/>
      <c r="E13" s="42"/>
      <c r="F13" s="35" t="s">
        <v>2842</v>
      </c>
      <c r="G13" s="38"/>
      <c r="H13" s="38"/>
      <c r="I13" s="33"/>
    </row>
    <row r="14" s="2" customFormat="1" ht="25.5" customHeight="1" spans="1:9">
      <c r="A14" s="21">
        <v>8</v>
      </c>
      <c r="B14" s="35"/>
      <c r="C14" s="23"/>
      <c r="D14" s="23"/>
      <c r="E14" s="42"/>
      <c r="F14" s="35" t="s">
        <v>2843</v>
      </c>
      <c r="G14" s="38"/>
      <c r="H14" s="38"/>
      <c r="I14" s="33"/>
    </row>
    <row r="15" s="2" customFormat="1" ht="25.5" customHeight="1" spans="1:9">
      <c r="A15" s="21">
        <v>9</v>
      </c>
      <c r="B15" s="35"/>
      <c r="C15" s="23"/>
      <c r="D15" s="23"/>
      <c r="E15" s="42"/>
      <c r="F15" s="35" t="s">
        <v>2844</v>
      </c>
      <c r="G15" s="38"/>
      <c r="H15" s="38"/>
      <c r="I15" s="33"/>
    </row>
    <row r="16" s="2" customFormat="1" ht="25.5" customHeight="1" spans="1:9">
      <c r="A16" s="21">
        <v>10</v>
      </c>
      <c r="B16" s="35"/>
      <c r="C16" s="23"/>
      <c r="D16" s="23"/>
      <c r="E16" s="42"/>
      <c r="F16" s="35" t="s">
        <v>2845</v>
      </c>
      <c r="G16" s="38"/>
      <c r="H16" s="38"/>
      <c r="I16" s="33"/>
    </row>
    <row r="17" s="4" customFormat="1" ht="25.5" customHeight="1" spans="1:9">
      <c r="A17" s="21">
        <v>11</v>
      </c>
      <c r="B17" s="43" t="s">
        <v>2846</v>
      </c>
      <c r="C17" s="27">
        <f>C7+C12+C13</f>
        <v>1000</v>
      </c>
      <c r="D17" s="27">
        <f>D7+D12+D13</f>
        <v>1000</v>
      </c>
      <c r="E17" s="41">
        <f>D17/C17</f>
        <v>1</v>
      </c>
      <c r="F17" s="43" t="s">
        <v>2847</v>
      </c>
      <c r="G17" s="28">
        <f>G7+G8+G13</f>
        <v>1000</v>
      </c>
      <c r="H17" s="28">
        <f>H7+H8+H13</f>
        <v>1000</v>
      </c>
      <c r="I17" s="41">
        <v>0</v>
      </c>
    </row>
    <row r="18" s="2" customFormat="1" ht="26.4" customHeight="1" spans="1:9">
      <c r="A18" s="30"/>
      <c r="B18" s="30"/>
      <c r="C18" s="30"/>
      <c r="D18" s="30"/>
      <c r="E18" s="30"/>
      <c r="F18" s="30"/>
      <c r="G18" s="30"/>
      <c r="H18" s="30"/>
      <c r="I18" s="30"/>
    </row>
    <row r="19" s="2" customFormat="1" ht="25.5" customHeight="1" spans="1:9">
      <c r="A19" s="31"/>
      <c r="B19" s="31"/>
      <c r="C19" s="31"/>
      <c r="D19" s="31"/>
      <c r="E19" s="31"/>
      <c r="F19" s="31"/>
      <c r="G19" s="31"/>
      <c r="H19" s="31"/>
      <c r="I19" s="31"/>
    </row>
  </sheetData>
  <mergeCells count="7">
    <mergeCell ref="A1:B1"/>
    <mergeCell ref="A3:I3"/>
    <mergeCell ref="B5:E5"/>
    <mergeCell ref="F5:I5"/>
    <mergeCell ref="A18:I18"/>
    <mergeCell ref="A19:I19"/>
    <mergeCell ref="A5:A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3" sqref="A3:I3"/>
    </sheetView>
  </sheetViews>
  <sheetFormatPr defaultColWidth="9.77777777777778" defaultRowHeight="15.6"/>
  <cols>
    <col min="1" max="1" width="5.11111111111111" style="5" customWidth="1"/>
    <col min="2" max="2" width="32.1111111111111" style="2" customWidth="1"/>
    <col min="3" max="3" width="11" style="2" customWidth="1"/>
    <col min="4" max="4" width="11" style="5" customWidth="1"/>
    <col min="5" max="5" width="13.3333333333333" style="2" customWidth="1"/>
    <col min="6" max="6" width="32.7777777777778" style="2" customWidth="1"/>
    <col min="7" max="7" width="11" style="2" customWidth="1"/>
    <col min="8" max="8" width="11" style="6" customWidth="1"/>
    <col min="9" max="9" width="13.3333333333333" style="2" customWidth="1"/>
    <col min="10" max="16384" width="9.77777777777778" style="2"/>
  </cols>
  <sheetData>
    <row r="1" s="1" customFormat="1" ht="21.75" customHeight="1" spans="1:8">
      <c r="A1" s="7"/>
      <c r="B1" s="7"/>
      <c r="D1" s="8"/>
      <c r="H1" s="9"/>
    </row>
    <row r="2" s="1" customFormat="1" ht="12" customHeight="1" spans="1:8">
      <c r="A2" s="7"/>
      <c r="B2" s="7"/>
      <c r="D2" s="8"/>
      <c r="H2" s="9"/>
    </row>
    <row r="3" s="2" customFormat="1" ht="30.75" customHeight="1" spans="1:9">
      <c r="A3" s="10" t="s">
        <v>2848</v>
      </c>
      <c r="B3" s="11"/>
      <c r="C3" s="11"/>
      <c r="D3" s="11"/>
      <c r="E3" s="11"/>
      <c r="F3" s="11"/>
      <c r="G3" s="11"/>
      <c r="H3" s="11"/>
      <c r="I3" s="11"/>
    </row>
    <row r="4" s="3" customFormat="1" ht="17.25" customHeight="1" spans="1:9">
      <c r="A4" s="12"/>
      <c r="D4" s="13"/>
      <c r="E4" s="14"/>
      <c r="F4" s="15"/>
      <c r="G4" s="15"/>
      <c r="H4" s="16"/>
      <c r="I4" s="32" t="s">
        <v>1</v>
      </c>
    </row>
    <row r="5" s="2" customFormat="1" ht="22.5" customHeight="1" spans="1:9">
      <c r="A5" s="17" t="s">
        <v>2</v>
      </c>
      <c r="B5" s="18" t="s">
        <v>80</v>
      </c>
      <c r="C5" s="18"/>
      <c r="D5" s="18"/>
      <c r="E5" s="18"/>
      <c r="F5" s="19" t="s">
        <v>2828</v>
      </c>
      <c r="G5" s="19"/>
      <c r="H5" s="19"/>
      <c r="I5" s="19"/>
    </row>
    <row r="6" s="2" customFormat="1" ht="32.25" customHeight="1" spans="1:9">
      <c r="A6" s="20"/>
      <c r="B6" s="18" t="s">
        <v>81</v>
      </c>
      <c r="C6" s="18" t="s">
        <v>82</v>
      </c>
      <c r="D6" s="18" t="s">
        <v>83</v>
      </c>
      <c r="E6" s="18" t="s">
        <v>8</v>
      </c>
      <c r="F6" s="18" t="s">
        <v>81</v>
      </c>
      <c r="G6" s="18" t="s">
        <v>82</v>
      </c>
      <c r="H6" s="18" t="s">
        <v>83</v>
      </c>
      <c r="I6" s="18" t="s">
        <v>8</v>
      </c>
    </row>
    <row r="7" s="2" customFormat="1" ht="25.5" customHeight="1" spans="1:9">
      <c r="A7" s="21">
        <v>1</v>
      </c>
      <c r="B7" s="35" t="s">
        <v>2829</v>
      </c>
      <c r="C7" s="23">
        <f>SUM(C8:C11)</f>
        <v>1000</v>
      </c>
      <c r="D7" s="23">
        <f>SUM(D8:D11)</f>
        <v>1000</v>
      </c>
      <c r="E7" s="37">
        <f>(D7-C7)/C7</f>
        <v>0</v>
      </c>
      <c r="F7" s="35" t="s">
        <v>2830</v>
      </c>
      <c r="G7" s="25"/>
      <c r="H7" s="25"/>
      <c r="I7" s="24"/>
    </row>
    <row r="8" s="2" customFormat="1" ht="25.5" customHeight="1" spans="1:9">
      <c r="A8" s="21">
        <v>2</v>
      </c>
      <c r="B8" s="35" t="s">
        <v>2831</v>
      </c>
      <c r="C8" s="23">
        <v>1000</v>
      </c>
      <c r="D8" s="23">
        <v>1000</v>
      </c>
      <c r="E8" s="37">
        <f>(D8-C8)/C8</f>
        <v>0</v>
      </c>
      <c r="F8" s="35" t="s">
        <v>2832</v>
      </c>
      <c r="G8" s="25">
        <f>SUM(G9:G12)</f>
        <v>1000</v>
      </c>
      <c r="H8" s="38">
        <f>SUM(H9:H12)</f>
        <v>1000</v>
      </c>
      <c r="I8" s="37">
        <f>(H8-G8)/G8</f>
        <v>0</v>
      </c>
    </row>
    <row r="9" s="2" customFormat="1" ht="25.5" customHeight="1" spans="1:9">
      <c r="A9" s="21">
        <v>3</v>
      </c>
      <c r="B9" s="35" t="s">
        <v>2833</v>
      </c>
      <c r="C9" s="23"/>
      <c r="D9" s="23"/>
      <c r="E9" s="24"/>
      <c r="F9" s="35" t="s">
        <v>2834</v>
      </c>
      <c r="G9" s="25"/>
      <c r="H9" s="25"/>
      <c r="I9" s="24"/>
    </row>
    <row r="10" s="2" customFormat="1" ht="25.5" customHeight="1" spans="1:9">
      <c r="A10" s="21">
        <v>4</v>
      </c>
      <c r="B10" s="35" t="s">
        <v>2835</v>
      </c>
      <c r="C10" s="23">
        <v>0</v>
      </c>
      <c r="D10" s="23"/>
      <c r="E10" s="24"/>
      <c r="F10" s="35" t="s">
        <v>2836</v>
      </c>
      <c r="G10" s="25">
        <v>1000</v>
      </c>
      <c r="H10" s="23">
        <v>1000</v>
      </c>
      <c r="I10" s="37">
        <f>(H10-G10)/G10</f>
        <v>0</v>
      </c>
    </row>
    <row r="11" s="2" customFormat="1" ht="25.5" customHeight="1" spans="1:9">
      <c r="A11" s="21">
        <v>5</v>
      </c>
      <c r="B11" s="35" t="s">
        <v>2837</v>
      </c>
      <c r="C11" s="23"/>
      <c r="D11" s="23"/>
      <c r="E11" s="24"/>
      <c r="F11" s="35" t="s">
        <v>2838</v>
      </c>
      <c r="G11" s="25"/>
      <c r="H11" s="25"/>
      <c r="I11" s="33"/>
    </row>
    <row r="12" s="2" customFormat="1" ht="25.5" customHeight="1" spans="1:9">
      <c r="A12" s="21">
        <v>6</v>
      </c>
      <c r="B12" s="35" t="s">
        <v>2839</v>
      </c>
      <c r="C12" s="23"/>
      <c r="D12" s="23"/>
      <c r="E12" s="24"/>
      <c r="F12" s="35" t="s">
        <v>2840</v>
      </c>
      <c r="G12" s="25"/>
      <c r="H12" s="25"/>
      <c r="I12" s="33"/>
    </row>
    <row r="13" s="2" customFormat="1" ht="25.5" customHeight="1" spans="1:9">
      <c r="A13" s="21">
        <v>7</v>
      </c>
      <c r="B13" s="35" t="s">
        <v>2841</v>
      </c>
      <c r="C13" s="23"/>
      <c r="D13" s="23"/>
      <c r="E13" s="24"/>
      <c r="F13" s="35" t="s">
        <v>2842</v>
      </c>
      <c r="G13" s="25"/>
      <c r="H13" s="25"/>
      <c r="I13" s="33"/>
    </row>
    <row r="14" s="2" customFormat="1" ht="25.5" customHeight="1" spans="1:9">
      <c r="A14" s="21">
        <v>8</v>
      </c>
      <c r="B14" s="35"/>
      <c r="C14" s="23"/>
      <c r="D14" s="23"/>
      <c r="E14" s="24"/>
      <c r="F14" s="35" t="s">
        <v>2843</v>
      </c>
      <c r="G14" s="25"/>
      <c r="H14" s="25"/>
      <c r="I14" s="33"/>
    </row>
    <row r="15" s="2" customFormat="1" ht="25.5" customHeight="1" spans="1:9">
      <c r="A15" s="21">
        <v>9</v>
      </c>
      <c r="B15" s="35"/>
      <c r="C15" s="23"/>
      <c r="D15" s="23"/>
      <c r="E15" s="24"/>
      <c r="F15" s="35" t="s">
        <v>2844</v>
      </c>
      <c r="G15" s="25"/>
      <c r="H15" s="25"/>
      <c r="I15" s="33"/>
    </row>
    <row r="16" s="2" customFormat="1" ht="25.5" customHeight="1" spans="1:9">
      <c r="A16" s="21">
        <v>10</v>
      </c>
      <c r="B16" s="35"/>
      <c r="C16" s="23"/>
      <c r="D16" s="23"/>
      <c r="E16" s="24"/>
      <c r="F16" s="35" t="s">
        <v>2845</v>
      </c>
      <c r="G16" s="25"/>
      <c r="H16" s="25"/>
      <c r="I16" s="33"/>
    </row>
    <row r="17" s="4" customFormat="1" ht="25.5" customHeight="1" spans="1:9">
      <c r="A17" s="21">
        <v>11</v>
      </c>
      <c r="B17" s="26" t="s">
        <v>2846</v>
      </c>
      <c r="C17" s="27">
        <f>C7+C12+C13</f>
        <v>1000</v>
      </c>
      <c r="D17" s="27">
        <f>D7+D12+D13</f>
        <v>1000</v>
      </c>
      <c r="E17" s="37">
        <f>(D17-C17)/C17</f>
        <v>0</v>
      </c>
      <c r="F17" s="26" t="s">
        <v>2847</v>
      </c>
      <c r="G17" s="28">
        <f>G7+G8+G13</f>
        <v>1000</v>
      </c>
      <c r="H17" s="28">
        <f>H7+H8+H13</f>
        <v>1000</v>
      </c>
      <c r="I17" s="37">
        <f>(H17-G17)/G17</f>
        <v>0</v>
      </c>
    </row>
    <row r="18" s="2" customFormat="1" ht="26.4" customHeight="1" spans="1:9">
      <c r="A18" s="30"/>
      <c r="B18" s="30"/>
      <c r="C18" s="30"/>
      <c r="D18" s="30"/>
      <c r="E18" s="30"/>
      <c r="F18" s="30"/>
      <c r="G18" s="30"/>
      <c r="H18" s="30"/>
      <c r="I18" s="30"/>
    </row>
    <row r="19" s="2" customFormat="1" ht="25.5" customHeight="1" spans="1:9">
      <c r="A19" s="31"/>
      <c r="B19" s="31"/>
      <c r="C19" s="31"/>
      <c r="D19" s="31"/>
      <c r="E19" s="31"/>
      <c r="F19" s="31"/>
      <c r="G19" s="31"/>
      <c r="H19" s="31"/>
      <c r="I19" s="31"/>
    </row>
  </sheetData>
  <mergeCells count="7">
    <mergeCell ref="A1:B1"/>
    <mergeCell ref="A3:I3"/>
    <mergeCell ref="B5:E5"/>
    <mergeCell ref="F5:I5"/>
    <mergeCell ref="A18:I18"/>
    <mergeCell ref="A19:I19"/>
    <mergeCell ref="A5:A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selection activeCell="A3" sqref="A3:I3"/>
    </sheetView>
  </sheetViews>
  <sheetFormatPr defaultColWidth="9.77777777777778" defaultRowHeight="15.6"/>
  <cols>
    <col min="1" max="1" width="5.11111111111111" style="5" customWidth="1"/>
    <col min="2" max="2" width="32.1111111111111" style="2" customWidth="1"/>
    <col min="3" max="3" width="11" style="2" customWidth="1"/>
    <col min="4" max="4" width="11" style="5" customWidth="1"/>
    <col min="5" max="5" width="13.3333333333333" style="2" customWidth="1"/>
    <col min="6" max="6" width="32.7777777777778" style="2" customWidth="1"/>
    <col min="7" max="7" width="11" style="2" customWidth="1"/>
    <col min="8" max="8" width="11" style="6" customWidth="1"/>
    <col min="9" max="9" width="13.3333333333333" style="2" customWidth="1"/>
    <col min="10" max="16384" width="9.77777777777778" style="2"/>
  </cols>
  <sheetData>
    <row r="1" s="1" customFormat="1" ht="21.75" customHeight="1" spans="1:8">
      <c r="A1" s="7"/>
      <c r="B1" s="7"/>
      <c r="D1" s="8"/>
      <c r="H1" s="9"/>
    </row>
    <row r="2" s="1" customFormat="1" ht="12" customHeight="1" spans="1:8">
      <c r="A2" s="7"/>
      <c r="B2" s="7"/>
      <c r="D2" s="8"/>
      <c r="H2" s="9"/>
    </row>
    <row r="3" s="2" customFormat="1" ht="30.75" customHeight="1" spans="1:9">
      <c r="A3" s="10" t="s">
        <v>2849</v>
      </c>
      <c r="B3" s="11"/>
      <c r="C3" s="11"/>
      <c r="D3" s="11"/>
      <c r="E3" s="11"/>
      <c r="F3" s="11"/>
      <c r="G3" s="11"/>
      <c r="H3" s="11"/>
      <c r="I3" s="11"/>
    </row>
    <row r="4" s="3" customFormat="1" ht="17.25" customHeight="1" spans="1:9">
      <c r="A4" s="12"/>
      <c r="D4" s="13"/>
      <c r="E4" s="14"/>
      <c r="F4" s="15"/>
      <c r="G4" s="15"/>
      <c r="H4" s="16"/>
      <c r="I4" s="32" t="s">
        <v>1</v>
      </c>
    </row>
    <row r="5" s="2" customFormat="1" ht="22.5" customHeight="1" spans="1:9">
      <c r="A5" s="17" t="s">
        <v>2</v>
      </c>
      <c r="B5" s="18" t="s">
        <v>80</v>
      </c>
      <c r="C5" s="18"/>
      <c r="D5" s="18"/>
      <c r="E5" s="18"/>
      <c r="F5" s="19" t="s">
        <v>2828</v>
      </c>
      <c r="G5" s="19"/>
      <c r="H5" s="19"/>
      <c r="I5" s="19"/>
    </row>
    <row r="6" s="2" customFormat="1" ht="32.25" customHeight="1" spans="1:9">
      <c r="A6" s="20"/>
      <c r="B6" s="18" t="s">
        <v>81</v>
      </c>
      <c r="C6" s="18" t="s">
        <v>34</v>
      </c>
      <c r="D6" s="18" t="s">
        <v>6</v>
      </c>
      <c r="E6" s="34" t="s">
        <v>35</v>
      </c>
      <c r="F6" s="18" t="s">
        <v>81</v>
      </c>
      <c r="G6" s="18" t="s">
        <v>34</v>
      </c>
      <c r="H6" s="18" t="s">
        <v>6</v>
      </c>
      <c r="I6" s="34" t="s">
        <v>35</v>
      </c>
    </row>
    <row r="7" s="2" customFormat="1" ht="37.2" customHeight="1" spans="1:9">
      <c r="A7" s="21">
        <v>1</v>
      </c>
      <c r="B7" s="35" t="s">
        <v>2850</v>
      </c>
      <c r="C7" s="23"/>
      <c r="D7" s="23"/>
      <c r="E7" s="24"/>
      <c r="F7" s="35" t="s">
        <v>2851</v>
      </c>
      <c r="G7" s="25"/>
      <c r="H7" s="25"/>
      <c r="I7" s="24"/>
    </row>
    <row r="8" s="2" customFormat="1" ht="37.2" customHeight="1" spans="1:9">
      <c r="A8" s="21">
        <v>2</v>
      </c>
      <c r="B8" s="35" t="s">
        <v>2852</v>
      </c>
      <c r="C8" s="23"/>
      <c r="D8" s="23"/>
      <c r="E8" s="24"/>
      <c r="F8" s="35" t="s">
        <v>2853</v>
      </c>
      <c r="G8" s="25"/>
      <c r="H8" s="25"/>
      <c r="I8" s="24"/>
    </row>
    <row r="9" s="2" customFormat="1" ht="37.2" customHeight="1" spans="1:9">
      <c r="A9" s="21">
        <v>3</v>
      </c>
      <c r="B9" s="35" t="s">
        <v>2854</v>
      </c>
      <c r="C9" s="23"/>
      <c r="D9" s="23"/>
      <c r="E9" s="24"/>
      <c r="F9" s="35" t="s">
        <v>2855</v>
      </c>
      <c r="G9" s="25"/>
      <c r="H9" s="25"/>
      <c r="I9" s="24"/>
    </row>
    <row r="10" s="2" customFormat="1" ht="37.2" customHeight="1" spans="1:9">
      <c r="A10" s="21">
        <v>4</v>
      </c>
      <c r="B10" s="35" t="s">
        <v>2856</v>
      </c>
      <c r="C10" s="23">
        <v>25879</v>
      </c>
      <c r="D10" s="23">
        <v>27144</v>
      </c>
      <c r="E10" s="24">
        <f>D10/C10*100</f>
        <v>104.888133235442</v>
      </c>
      <c r="F10" s="35" t="s">
        <v>2857</v>
      </c>
      <c r="G10" s="25">
        <v>17261</v>
      </c>
      <c r="H10" s="25">
        <v>21323</v>
      </c>
      <c r="I10" s="24">
        <f>H10/G10*100</f>
        <v>123.532819651237</v>
      </c>
    </row>
    <row r="11" s="2" customFormat="1" ht="37.2" customHeight="1" spans="1:9">
      <c r="A11" s="21">
        <v>5</v>
      </c>
      <c r="B11" s="35" t="s">
        <v>2858</v>
      </c>
      <c r="C11" s="23"/>
      <c r="D11" s="23"/>
      <c r="E11" s="24"/>
      <c r="F11" s="35" t="s">
        <v>2859</v>
      </c>
      <c r="G11" s="25"/>
      <c r="H11" s="25"/>
      <c r="I11" s="24"/>
    </row>
    <row r="12" s="2" customFormat="1" ht="37.2" customHeight="1" spans="1:9">
      <c r="A12" s="21">
        <v>6</v>
      </c>
      <c r="B12" s="35" t="s">
        <v>2860</v>
      </c>
      <c r="C12" s="23"/>
      <c r="D12" s="23"/>
      <c r="E12" s="24"/>
      <c r="F12" s="35" t="s">
        <v>2861</v>
      </c>
      <c r="G12" s="25"/>
      <c r="H12" s="25"/>
      <c r="I12" s="24"/>
    </row>
    <row r="13" s="2" customFormat="1" ht="37.2" customHeight="1" spans="1:9">
      <c r="A13" s="21">
        <v>7</v>
      </c>
      <c r="B13" s="35" t="s">
        <v>2862</v>
      </c>
      <c r="C13" s="23"/>
      <c r="D13" s="23"/>
      <c r="E13" s="24"/>
      <c r="F13" s="35" t="s">
        <v>2863</v>
      </c>
      <c r="G13" s="25"/>
      <c r="H13" s="25"/>
      <c r="I13" s="24"/>
    </row>
    <row r="14" s="4" customFormat="1" ht="37.2" customHeight="1" spans="1:9">
      <c r="A14" s="21">
        <v>8</v>
      </c>
      <c r="B14" s="26" t="s">
        <v>2864</v>
      </c>
      <c r="C14" s="27">
        <f t="shared" ref="C14:H14" si="0">SUM(C7:C13)</f>
        <v>25879</v>
      </c>
      <c r="D14" s="27">
        <f t="shared" si="0"/>
        <v>27144</v>
      </c>
      <c r="E14" s="36">
        <f>D14/C14*100</f>
        <v>104.888133235442</v>
      </c>
      <c r="F14" s="26" t="s">
        <v>2865</v>
      </c>
      <c r="G14" s="28">
        <f t="shared" si="0"/>
        <v>17261</v>
      </c>
      <c r="H14" s="29">
        <f t="shared" si="0"/>
        <v>21323</v>
      </c>
      <c r="I14" s="33">
        <f>H14/G14*100</f>
        <v>123.532819651237</v>
      </c>
    </row>
    <row r="15" s="2" customFormat="1" ht="27.6" customHeight="1" spans="1:9">
      <c r="A15" s="30"/>
      <c r="B15" s="30"/>
      <c r="C15" s="30"/>
      <c r="D15" s="30"/>
      <c r="E15" s="30"/>
      <c r="F15" s="30"/>
      <c r="G15" s="30"/>
      <c r="H15" s="30"/>
      <c r="I15" s="30"/>
    </row>
    <row r="16" s="2" customFormat="1" spans="1:8">
      <c r="A16" s="5"/>
      <c r="B16" s="2"/>
      <c r="C16" s="2"/>
      <c r="D16" s="5"/>
      <c r="E16" s="2"/>
      <c r="F16" s="2"/>
      <c r="G16" s="2"/>
      <c r="H16" s="6"/>
    </row>
    <row r="17" s="2" customFormat="1" spans="1:8">
      <c r="A17" s="5"/>
      <c r="B17" s="2"/>
      <c r="C17" s="2"/>
      <c r="D17" s="5"/>
      <c r="E17" s="2"/>
      <c r="F17" s="2"/>
      <c r="G17" s="2"/>
      <c r="H17" s="6"/>
    </row>
    <row r="18" s="2" customFormat="1" spans="1:8">
      <c r="A18" s="5"/>
      <c r="B18" s="2"/>
      <c r="C18" s="2"/>
      <c r="D18" s="5"/>
      <c r="E18" s="2"/>
      <c r="F18" s="2"/>
      <c r="G18" s="2"/>
      <c r="H18" s="6"/>
    </row>
    <row r="19" s="2" customFormat="1" spans="1:8">
      <c r="A19" s="5"/>
      <c r="B19" s="2"/>
      <c r="C19" s="2"/>
      <c r="D19" s="5"/>
      <c r="E19" s="2"/>
      <c r="F19" s="2"/>
      <c r="G19" s="2"/>
      <c r="H19" s="6"/>
    </row>
  </sheetData>
  <mergeCells count="6">
    <mergeCell ref="A1:B1"/>
    <mergeCell ref="A3:I3"/>
    <mergeCell ref="B5:E5"/>
    <mergeCell ref="F5:I5"/>
    <mergeCell ref="A15:I15"/>
    <mergeCell ref="A5:A6"/>
  </mergeCells>
  <pageMargins left="0.75" right="0.75" top="1" bottom="1" header="0.5" footer="0.5"/>
  <pageSetup paperSize="9" scale="97"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G11" sqref="G11"/>
    </sheetView>
  </sheetViews>
  <sheetFormatPr defaultColWidth="9.77777777777778" defaultRowHeight="15.6"/>
  <cols>
    <col min="1" max="1" width="5.11111111111111" style="5" customWidth="1"/>
    <col min="2" max="2" width="32.1111111111111" style="2" customWidth="1"/>
    <col min="3" max="3" width="11" style="2" customWidth="1"/>
    <col min="4" max="4" width="11" style="5" customWidth="1"/>
    <col min="5" max="5" width="13.3333333333333" style="2" customWidth="1"/>
    <col min="6" max="6" width="32.7777777777778" style="2" customWidth="1"/>
    <col min="7" max="7" width="11" style="2" customWidth="1"/>
    <col min="8" max="8" width="11" style="6" customWidth="1"/>
    <col min="9" max="9" width="13.3333333333333" style="2" customWidth="1"/>
    <col min="10" max="16384" width="9.77777777777778" style="2"/>
  </cols>
  <sheetData>
    <row r="1" s="1" customFormat="1" ht="21.75" customHeight="1" spans="1:8">
      <c r="A1" s="7"/>
      <c r="B1" s="7"/>
      <c r="D1" s="8"/>
      <c r="H1" s="9"/>
    </row>
    <row r="2" s="1" customFormat="1" ht="12" customHeight="1" spans="1:8">
      <c r="A2" s="7"/>
      <c r="B2" s="7"/>
      <c r="D2" s="8"/>
      <c r="H2" s="9"/>
    </row>
    <row r="3" s="2" customFormat="1" ht="30.75" customHeight="1" spans="1:9">
      <c r="A3" s="10" t="s">
        <v>2866</v>
      </c>
      <c r="B3" s="11"/>
      <c r="C3" s="11"/>
      <c r="D3" s="11"/>
      <c r="E3" s="11"/>
      <c r="F3" s="11"/>
      <c r="G3" s="11"/>
      <c r="H3" s="11"/>
      <c r="I3" s="11"/>
    </row>
    <row r="4" s="3" customFormat="1" ht="17.25" customHeight="1" spans="1:9">
      <c r="A4" s="12"/>
      <c r="D4" s="13"/>
      <c r="E4" s="14"/>
      <c r="F4" s="15"/>
      <c r="G4" s="15"/>
      <c r="H4" s="16"/>
      <c r="I4" s="32" t="s">
        <v>1</v>
      </c>
    </row>
    <row r="5" s="2" customFormat="1" ht="22.5" customHeight="1" spans="1:9">
      <c r="A5" s="17" t="s">
        <v>2</v>
      </c>
      <c r="B5" s="18" t="s">
        <v>80</v>
      </c>
      <c r="C5" s="18"/>
      <c r="D5" s="18"/>
      <c r="E5" s="18"/>
      <c r="F5" s="19" t="s">
        <v>2828</v>
      </c>
      <c r="G5" s="19"/>
      <c r="H5" s="19"/>
      <c r="I5" s="19"/>
    </row>
    <row r="6" s="2" customFormat="1" ht="32.25" customHeight="1" spans="1:9">
      <c r="A6" s="20"/>
      <c r="B6" s="18" t="s">
        <v>81</v>
      </c>
      <c r="C6" s="18" t="s">
        <v>82</v>
      </c>
      <c r="D6" s="18" t="s">
        <v>83</v>
      </c>
      <c r="E6" s="18" t="s">
        <v>8</v>
      </c>
      <c r="F6" s="18" t="s">
        <v>81</v>
      </c>
      <c r="G6" s="18" t="s">
        <v>82</v>
      </c>
      <c r="H6" s="18" t="s">
        <v>83</v>
      </c>
      <c r="I6" s="18" t="s">
        <v>8</v>
      </c>
    </row>
    <row r="7" s="2" customFormat="1" ht="30" customHeight="1" spans="1:9">
      <c r="A7" s="21">
        <v>1</v>
      </c>
      <c r="B7" s="22" t="s">
        <v>2850</v>
      </c>
      <c r="C7" s="23"/>
      <c r="D7" s="23"/>
      <c r="E7" s="24"/>
      <c r="F7" s="22" t="s">
        <v>2851</v>
      </c>
      <c r="G7" s="25"/>
      <c r="H7" s="25"/>
      <c r="I7" s="24"/>
    </row>
    <row r="8" s="2" customFormat="1" ht="30" customHeight="1" spans="1:9">
      <c r="A8" s="21">
        <v>2</v>
      </c>
      <c r="B8" s="22" t="s">
        <v>2852</v>
      </c>
      <c r="C8" s="23"/>
      <c r="D8" s="23"/>
      <c r="E8" s="24"/>
      <c r="F8" s="22" t="s">
        <v>2853</v>
      </c>
      <c r="G8" s="25"/>
      <c r="H8" s="25"/>
      <c r="I8" s="24"/>
    </row>
    <row r="9" s="2" customFormat="1" ht="30" customHeight="1" spans="1:9">
      <c r="A9" s="21">
        <v>3</v>
      </c>
      <c r="B9" s="22" t="s">
        <v>2854</v>
      </c>
      <c r="C9" s="23"/>
      <c r="D9" s="23"/>
      <c r="E9" s="24"/>
      <c r="F9" s="22" t="s">
        <v>2855</v>
      </c>
      <c r="G9" s="25"/>
      <c r="H9" s="25"/>
      <c r="I9" s="24"/>
    </row>
    <row r="10" s="2" customFormat="1" ht="30" customHeight="1" spans="1:9">
      <c r="A10" s="21">
        <v>4</v>
      </c>
      <c r="B10" s="22" t="s">
        <v>2856</v>
      </c>
      <c r="C10" s="23">
        <v>27144</v>
      </c>
      <c r="D10" s="23">
        <v>32218</v>
      </c>
      <c r="E10" s="24">
        <f>(D10-C10)/C10*100</f>
        <v>18.692897141173</v>
      </c>
      <c r="F10" s="22" t="s">
        <v>2857</v>
      </c>
      <c r="G10" s="25">
        <v>21323</v>
      </c>
      <c r="H10" s="25">
        <v>23421</v>
      </c>
      <c r="I10" s="33">
        <f>(H10-G10)/G10*100</f>
        <v>9.83914083384139</v>
      </c>
    </row>
    <row r="11" s="2" customFormat="1" ht="30" customHeight="1" spans="1:9">
      <c r="A11" s="21">
        <v>5</v>
      </c>
      <c r="B11" s="22" t="s">
        <v>2858</v>
      </c>
      <c r="C11" s="23"/>
      <c r="D11" s="23"/>
      <c r="E11" s="24"/>
      <c r="F11" s="22" t="s">
        <v>2859</v>
      </c>
      <c r="G11" s="25"/>
      <c r="H11" s="25"/>
      <c r="I11" s="33"/>
    </row>
    <row r="12" s="2" customFormat="1" ht="30" customHeight="1" spans="1:9">
      <c r="A12" s="21">
        <v>6</v>
      </c>
      <c r="B12" s="22" t="s">
        <v>2860</v>
      </c>
      <c r="C12" s="23"/>
      <c r="D12" s="23"/>
      <c r="E12" s="24"/>
      <c r="F12" s="22" t="s">
        <v>2861</v>
      </c>
      <c r="G12" s="25"/>
      <c r="H12" s="25"/>
      <c r="I12" s="33"/>
    </row>
    <row r="13" s="2" customFormat="1" ht="30" customHeight="1" spans="1:9">
      <c r="A13" s="21">
        <v>7</v>
      </c>
      <c r="B13" s="22" t="s">
        <v>2862</v>
      </c>
      <c r="C13" s="23"/>
      <c r="D13" s="23"/>
      <c r="E13" s="24"/>
      <c r="F13" s="22" t="s">
        <v>2863</v>
      </c>
      <c r="G13" s="25"/>
      <c r="H13" s="25"/>
      <c r="I13" s="33"/>
    </row>
    <row r="14" s="4" customFormat="1" ht="30" customHeight="1" spans="1:9">
      <c r="A14" s="21">
        <v>8</v>
      </c>
      <c r="B14" s="26" t="s">
        <v>2867</v>
      </c>
      <c r="C14" s="27">
        <f t="shared" ref="C14:H14" si="0">SUM(C7:C13)</f>
        <v>27144</v>
      </c>
      <c r="D14" s="27">
        <f t="shared" si="0"/>
        <v>32218</v>
      </c>
      <c r="E14" s="24">
        <f>(D14-C14)/C14*100</f>
        <v>18.692897141173</v>
      </c>
      <c r="F14" s="26" t="s">
        <v>2868</v>
      </c>
      <c r="G14" s="28">
        <f t="shared" si="0"/>
        <v>21323</v>
      </c>
      <c r="H14" s="29">
        <f t="shared" si="0"/>
        <v>23421</v>
      </c>
      <c r="I14" s="33">
        <f>(H14-G14)/G14*100</f>
        <v>9.83914083384139</v>
      </c>
    </row>
    <row r="15" s="2" customFormat="1" ht="26.4" customHeight="1" spans="1:9">
      <c r="A15" s="30" t="s">
        <v>2869</v>
      </c>
      <c r="B15" s="30"/>
      <c r="C15" s="30"/>
      <c r="D15" s="30"/>
      <c r="E15" s="30"/>
      <c r="F15" s="30"/>
      <c r="G15" s="30"/>
      <c r="H15" s="30"/>
      <c r="I15" s="30"/>
    </row>
    <row r="16" s="2" customFormat="1" ht="25.5" customHeight="1" spans="1:9">
      <c r="A16" s="31" t="s">
        <v>2870</v>
      </c>
      <c r="B16" s="31"/>
      <c r="C16" s="31"/>
      <c r="D16" s="31"/>
      <c r="E16" s="31"/>
      <c r="F16" s="31"/>
      <c r="G16" s="31"/>
      <c r="H16" s="31"/>
      <c r="I16" s="31"/>
    </row>
  </sheetData>
  <mergeCells count="7">
    <mergeCell ref="A1:B1"/>
    <mergeCell ref="A3:I3"/>
    <mergeCell ref="B5:E5"/>
    <mergeCell ref="F5:I5"/>
    <mergeCell ref="A15:I15"/>
    <mergeCell ref="A16:I16"/>
    <mergeCell ref="A5:A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workbookViewId="0">
      <selection activeCell="J7" sqref="J7"/>
    </sheetView>
  </sheetViews>
  <sheetFormatPr defaultColWidth="9.77777777777778" defaultRowHeight="15.6" outlineLevelCol="6"/>
  <cols>
    <col min="1" max="1" width="29" style="2" customWidth="1"/>
    <col min="2" max="6" width="13.8888888888889" style="5" customWidth="1"/>
    <col min="7" max="16378" width="9.77777777777778" style="2"/>
    <col min="16379" max="16384" width="9.77777777777778" style="184"/>
  </cols>
  <sheetData>
    <row r="1" s="1" customFormat="1" ht="21" customHeight="1" spans="2:6">
      <c r="B1" s="8"/>
      <c r="C1" s="8"/>
      <c r="D1" s="8"/>
      <c r="E1" s="8"/>
      <c r="F1" s="8"/>
    </row>
    <row r="2" s="2" customFormat="1" ht="29.25" customHeight="1" spans="1:6">
      <c r="A2" s="185" t="s">
        <v>31</v>
      </c>
      <c r="B2" s="185"/>
      <c r="C2" s="185"/>
      <c r="D2" s="185"/>
      <c r="E2" s="185"/>
      <c r="F2" s="185"/>
    </row>
    <row r="3" s="182" customFormat="1" ht="18" customHeight="1" spans="2:6">
      <c r="B3" s="186"/>
      <c r="C3" s="187"/>
      <c r="D3" s="188" t="s">
        <v>32</v>
      </c>
      <c r="E3" s="188"/>
      <c r="F3" s="188"/>
    </row>
    <row r="4" s="183" customFormat="1" ht="22.5" customHeight="1" spans="1:6">
      <c r="A4" s="189" t="s">
        <v>33</v>
      </c>
      <c r="B4" s="190"/>
      <c r="C4" s="190"/>
      <c r="D4" s="190"/>
      <c r="E4" s="190"/>
      <c r="F4" s="191"/>
    </row>
    <row r="5" s="183" customFormat="1" ht="42.75" customHeight="1" spans="1:6">
      <c r="A5" s="39" t="s">
        <v>4</v>
      </c>
      <c r="B5" s="39" t="s">
        <v>34</v>
      </c>
      <c r="C5" s="39" t="s">
        <v>5</v>
      </c>
      <c r="D5" s="39" t="s">
        <v>6</v>
      </c>
      <c r="E5" s="34" t="s">
        <v>35</v>
      </c>
      <c r="F5" s="34" t="s">
        <v>36</v>
      </c>
    </row>
    <row r="6" s="2" customFormat="1" ht="16.5" customHeight="1" spans="1:7">
      <c r="A6" s="149" t="s">
        <v>37</v>
      </c>
      <c r="B6" s="23">
        <v>71108</v>
      </c>
      <c r="C6" s="23">
        <v>124692</v>
      </c>
      <c r="D6" s="23">
        <v>124692</v>
      </c>
      <c r="E6" s="192">
        <f>D6/B6*100</f>
        <v>175.355796816111</v>
      </c>
      <c r="F6" s="193">
        <f>(D6-B6)/B6</f>
        <v>0.753557968161107</v>
      </c>
      <c r="G6" s="5">
        <f>D6-B6</f>
        <v>53584</v>
      </c>
    </row>
    <row r="7" s="2" customFormat="1" ht="16.5" customHeight="1" spans="1:7">
      <c r="A7" s="150" t="s">
        <v>38</v>
      </c>
      <c r="B7" s="23">
        <v>0</v>
      </c>
      <c r="C7" s="23">
        <v>76</v>
      </c>
      <c r="D7" s="23">
        <v>76</v>
      </c>
      <c r="E7" s="192"/>
      <c r="F7" s="193"/>
      <c r="G7" s="5">
        <f t="shared" ref="G7:G30" si="0">D7-B7</f>
        <v>76</v>
      </c>
    </row>
    <row r="8" s="2" customFormat="1" ht="16.5" customHeight="1" spans="1:7">
      <c r="A8" s="150" t="s">
        <v>39</v>
      </c>
      <c r="B8" s="23">
        <v>14155</v>
      </c>
      <c r="C8" s="23">
        <v>12881</v>
      </c>
      <c r="D8" s="23">
        <v>12881</v>
      </c>
      <c r="E8" s="192">
        <f t="shared" ref="E7:E30" si="1">D8/B8*100</f>
        <v>90.9996467679265</v>
      </c>
      <c r="F8" s="193">
        <f t="shared" ref="F7:F30" si="2">(D8-B8)/B8</f>
        <v>-0.0900035323207347</v>
      </c>
      <c r="G8" s="5">
        <f t="shared" si="0"/>
        <v>-1274</v>
      </c>
    </row>
    <row r="9" s="2" customFormat="1" ht="16.5" customHeight="1" spans="1:7">
      <c r="A9" s="150" t="s">
        <v>40</v>
      </c>
      <c r="B9" s="23">
        <v>130105</v>
      </c>
      <c r="C9" s="23">
        <v>97677</v>
      </c>
      <c r="D9" s="23">
        <v>97677</v>
      </c>
      <c r="E9" s="192">
        <f t="shared" si="1"/>
        <v>75.0755159294416</v>
      </c>
      <c r="F9" s="193">
        <f t="shared" si="2"/>
        <v>-0.249244840705584</v>
      </c>
      <c r="G9" s="5">
        <f t="shared" si="0"/>
        <v>-32428</v>
      </c>
    </row>
    <row r="10" s="2" customFormat="1" ht="16.5" customHeight="1" spans="1:7">
      <c r="A10" s="150" t="s">
        <v>41</v>
      </c>
      <c r="B10" s="23">
        <v>1818</v>
      </c>
      <c r="C10" s="23">
        <v>22193</v>
      </c>
      <c r="D10" s="23">
        <v>22193</v>
      </c>
      <c r="E10" s="192">
        <f t="shared" si="1"/>
        <v>1220.73707370737</v>
      </c>
      <c r="F10" s="193">
        <f t="shared" si="2"/>
        <v>11.2073707370737</v>
      </c>
      <c r="G10" s="5">
        <f t="shared" si="0"/>
        <v>20375</v>
      </c>
    </row>
    <row r="11" s="2" customFormat="1" ht="16.5" customHeight="1" spans="1:7">
      <c r="A11" s="150" t="s">
        <v>42</v>
      </c>
      <c r="B11" s="23">
        <v>2990</v>
      </c>
      <c r="C11" s="23">
        <v>3163</v>
      </c>
      <c r="D11" s="23">
        <v>3163</v>
      </c>
      <c r="E11" s="192">
        <f t="shared" si="1"/>
        <v>105.785953177258</v>
      </c>
      <c r="F11" s="193">
        <f t="shared" si="2"/>
        <v>0.0578595317725753</v>
      </c>
      <c r="G11" s="5">
        <f t="shared" si="0"/>
        <v>173</v>
      </c>
    </row>
    <row r="12" s="2" customFormat="1" ht="16.5" customHeight="1" spans="1:7">
      <c r="A12" s="150" t="s">
        <v>43</v>
      </c>
      <c r="B12" s="23">
        <v>68419</v>
      </c>
      <c r="C12" s="23">
        <v>69161</v>
      </c>
      <c r="D12" s="23">
        <v>69161</v>
      </c>
      <c r="E12" s="192">
        <f t="shared" si="1"/>
        <v>101.084494073284</v>
      </c>
      <c r="F12" s="193">
        <f t="shared" si="2"/>
        <v>0.0108449407328374</v>
      </c>
      <c r="G12" s="5">
        <f t="shared" si="0"/>
        <v>742</v>
      </c>
    </row>
    <row r="13" s="2" customFormat="1" ht="16.5" customHeight="1" spans="1:7">
      <c r="A13" s="150" t="s">
        <v>44</v>
      </c>
      <c r="B13" s="23">
        <v>67749</v>
      </c>
      <c r="C13" s="23">
        <v>36407</v>
      </c>
      <c r="D13" s="23">
        <v>36407</v>
      </c>
      <c r="E13" s="192">
        <f t="shared" si="1"/>
        <v>53.7380625544288</v>
      </c>
      <c r="F13" s="193">
        <f t="shared" si="2"/>
        <v>-0.462619374455711</v>
      </c>
      <c r="G13" s="5">
        <f t="shared" si="0"/>
        <v>-31342</v>
      </c>
    </row>
    <row r="14" s="2" customFormat="1" ht="16.5" customHeight="1" spans="1:7">
      <c r="A14" s="150" t="s">
        <v>45</v>
      </c>
      <c r="B14" s="23">
        <v>11174</v>
      </c>
      <c r="C14" s="23">
        <v>3904</v>
      </c>
      <c r="D14" s="23">
        <v>3904</v>
      </c>
      <c r="E14" s="192">
        <f t="shared" si="1"/>
        <v>34.9382495077859</v>
      </c>
      <c r="F14" s="193">
        <f t="shared" si="2"/>
        <v>-0.650617504922141</v>
      </c>
      <c r="G14" s="5">
        <f t="shared" si="0"/>
        <v>-7270</v>
      </c>
    </row>
    <row r="15" s="2" customFormat="1" ht="16.5" customHeight="1" spans="1:7">
      <c r="A15" s="150" t="s">
        <v>46</v>
      </c>
      <c r="B15" s="23">
        <v>24718</v>
      </c>
      <c r="C15" s="23">
        <v>25626</v>
      </c>
      <c r="D15" s="23">
        <v>25626</v>
      </c>
      <c r="E15" s="192">
        <f t="shared" si="1"/>
        <v>103.673436362165</v>
      </c>
      <c r="F15" s="193">
        <f t="shared" si="2"/>
        <v>0.0367343636216522</v>
      </c>
      <c r="G15" s="5">
        <f t="shared" si="0"/>
        <v>908</v>
      </c>
    </row>
    <row r="16" s="2" customFormat="1" ht="16.5" customHeight="1" spans="1:7">
      <c r="A16" s="150" t="s">
        <v>47</v>
      </c>
      <c r="B16" s="23">
        <v>73327</v>
      </c>
      <c r="C16" s="23">
        <v>91364</v>
      </c>
      <c r="D16" s="23">
        <v>91364</v>
      </c>
      <c r="E16" s="192">
        <f t="shared" si="1"/>
        <v>124.598033466527</v>
      </c>
      <c r="F16" s="193">
        <f t="shared" si="2"/>
        <v>0.245980334665267</v>
      </c>
      <c r="G16" s="5">
        <f t="shared" si="0"/>
        <v>18037</v>
      </c>
    </row>
    <row r="17" s="2" customFormat="1" ht="16.5" customHeight="1" spans="1:7">
      <c r="A17" s="150" t="s">
        <v>48</v>
      </c>
      <c r="B17" s="23">
        <v>8747</v>
      </c>
      <c r="C17" s="23">
        <v>22622</v>
      </c>
      <c r="D17" s="23">
        <v>22622</v>
      </c>
      <c r="E17" s="192">
        <f t="shared" si="1"/>
        <v>258.625814564994</v>
      </c>
      <c r="F17" s="193">
        <f t="shared" si="2"/>
        <v>1.58625814564994</v>
      </c>
      <c r="G17" s="5">
        <f t="shared" si="0"/>
        <v>13875</v>
      </c>
    </row>
    <row r="18" s="2" customFormat="1" ht="16.5" customHeight="1" spans="1:7">
      <c r="A18" s="150" t="s">
        <v>49</v>
      </c>
      <c r="B18" s="23">
        <v>225</v>
      </c>
      <c r="C18" s="23">
        <v>1413</v>
      </c>
      <c r="D18" s="23">
        <v>1413</v>
      </c>
      <c r="E18" s="192">
        <f t="shared" si="1"/>
        <v>628</v>
      </c>
      <c r="F18" s="193">
        <f t="shared" si="2"/>
        <v>5.28</v>
      </c>
      <c r="G18" s="5">
        <f t="shared" si="0"/>
        <v>1188</v>
      </c>
    </row>
    <row r="19" s="2" customFormat="1" ht="16.5" customHeight="1" spans="1:7">
      <c r="A19" s="150" t="s">
        <v>50</v>
      </c>
      <c r="B19" s="23">
        <v>475</v>
      </c>
      <c r="C19" s="23">
        <v>1705</v>
      </c>
      <c r="D19" s="23">
        <v>1705</v>
      </c>
      <c r="E19" s="192">
        <f t="shared" si="1"/>
        <v>358.947368421053</v>
      </c>
      <c r="F19" s="193">
        <f t="shared" si="2"/>
        <v>2.58947368421053</v>
      </c>
      <c r="G19" s="5">
        <f t="shared" si="0"/>
        <v>1230</v>
      </c>
    </row>
    <row r="20" s="2" customFormat="1" ht="16.5" customHeight="1" spans="1:7">
      <c r="A20" s="150" t="s">
        <v>51</v>
      </c>
      <c r="B20" s="23">
        <v>0</v>
      </c>
      <c r="C20" s="23">
        <v>0</v>
      </c>
      <c r="D20" s="23">
        <v>0</v>
      </c>
      <c r="E20" s="192"/>
      <c r="F20" s="193"/>
      <c r="G20" s="5">
        <f t="shared" si="0"/>
        <v>0</v>
      </c>
    </row>
    <row r="21" s="2" customFormat="1" ht="16.5" customHeight="1" spans="1:7">
      <c r="A21" s="194" t="s">
        <v>52</v>
      </c>
      <c r="B21" s="23">
        <v>50</v>
      </c>
      <c r="C21" s="23">
        <v>0</v>
      </c>
      <c r="D21" s="23">
        <v>0</v>
      </c>
      <c r="E21" s="192">
        <f t="shared" si="1"/>
        <v>0</v>
      </c>
      <c r="F21" s="193">
        <f t="shared" si="2"/>
        <v>-1</v>
      </c>
      <c r="G21" s="5">
        <f t="shared" si="0"/>
        <v>-50</v>
      </c>
    </row>
    <row r="22" s="2" customFormat="1" ht="16.5" customHeight="1" spans="1:7">
      <c r="A22" s="194" t="s">
        <v>53</v>
      </c>
      <c r="B22" s="23">
        <v>2294</v>
      </c>
      <c r="C22" s="23">
        <v>3227</v>
      </c>
      <c r="D22" s="23">
        <v>3227</v>
      </c>
      <c r="E22" s="192">
        <f t="shared" si="1"/>
        <v>140.671316477768</v>
      </c>
      <c r="F22" s="193">
        <f t="shared" si="2"/>
        <v>0.406713164777681</v>
      </c>
      <c r="G22" s="5">
        <f t="shared" si="0"/>
        <v>933</v>
      </c>
    </row>
    <row r="23" s="2" customFormat="1" ht="16.5" customHeight="1" spans="1:7">
      <c r="A23" s="194" t="s">
        <v>54</v>
      </c>
      <c r="B23" s="23">
        <v>4740</v>
      </c>
      <c r="C23" s="23">
        <v>15301</v>
      </c>
      <c r="D23" s="23">
        <v>15301</v>
      </c>
      <c r="E23" s="192">
        <f t="shared" si="1"/>
        <v>322.805907172996</v>
      </c>
      <c r="F23" s="193">
        <f t="shared" si="2"/>
        <v>2.22805907172996</v>
      </c>
      <c r="G23" s="5">
        <f t="shared" si="0"/>
        <v>10561</v>
      </c>
    </row>
    <row r="24" s="2" customFormat="1" ht="16.5" customHeight="1" spans="1:7">
      <c r="A24" s="194" t="s">
        <v>55</v>
      </c>
      <c r="B24" s="23">
        <v>1142</v>
      </c>
      <c r="C24" s="23">
        <v>2513</v>
      </c>
      <c r="D24" s="23">
        <v>2513</v>
      </c>
      <c r="E24" s="192">
        <f t="shared" si="1"/>
        <v>220.052539404553</v>
      </c>
      <c r="F24" s="193">
        <f t="shared" si="2"/>
        <v>1.20052539404553</v>
      </c>
      <c r="G24" s="5">
        <f t="shared" si="0"/>
        <v>1371</v>
      </c>
    </row>
    <row r="25" s="2" customFormat="1" ht="16.5" customHeight="1" spans="1:7">
      <c r="A25" s="194" t="s">
        <v>56</v>
      </c>
      <c r="B25" s="23">
        <v>1272</v>
      </c>
      <c r="C25" s="23">
        <v>2435</v>
      </c>
      <c r="D25" s="23">
        <v>2435</v>
      </c>
      <c r="E25" s="192">
        <f t="shared" si="1"/>
        <v>191.430817610063</v>
      </c>
      <c r="F25" s="193">
        <f t="shared" si="2"/>
        <v>0.914308176100629</v>
      </c>
      <c r="G25" s="5">
        <f t="shared" si="0"/>
        <v>1163</v>
      </c>
    </row>
    <row r="26" s="2" customFormat="1" ht="16.5" customHeight="1" spans="1:7">
      <c r="A26" s="194" t="s">
        <v>57</v>
      </c>
      <c r="B26" s="23">
        <v>5000</v>
      </c>
      <c r="C26" s="23">
        <v>78</v>
      </c>
      <c r="D26" s="23">
        <v>78</v>
      </c>
      <c r="E26" s="192">
        <f t="shared" si="1"/>
        <v>1.56</v>
      </c>
      <c r="F26" s="193">
        <f t="shared" si="2"/>
        <v>-0.9844</v>
      </c>
      <c r="G26" s="5">
        <f t="shared" si="0"/>
        <v>-4922</v>
      </c>
    </row>
    <row r="27" s="2" customFormat="1" ht="16.5" customHeight="1" spans="1:7">
      <c r="A27" s="194" t="s">
        <v>58</v>
      </c>
      <c r="B27" s="23"/>
      <c r="C27" s="23"/>
      <c r="D27" s="23"/>
      <c r="E27" s="192"/>
      <c r="F27" s="193"/>
      <c r="G27" s="5">
        <f t="shared" si="0"/>
        <v>0</v>
      </c>
    </row>
    <row r="28" s="2" customFormat="1" ht="16.5" customHeight="1" spans="1:7">
      <c r="A28" s="194" t="s">
        <v>59</v>
      </c>
      <c r="B28" s="23">
        <v>5500</v>
      </c>
      <c r="C28" s="23">
        <v>4150</v>
      </c>
      <c r="D28" s="23">
        <v>4150</v>
      </c>
      <c r="E28" s="192">
        <f t="shared" si="1"/>
        <v>75.4545454545455</v>
      </c>
      <c r="F28" s="193">
        <f t="shared" si="2"/>
        <v>-0.245454545454545</v>
      </c>
      <c r="G28" s="5">
        <f t="shared" si="0"/>
        <v>-1350</v>
      </c>
    </row>
    <row r="29" s="2" customFormat="1" ht="16.5" customHeight="1" spans="1:7">
      <c r="A29" s="194" t="s">
        <v>60</v>
      </c>
      <c r="B29" s="23">
        <v>80</v>
      </c>
      <c r="C29" s="23">
        <v>1</v>
      </c>
      <c r="D29" s="23">
        <v>1</v>
      </c>
      <c r="E29" s="192">
        <f t="shared" si="1"/>
        <v>1.25</v>
      </c>
      <c r="F29" s="193">
        <f t="shared" si="2"/>
        <v>-0.9875</v>
      </c>
      <c r="G29" s="5">
        <f t="shared" si="0"/>
        <v>-79</v>
      </c>
    </row>
    <row r="30" s="2" customFormat="1" ht="16.5" customHeight="1" spans="1:7">
      <c r="A30" s="43" t="s">
        <v>61</v>
      </c>
      <c r="B30" s="195">
        <f>SUM(B6:B29)</f>
        <v>495088</v>
      </c>
      <c r="C30" s="195">
        <f>SUM(C6:C29)</f>
        <v>540589</v>
      </c>
      <c r="D30" s="195">
        <f>SUM(D6:D29)</f>
        <v>540589</v>
      </c>
      <c r="E30" s="192">
        <f t="shared" si="1"/>
        <v>109.190487347704</v>
      </c>
      <c r="F30" s="193">
        <f t="shared" si="2"/>
        <v>0.0919048734770384</v>
      </c>
      <c r="G30" s="5">
        <f t="shared" si="0"/>
        <v>45501</v>
      </c>
    </row>
    <row r="31" s="2" customFormat="1" customHeight="1" spans="1:6">
      <c r="A31" s="30"/>
      <c r="B31" s="30"/>
      <c r="C31" s="30"/>
      <c r="D31" s="30"/>
      <c r="E31" s="30"/>
      <c r="F31" s="5"/>
    </row>
  </sheetData>
  <mergeCells count="4">
    <mergeCell ref="A2:F2"/>
    <mergeCell ref="D3:F3"/>
    <mergeCell ref="A4:F4"/>
    <mergeCell ref="A31:E31"/>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3"/>
  <sheetViews>
    <sheetView workbookViewId="0">
      <selection activeCell="A7" sqref="A7"/>
    </sheetView>
  </sheetViews>
  <sheetFormatPr defaultColWidth="12.6296296296296" defaultRowHeight="14.25" customHeight="1"/>
  <cols>
    <col min="1" max="1" width="75.6296296296296" style="171" customWidth="1"/>
    <col min="2" max="2" width="45.6296296296296" style="171" customWidth="1"/>
    <col min="3" max="251" width="12.6296296296296" style="171"/>
    <col min="252" max="255" width="12.6296296296296" style="172"/>
    <col min="256" max="256" width="39.3796296296296" style="172" customWidth="1"/>
    <col min="257" max="257" width="21.1296296296296" style="172" customWidth="1"/>
    <col min="258" max="258" width="23.5" style="172" customWidth="1"/>
    <col min="259" max="511" width="12.6296296296296" style="172"/>
    <col min="512" max="512" width="39.3796296296296" style="172" customWidth="1"/>
    <col min="513" max="513" width="21.1296296296296" style="172" customWidth="1"/>
    <col min="514" max="514" width="23.5" style="172" customWidth="1"/>
    <col min="515" max="767" width="12.6296296296296" style="172"/>
    <col min="768" max="768" width="39.3796296296296" style="172" customWidth="1"/>
    <col min="769" max="769" width="21.1296296296296" style="172" customWidth="1"/>
    <col min="770" max="770" width="23.5" style="172" customWidth="1"/>
    <col min="771" max="1023" width="12.6296296296296" style="172"/>
    <col min="1024" max="1024" width="39.3796296296296" style="172" customWidth="1"/>
    <col min="1025" max="1025" width="21.1296296296296" style="172" customWidth="1"/>
    <col min="1026" max="1026" width="23.5" style="172" customWidth="1"/>
    <col min="1027" max="1279" width="12.6296296296296" style="172"/>
    <col min="1280" max="1280" width="39.3796296296296" style="172" customWidth="1"/>
    <col min="1281" max="1281" width="21.1296296296296" style="172" customWidth="1"/>
    <col min="1282" max="1282" width="23.5" style="172" customWidth="1"/>
    <col min="1283" max="1535" width="12.6296296296296" style="172"/>
    <col min="1536" max="1536" width="39.3796296296296" style="172" customWidth="1"/>
    <col min="1537" max="1537" width="21.1296296296296" style="172" customWidth="1"/>
    <col min="1538" max="1538" width="23.5" style="172" customWidth="1"/>
    <col min="1539" max="1791" width="12.6296296296296" style="172"/>
    <col min="1792" max="1792" width="39.3796296296296" style="172" customWidth="1"/>
    <col min="1793" max="1793" width="21.1296296296296" style="172" customWidth="1"/>
    <col min="1794" max="1794" width="23.5" style="172" customWidth="1"/>
    <col min="1795" max="2047" width="12.6296296296296" style="172"/>
    <col min="2048" max="2048" width="39.3796296296296" style="172" customWidth="1"/>
    <col min="2049" max="2049" width="21.1296296296296" style="172" customWidth="1"/>
    <col min="2050" max="2050" width="23.5" style="172" customWidth="1"/>
    <col min="2051" max="2303" width="12.6296296296296" style="172"/>
    <col min="2304" max="2304" width="39.3796296296296" style="172" customWidth="1"/>
    <col min="2305" max="2305" width="21.1296296296296" style="172" customWidth="1"/>
    <col min="2306" max="2306" width="23.5" style="172" customWidth="1"/>
    <col min="2307" max="2559" width="12.6296296296296" style="172"/>
    <col min="2560" max="2560" width="39.3796296296296" style="172" customWidth="1"/>
    <col min="2561" max="2561" width="21.1296296296296" style="172" customWidth="1"/>
    <col min="2562" max="2562" width="23.5" style="172" customWidth="1"/>
    <col min="2563" max="2815" width="12.6296296296296" style="172"/>
    <col min="2816" max="2816" width="39.3796296296296" style="172" customWidth="1"/>
    <col min="2817" max="2817" width="21.1296296296296" style="172" customWidth="1"/>
    <col min="2818" max="2818" width="23.5" style="172" customWidth="1"/>
    <col min="2819" max="3071" width="12.6296296296296" style="172"/>
    <col min="3072" max="3072" width="39.3796296296296" style="172" customWidth="1"/>
    <col min="3073" max="3073" width="21.1296296296296" style="172" customWidth="1"/>
    <col min="3074" max="3074" width="23.5" style="172" customWidth="1"/>
    <col min="3075" max="3327" width="12.6296296296296" style="172"/>
    <col min="3328" max="3328" width="39.3796296296296" style="172" customWidth="1"/>
    <col min="3329" max="3329" width="21.1296296296296" style="172" customWidth="1"/>
    <col min="3330" max="3330" width="23.5" style="172" customWidth="1"/>
    <col min="3331" max="3583" width="12.6296296296296" style="172"/>
    <col min="3584" max="3584" width="39.3796296296296" style="172" customWidth="1"/>
    <col min="3585" max="3585" width="21.1296296296296" style="172" customWidth="1"/>
    <col min="3586" max="3586" width="23.5" style="172" customWidth="1"/>
    <col min="3587" max="3839" width="12.6296296296296" style="172"/>
    <col min="3840" max="3840" width="39.3796296296296" style="172" customWidth="1"/>
    <col min="3841" max="3841" width="21.1296296296296" style="172" customWidth="1"/>
    <col min="3842" max="3842" width="23.5" style="172" customWidth="1"/>
    <col min="3843" max="4095" width="12.6296296296296" style="172"/>
    <col min="4096" max="4096" width="39.3796296296296" style="172" customWidth="1"/>
    <col min="4097" max="4097" width="21.1296296296296" style="172" customWidth="1"/>
    <col min="4098" max="4098" width="23.5" style="172" customWidth="1"/>
    <col min="4099" max="4351" width="12.6296296296296" style="172"/>
    <col min="4352" max="4352" width="39.3796296296296" style="172" customWidth="1"/>
    <col min="4353" max="4353" width="21.1296296296296" style="172" customWidth="1"/>
    <col min="4354" max="4354" width="23.5" style="172" customWidth="1"/>
    <col min="4355" max="4607" width="12.6296296296296" style="172"/>
    <col min="4608" max="4608" width="39.3796296296296" style="172" customWidth="1"/>
    <col min="4609" max="4609" width="21.1296296296296" style="172" customWidth="1"/>
    <col min="4610" max="4610" width="23.5" style="172" customWidth="1"/>
    <col min="4611" max="4863" width="12.6296296296296" style="172"/>
    <col min="4864" max="4864" width="39.3796296296296" style="172" customWidth="1"/>
    <col min="4865" max="4865" width="21.1296296296296" style="172" customWidth="1"/>
    <col min="4866" max="4866" width="23.5" style="172" customWidth="1"/>
    <col min="4867" max="5119" width="12.6296296296296" style="172"/>
    <col min="5120" max="5120" width="39.3796296296296" style="172" customWidth="1"/>
    <col min="5121" max="5121" width="21.1296296296296" style="172" customWidth="1"/>
    <col min="5122" max="5122" width="23.5" style="172" customWidth="1"/>
    <col min="5123" max="5375" width="12.6296296296296" style="172"/>
    <col min="5376" max="5376" width="39.3796296296296" style="172" customWidth="1"/>
    <col min="5377" max="5377" width="21.1296296296296" style="172" customWidth="1"/>
    <col min="5378" max="5378" width="23.5" style="172" customWidth="1"/>
    <col min="5379" max="5631" width="12.6296296296296" style="172"/>
    <col min="5632" max="5632" width="39.3796296296296" style="172" customWidth="1"/>
    <col min="5633" max="5633" width="21.1296296296296" style="172" customWidth="1"/>
    <col min="5634" max="5634" width="23.5" style="172" customWidth="1"/>
    <col min="5635" max="5887" width="12.6296296296296" style="172"/>
    <col min="5888" max="5888" width="39.3796296296296" style="172" customWidth="1"/>
    <col min="5889" max="5889" width="21.1296296296296" style="172" customWidth="1"/>
    <col min="5890" max="5890" width="23.5" style="172" customWidth="1"/>
    <col min="5891" max="6143" width="12.6296296296296" style="172"/>
    <col min="6144" max="6144" width="39.3796296296296" style="172" customWidth="1"/>
    <col min="6145" max="6145" width="21.1296296296296" style="172" customWidth="1"/>
    <col min="6146" max="6146" width="23.5" style="172" customWidth="1"/>
    <col min="6147" max="6399" width="12.6296296296296" style="172"/>
    <col min="6400" max="6400" width="39.3796296296296" style="172" customWidth="1"/>
    <col min="6401" max="6401" width="21.1296296296296" style="172" customWidth="1"/>
    <col min="6402" max="6402" width="23.5" style="172" customWidth="1"/>
    <col min="6403" max="6655" width="12.6296296296296" style="172"/>
    <col min="6656" max="6656" width="39.3796296296296" style="172" customWidth="1"/>
    <col min="6657" max="6657" width="21.1296296296296" style="172" customWidth="1"/>
    <col min="6658" max="6658" width="23.5" style="172" customWidth="1"/>
    <col min="6659" max="6911" width="12.6296296296296" style="172"/>
    <col min="6912" max="6912" width="39.3796296296296" style="172" customWidth="1"/>
    <col min="6913" max="6913" width="21.1296296296296" style="172" customWidth="1"/>
    <col min="6914" max="6914" width="23.5" style="172" customWidth="1"/>
    <col min="6915" max="7167" width="12.6296296296296" style="172"/>
    <col min="7168" max="7168" width="39.3796296296296" style="172" customWidth="1"/>
    <col min="7169" max="7169" width="21.1296296296296" style="172" customWidth="1"/>
    <col min="7170" max="7170" width="23.5" style="172" customWidth="1"/>
    <col min="7171" max="7423" width="12.6296296296296" style="172"/>
    <col min="7424" max="7424" width="39.3796296296296" style="172" customWidth="1"/>
    <col min="7425" max="7425" width="21.1296296296296" style="172" customWidth="1"/>
    <col min="7426" max="7426" width="23.5" style="172" customWidth="1"/>
    <col min="7427" max="7679" width="12.6296296296296" style="172"/>
    <col min="7680" max="7680" width="39.3796296296296" style="172" customWidth="1"/>
    <col min="7681" max="7681" width="21.1296296296296" style="172" customWidth="1"/>
    <col min="7682" max="7682" width="23.5" style="172" customWidth="1"/>
    <col min="7683" max="7935" width="12.6296296296296" style="172"/>
    <col min="7936" max="7936" width="39.3796296296296" style="172" customWidth="1"/>
    <col min="7937" max="7937" width="21.1296296296296" style="172" customWidth="1"/>
    <col min="7938" max="7938" width="23.5" style="172" customWidth="1"/>
    <col min="7939" max="8191" width="12.6296296296296" style="172"/>
    <col min="8192" max="8192" width="39.3796296296296" style="172" customWidth="1"/>
    <col min="8193" max="8193" width="21.1296296296296" style="172" customWidth="1"/>
    <col min="8194" max="8194" width="23.5" style="172" customWidth="1"/>
    <col min="8195" max="8447" width="12.6296296296296" style="172"/>
    <col min="8448" max="8448" width="39.3796296296296" style="172" customWidth="1"/>
    <col min="8449" max="8449" width="21.1296296296296" style="172" customWidth="1"/>
    <col min="8450" max="8450" width="23.5" style="172" customWidth="1"/>
    <col min="8451" max="8703" width="12.6296296296296" style="172"/>
    <col min="8704" max="8704" width="39.3796296296296" style="172" customWidth="1"/>
    <col min="8705" max="8705" width="21.1296296296296" style="172" customWidth="1"/>
    <col min="8706" max="8706" width="23.5" style="172" customWidth="1"/>
    <col min="8707" max="8959" width="12.6296296296296" style="172"/>
    <col min="8960" max="8960" width="39.3796296296296" style="172" customWidth="1"/>
    <col min="8961" max="8961" width="21.1296296296296" style="172" customWidth="1"/>
    <col min="8962" max="8962" width="23.5" style="172" customWidth="1"/>
    <col min="8963" max="9215" width="12.6296296296296" style="172"/>
    <col min="9216" max="9216" width="39.3796296296296" style="172" customWidth="1"/>
    <col min="9217" max="9217" width="21.1296296296296" style="172" customWidth="1"/>
    <col min="9218" max="9218" width="23.5" style="172" customWidth="1"/>
    <col min="9219" max="9471" width="12.6296296296296" style="172"/>
    <col min="9472" max="9472" width="39.3796296296296" style="172" customWidth="1"/>
    <col min="9473" max="9473" width="21.1296296296296" style="172" customWidth="1"/>
    <col min="9474" max="9474" width="23.5" style="172" customWidth="1"/>
    <col min="9475" max="9727" width="12.6296296296296" style="172"/>
    <col min="9728" max="9728" width="39.3796296296296" style="172" customWidth="1"/>
    <col min="9729" max="9729" width="21.1296296296296" style="172" customWidth="1"/>
    <col min="9730" max="9730" width="23.5" style="172" customWidth="1"/>
    <col min="9731" max="9983" width="12.6296296296296" style="172"/>
    <col min="9984" max="9984" width="39.3796296296296" style="172" customWidth="1"/>
    <col min="9985" max="9985" width="21.1296296296296" style="172" customWidth="1"/>
    <col min="9986" max="9986" width="23.5" style="172" customWidth="1"/>
    <col min="9987" max="10239" width="12.6296296296296" style="172"/>
    <col min="10240" max="10240" width="39.3796296296296" style="172" customWidth="1"/>
    <col min="10241" max="10241" width="21.1296296296296" style="172" customWidth="1"/>
    <col min="10242" max="10242" width="23.5" style="172" customWidth="1"/>
    <col min="10243" max="10495" width="12.6296296296296" style="172"/>
    <col min="10496" max="10496" width="39.3796296296296" style="172" customWidth="1"/>
    <col min="10497" max="10497" width="21.1296296296296" style="172" customWidth="1"/>
    <col min="10498" max="10498" width="23.5" style="172" customWidth="1"/>
    <col min="10499" max="10751" width="12.6296296296296" style="172"/>
    <col min="10752" max="10752" width="39.3796296296296" style="172" customWidth="1"/>
    <col min="10753" max="10753" width="21.1296296296296" style="172" customWidth="1"/>
    <col min="10754" max="10754" width="23.5" style="172" customWidth="1"/>
    <col min="10755" max="11007" width="12.6296296296296" style="172"/>
    <col min="11008" max="11008" width="39.3796296296296" style="172" customWidth="1"/>
    <col min="11009" max="11009" width="21.1296296296296" style="172" customWidth="1"/>
    <col min="11010" max="11010" width="23.5" style="172" customWidth="1"/>
    <col min="11011" max="11263" width="12.6296296296296" style="172"/>
    <col min="11264" max="11264" width="39.3796296296296" style="172" customWidth="1"/>
    <col min="11265" max="11265" width="21.1296296296296" style="172" customWidth="1"/>
    <col min="11266" max="11266" width="23.5" style="172" customWidth="1"/>
    <col min="11267" max="11519" width="12.6296296296296" style="172"/>
    <col min="11520" max="11520" width="39.3796296296296" style="172" customWidth="1"/>
    <col min="11521" max="11521" width="21.1296296296296" style="172" customWidth="1"/>
    <col min="11522" max="11522" width="23.5" style="172" customWidth="1"/>
    <col min="11523" max="11775" width="12.6296296296296" style="172"/>
    <col min="11776" max="11776" width="39.3796296296296" style="172" customWidth="1"/>
    <col min="11777" max="11777" width="21.1296296296296" style="172" customWidth="1"/>
    <col min="11778" max="11778" width="23.5" style="172" customWidth="1"/>
    <col min="11779" max="12031" width="12.6296296296296" style="172"/>
    <col min="12032" max="12032" width="39.3796296296296" style="172" customWidth="1"/>
    <col min="12033" max="12033" width="21.1296296296296" style="172" customWidth="1"/>
    <col min="12034" max="12034" width="23.5" style="172" customWidth="1"/>
    <col min="12035" max="12287" width="12.6296296296296" style="172"/>
    <col min="12288" max="12288" width="39.3796296296296" style="172" customWidth="1"/>
    <col min="12289" max="12289" width="21.1296296296296" style="172" customWidth="1"/>
    <col min="12290" max="12290" width="23.5" style="172" customWidth="1"/>
    <col min="12291" max="12543" width="12.6296296296296" style="172"/>
    <col min="12544" max="12544" width="39.3796296296296" style="172" customWidth="1"/>
    <col min="12545" max="12545" width="21.1296296296296" style="172" customWidth="1"/>
    <col min="12546" max="12546" width="23.5" style="172" customWidth="1"/>
    <col min="12547" max="12799" width="12.6296296296296" style="172"/>
    <col min="12800" max="12800" width="39.3796296296296" style="172" customWidth="1"/>
    <col min="12801" max="12801" width="21.1296296296296" style="172" customWidth="1"/>
    <col min="12802" max="12802" width="23.5" style="172" customWidth="1"/>
    <col min="12803" max="13055" width="12.6296296296296" style="172"/>
    <col min="13056" max="13056" width="39.3796296296296" style="172" customWidth="1"/>
    <col min="13057" max="13057" width="21.1296296296296" style="172" customWidth="1"/>
    <col min="13058" max="13058" width="23.5" style="172" customWidth="1"/>
    <col min="13059" max="13311" width="12.6296296296296" style="172"/>
    <col min="13312" max="13312" width="39.3796296296296" style="172" customWidth="1"/>
    <col min="13313" max="13313" width="21.1296296296296" style="172" customWidth="1"/>
    <col min="13314" max="13314" width="23.5" style="172" customWidth="1"/>
    <col min="13315" max="13567" width="12.6296296296296" style="172"/>
    <col min="13568" max="13568" width="39.3796296296296" style="172" customWidth="1"/>
    <col min="13569" max="13569" width="21.1296296296296" style="172" customWidth="1"/>
    <col min="13570" max="13570" width="23.5" style="172" customWidth="1"/>
    <col min="13571" max="13823" width="12.6296296296296" style="172"/>
    <col min="13824" max="13824" width="39.3796296296296" style="172" customWidth="1"/>
    <col min="13825" max="13825" width="21.1296296296296" style="172" customWidth="1"/>
    <col min="13826" max="13826" width="23.5" style="172" customWidth="1"/>
    <col min="13827" max="14079" width="12.6296296296296" style="172"/>
    <col min="14080" max="14080" width="39.3796296296296" style="172" customWidth="1"/>
    <col min="14081" max="14081" width="21.1296296296296" style="172" customWidth="1"/>
    <col min="14082" max="14082" width="23.5" style="172" customWidth="1"/>
    <col min="14083" max="14335" width="12.6296296296296" style="172"/>
    <col min="14336" max="14336" width="39.3796296296296" style="172" customWidth="1"/>
    <col min="14337" max="14337" width="21.1296296296296" style="172" customWidth="1"/>
    <col min="14338" max="14338" width="23.5" style="172" customWidth="1"/>
    <col min="14339" max="14591" width="12.6296296296296" style="172"/>
    <col min="14592" max="14592" width="39.3796296296296" style="172" customWidth="1"/>
    <col min="14593" max="14593" width="21.1296296296296" style="172" customWidth="1"/>
    <col min="14594" max="14594" width="23.5" style="172" customWidth="1"/>
    <col min="14595" max="14847" width="12.6296296296296" style="172"/>
    <col min="14848" max="14848" width="39.3796296296296" style="172" customWidth="1"/>
    <col min="14849" max="14849" width="21.1296296296296" style="172" customWidth="1"/>
    <col min="14850" max="14850" width="23.5" style="172" customWidth="1"/>
    <col min="14851" max="15103" width="12.6296296296296" style="172"/>
    <col min="15104" max="15104" width="39.3796296296296" style="172" customWidth="1"/>
    <col min="15105" max="15105" width="21.1296296296296" style="172" customWidth="1"/>
    <col min="15106" max="15106" width="23.5" style="172" customWidth="1"/>
    <col min="15107" max="15359" width="12.6296296296296" style="172"/>
    <col min="15360" max="15360" width="39.3796296296296" style="172" customWidth="1"/>
    <col min="15361" max="15361" width="21.1296296296296" style="172" customWidth="1"/>
    <col min="15362" max="15362" width="23.5" style="172" customWidth="1"/>
    <col min="15363" max="15615" width="12.6296296296296" style="172"/>
    <col min="15616" max="15616" width="39.3796296296296" style="172" customWidth="1"/>
    <col min="15617" max="15617" width="21.1296296296296" style="172" customWidth="1"/>
    <col min="15618" max="15618" width="23.5" style="172" customWidth="1"/>
    <col min="15619" max="15871" width="12.6296296296296" style="172"/>
    <col min="15872" max="15872" width="39.3796296296296" style="172" customWidth="1"/>
    <col min="15873" max="15873" width="21.1296296296296" style="172" customWidth="1"/>
    <col min="15874" max="15874" width="23.5" style="172" customWidth="1"/>
    <col min="15875" max="16127" width="12.6296296296296" style="172"/>
    <col min="16128" max="16128" width="39.3796296296296" style="172" customWidth="1"/>
    <col min="16129" max="16129" width="21.1296296296296" style="172" customWidth="1"/>
    <col min="16130" max="16130" width="23.5" style="172" customWidth="1"/>
    <col min="16131" max="16384" width="12.6296296296296" style="172"/>
  </cols>
  <sheetData>
    <row r="1" s="171" customFormat="1" ht="28.15" customHeight="1" spans="1:2">
      <c r="A1" s="173" t="s">
        <v>62</v>
      </c>
      <c r="B1" s="173"/>
    </row>
    <row r="2" s="171" customFormat="1" ht="30" customHeight="1" spans="1:2">
      <c r="A2" s="173"/>
      <c r="B2" s="173"/>
    </row>
    <row r="3" s="171" customFormat="1" ht="26.45" customHeight="1" spans="1:2">
      <c r="A3" s="174"/>
      <c r="B3" s="175" t="s">
        <v>1</v>
      </c>
    </row>
    <row r="4" s="171" customFormat="1" ht="27" customHeight="1" spans="1:2">
      <c r="A4" s="176" t="s">
        <v>63</v>
      </c>
      <c r="B4" s="177" t="s">
        <v>34</v>
      </c>
    </row>
    <row r="5" s="171" customFormat="1" ht="27" customHeight="1" spans="1:2">
      <c r="A5" s="178" t="s">
        <v>64</v>
      </c>
      <c r="B5" s="179">
        <v>136660</v>
      </c>
    </row>
    <row r="6" s="171" customFormat="1" ht="25.9" customHeight="1" spans="1:2">
      <c r="A6" s="178" t="s">
        <v>65</v>
      </c>
      <c r="B6" s="180">
        <v>127470</v>
      </c>
    </row>
    <row r="7" s="171" customFormat="1" ht="25.9" customHeight="1" spans="1:2">
      <c r="A7" s="178" t="s">
        <v>66</v>
      </c>
      <c r="B7" s="180">
        <v>5079</v>
      </c>
    </row>
    <row r="8" s="171" customFormat="1" ht="25.9" customHeight="1" spans="1:2">
      <c r="A8" s="178" t="s">
        <v>67</v>
      </c>
      <c r="B8" s="180">
        <v>9281</v>
      </c>
    </row>
    <row r="9" s="172" customFormat="1" ht="25.9" customHeight="1" spans="1:251">
      <c r="A9" s="171"/>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c r="FU9" s="171"/>
      <c r="FV9" s="171"/>
      <c r="FW9" s="171"/>
      <c r="FX9" s="171"/>
      <c r="FY9" s="171"/>
      <c r="FZ9" s="171"/>
      <c r="GA9" s="171"/>
      <c r="GB9" s="171"/>
      <c r="GC9" s="171"/>
      <c r="GD9" s="171"/>
      <c r="GE9" s="171"/>
      <c r="GF9" s="171"/>
      <c r="GG9" s="171"/>
      <c r="GH9" s="171"/>
      <c r="GI9" s="171"/>
      <c r="GJ9" s="171"/>
      <c r="GK9" s="171"/>
      <c r="GL9" s="171"/>
      <c r="GM9" s="171"/>
      <c r="GN9" s="171"/>
      <c r="GO9" s="171"/>
      <c r="GP9" s="171"/>
      <c r="GQ9" s="171"/>
      <c r="GR9" s="171"/>
      <c r="GS9" s="171"/>
      <c r="GT9" s="171"/>
      <c r="GU9" s="171"/>
      <c r="GV9" s="171"/>
      <c r="GW9" s="171"/>
      <c r="GX9" s="171"/>
      <c r="GY9" s="171"/>
      <c r="GZ9" s="171"/>
      <c r="HA9" s="171"/>
      <c r="HB9" s="171"/>
      <c r="HC9" s="171"/>
      <c r="HD9" s="171"/>
      <c r="HE9" s="171"/>
      <c r="HF9" s="171"/>
      <c r="HG9" s="171"/>
      <c r="HH9" s="171"/>
      <c r="HI9" s="171"/>
      <c r="HJ9" s="171"/>
      <c r="HK9" s="171"/>
      <c r="HL9" s="171"/>
      <c r="HM9" s="171"/>
      <c r="HN9" s="171"/>
      <c r="HO9" s="171"/>
      <c r="HP9" s="171"/>
      <c r="HQ9" s="171"/>
      <c r="HR9" s="171"/>
      <c r="HS9" s="171"/>
      <c r="HT9" s="171"/>
      <c r="HU9" s="171"/>
      <c r="HV9" s="171"/>
      <c r="HW9" s="171"/>
      <c r="HX9" s="171"/>
      <c r="HY9" s="171"/>
      <c r="HZ9" s="171"/>
      <c r="IA9" s="171"/>
      <c r="IB9" s="171"/>
      <c r="IC9" s="171"/>
      <c r="ID9" s="171"/>
      <c r="IE9" s="171"/>
      <c r="IF9" s="171"/>
      <c r="IG9" s="171"/>
      <c r="IH9" s="171"/>
      <c r="II9" s="171"/>
      <c r="IJ9" s="171"/>
      <c r="IK9" s="171"/>
      <c r="IL9" s="171"/>
      <c r="IM9" s="171"/>
      <c r="IN9" s="171"/>
      <c r="IO9" s="171"/>
      <c r="IP9" s="171"/>
      <c r="IQ9" s="171"/>
    </row>
    <row r="10" s="172" customFormat="1" ht="25.9" customHeight="1" spans="1:251">
      <c r="A10" s="171"/>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171"/>
      <c r="CQ10" s="171"/>
      <c r="CR10" s="171"/>
      <c r="CS10" s="171"/>
      <c r="CT10" s="171"/>
      <c r="CU10" s="171"/>
      <c r="CV10" s="171"/>
      <c r="CW10" s="171"/>
      <c r="CX10" s="171"/>
      <c r="CY10" s="171"/>
      <c r="CZ10" s="171"/>
      <c r="DA10" s="171"/>
      <c r="DB10" s="171"/>
      <c r="DC10" s="171"/>
      <c r="DD10" s="171"/>
      <c r="DE10" s="171"/>
      <c r="DF10" s="171"/>
      <c r="DG10" s="171"/>
      <c r="DH10" s="171"/>
      <c r="DI10" s="171"/>
      <c r="DJ10" s="171"/>
      <c r="DK10" s="171"/>
      <c r="DL10" s="171"/>
      <c r="DM10" s="171"/>
      <c r="DN10" s="171"/>
      <c r="DO10" s="171"/>
      <c r="DP10" s="171"/>
      <c r="DQ10" s="171"/>
      <c r="DR10" s="171"/>
      <c r="DS10" s="171"/>
      <c r="DT10" s="171"/>
      <c r="DU10" s="171"/>
      <c r="DV10" s="171"/>
      <c r="DW10" s="171"/>
      <c r="DX10" s="171"/>
      <c r="DY10" s="171"/>
      <c r="DZ10" s="171"/>
      <c r="EA10" s="171"/>
      <c r="EB10" s="171"/>
      <c r="EC10" s="171"/>
      <c r="ED10" s="171"/>
      <c r="EE10" s="171"/>
      <c r="EF10" s="171"/>
      <c r="EG10" s="171"/>
      <c r="EH10" s="171"/>
      <c r="EI10" s="171"/>
      <c r="EJ10" s="171"/>
      <c r="EK10" s="171"/>
      <c r="EL10" s="171"/>
      <c r="EM10" s="171"/>
      <c r="EN10" s="171"/>
      <c r="EO10" s="171"/>
      <c r="EP10" s="171"/>
      <c r="EQ10" s="171"/>
      <c r="ER10" s="171"/>
      <c r="ES10" s="171"/>
      <c r="ET10" s="171"/>
      <c r="EU10" s="171"/>
      <c r="EV10" s="171"/>
      <c r="EW10" s="171"/>
      <c r="EX10" s="171"/>
      <c r="EY10" s="171"/>
      <c r="EZ10" s="171"/>
      <c r="FA10" s="171"/>
      <c r="FB10" s="171"/>
      <c r="FC10" s="171"/>
      <c r="FD10" s="171"/>
      <c r="FE10" s="171"/>
      <c r="FF10" s="171"/>
      <c r="FG10" s="171"/>
      <c r="FH10" s="171"/>
      <c r="FI10" s="171"/>
      <c r="FJ10" s="171"/>
      <c r="FK10" s="171"/>
      <c r="FL10" s="171"/>
      <c r="FM10" s="171"/>
      <c r="FN10" s="171"/>
      <c r="FO10" s="171"/>
      <c r="FP10" s="171"/>
      <c r="FQ10" s="171"/>
      <c r="FR10" s="171"/>
      <c r="FS10" s="171"/>
      <c r="FT10" s="171"/>
      <c r="FU10" s="171"/>
      <c r="FV10" s="171"/>
      <c r="FW10" s="171"/>
      <c r="FX10" s="171"/>
      <c r="FY10" s="171"/>
      <c r="FZ10" s="171"/>
      <c r="GA10" s="171"/>
      <c r="GB10" s="171"/>
      <c r="GC10" s="171"/>
      <c r="GD10" s="171"/>
      <c r="GE10" s="171"/>
      <c r="GF10" s="171"/>
      <c r="GG10" s="171"/>
      <c r="GH10" s="171"/>
      <c r="GI10" s="171"/>
      <c r="GJ10" s="171"/>
      <c r="GK10" s="171"/>
      <c r="GL10" s="171"/>
      <c r="GM10" s="171"/>
      <c r="GN10" s="171"/>
      <c r="GO10" s="171"/>
      <c r="GP10" s="171"/>
      <c r="GQ10" s="171"/>
      <c r="GR10" s="171"/>
      <c r="GS10" s="171"/>
      <c r="GT10" s="171"/>
      <c r="GU10" s="171"/>
      <c r="GV10" s="171"/>
      <c r="GW10" s="171"/>
      <c r="GX10" s="171"/>
      <c r="GY10" s="171"/>
      <c r="GZ10" s="171"/>
      <c r="HA10" s="171"/>
      <c r="HB10" s="171"/>
      <c r="HC10" s="171"/>
      <c r="HD10" s="171"/>
      <c r="HE10" s="171"/>
      <c r="HF10" s="171"/>
      <c r="HG10" s="171"/>
      <c r="HH10" s="171"/>
      <c r="HI10" s="171"/>
      <c r="HJ10" s="171"/>
      <c r="HK10" s="171"/>
      <c r="HL10" s="171"/>
      <c r="HM10" s="171"/>
      <c r="HN10" s="171"/>
      <c r="HO10" s="171"/>
      <c r="HP10" s="171"/>
      <c r="HQ10" s="171"/>
      <c r="HR10" s="171"/>
      <c r="HS10" s="171"/>
      <c r="HT10" s="171"/>
      <c r="HU10" s="171"/>
      <c r="HV10" s="171"/>
      <c r="HW10" s="171"/>
      <c r="HX10" s="171"/>
      <c r="HY10" s="171"/>
      <c r="HZ10" s="171"/>
      <c r="IA10" s="171"/>
      <c r="IB10" s="171"/>
      <c r="IC10" s="171"/>
      <c r="ID10" s="171"/>
      <c r="IE10" s="171"/>
      <c r="IF10" s="171"/>
      <c r="IG10" s="171"/>
      <c r="IH10" s="171"/>
      <c r="II10" s="171"/>
      <c r="IJ10" s="171"/>
      <c r="IK10" s="171"/>
      <c r="IL10" s="171"/>
      <c r="IM10" s="171"/>
      <c r="IN10" s="171"/>
      <c r="IO10" s="171"/>
      <c r="IP10" s="171"/>
      <c r="IQ10" s="171"/>
    </row>
    <row r="11" s="172" customFormat="1" ht="25.9" customHeight="1" spans="1:251">
      <c r="A11" s="171"/>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1"/>
      <c r="CH11" s="171"/>
      <c r="CI11" s="171"/>
      <c r="CJ11" s="171"/>
      <c r="CK11" s="171"/>
      <c r="CL11" s="171"/>
      <c r="CM11" s="171"/>
      <c r="CN11" s="171"/>
      <c r="CO11" s="171"/>
      <c r="CP11" s="171"/>
      <c r="CQ11" s="171"/>
      <c r="CR11" s="171"/>
      <c r="CS11" s="171"/>
      <c r="CT11" s="171"/>
      <c r="CU11" s="171"/>
      <c r="CV11" s="171"/>
      <c r="CW11" s="171"/>
      <c r="CX11" s="171"/>
      <c r="CY11" s="171"/>
      <c r="CZ11" s="171"/>
      <c r="DA11" s="171"/>
      <c r="DB11" s="171"/>
      <c r="DC11" s="171"/>
      <c r="DD11" s="171"/>
      <c r="DE11" s="171"/>
      <c r="DF11" s="171"/>
      <c r="DG11" s="171"/>
      <c r="DH11" s="171"/>
      <c r="DI11" s="171"/>
      <c r="DJ11" s="171"/>
      <c r="DK11" s="171"/>
      <c r="DL11" s="171"/>
      <c r="DM11" s="171"/>
      <c r="DN11" s="171"/>
      <c r="DO11" s="171"/>
      <c r="DP11" s="171"/>
      <c r="DQ11" s="171"/>
      <c r="DR11" s="171"/>
      <c r="DS11" s="171"/>
      <c r="DT11" s="171"/>
      <c r="DU11" s="171"/>
      <c r="DV11" s="171"/>
      <c r="DW11" s="171"/>
      <c r="DX11" s="171"/>
      <c r="DY11" s="171"/>
      <c r="DZ11" s="171"/>
      <c r="EA11" s="171"/>
      <c r="EB11" s="171"/>
      <c r="EC11" s="171"/>
      <c r="ED11" s="171"/>
      <c r="EE11" s="171"/>
      <c r="EF11" s="171"/>
      <c r="EG11" s="171"/>
      <c r="EH11" s="171"/>
      <c r="EI11" s="171"/>
      <c r="EJ11" s="171"/>
      <c r="EK11" s="171"/>
      <c r="EL11" s="171"/>
      <c r="EM11" s="171"/>
      <c r="EN11" s="171"/>
      <c r="EO11" s="171"/>
      <c r="EP11" s="171"/>
      <c r="EQ11" s="171"/>
      <c r="ER11" s="171"/>
      <c r="ES11" s="171"/>
      <c r="ET11" s="171"/>
      <c r="EU11" s="171"/>
      <c r="EV11" s="171"/>
      <c r="EW11" s="171"/>
      <c r="EX11" s="171"/>
      <c r="EY11" s="171"/>
      <c r="EZ11" s="171"/>
      <c r="FA11" s="171"/>
      <c r="FB11" s="171"/>
      <c r="FC11" s="171"/>
      <c r="FD11" s="171"/>
      <c r="FE11" s="171"/>
      <c r="FF11" s="171"/>
      <c r="FG11" s="171"/>
      <c r="FH11" s="171"/>
      <c r="FI11" s="171"/>
      <c r="FJ11" s="171"/>
      <c r="FK11" s="171"/>
      <c r="FL11" s="171"/>
      <c r="FM11" s="171"/>
      <c r="FN11" s="171"/>
      <c r="FO11" s="171"/>
      <c r="FP11" s="171"/>
      <c r="FQ11" s="171"/>
      <c r="FR11" s="171"/>
      <c r="FS11" s="171"/>
      <c r="FT11" s="171"/>
      <c r="FU11" s="171"/>
      <c r="FV11" s="171"/>
      <c r="FW11" s="171"/>
      <c r="FX11" s="171"/>
      <c r="FY11" s="171"/>
      <c r="FZ11" s="171"/>
      <c r="GA11" s="171"/>
      <c r="GB11" s="171"/>
      <c r="GC11" s="171"/>
      <c r="GD11" s="171"/>
      <c r="GE11" s="171"/>
      <c r="GF11" s="171"/>
      <c r="GG11" s="171"/>
      <c r="GH11" s="171"/>
      <c r="GI11" s="171"/>
      <c r="GJ11" s="171"/>
      <c r="GK11" s="171"/>
      <c r="GL11" s="171"/>
      <c r="GM11" s="171"/>
      <c r="GN11" s="171"/>
      <c r="GO11" s="171"/>
      <c r="GP11" s="171"/>
      <c r="GQ11" s="171"/>
      <c r="GR11" s="171"/>
      <c r="GS11" s="171"/>
      <c r="GT11" s="171"/>
      <c r="GU11" s="171"/>
      <c r="GV11" s="171"/>
      <c r="GW11" s="171"/>
      <c r="GX11" s="171"/>
      <c r="GY11" s="171"/>
      <c r="GZ11" s="171"/>
      <c r="HA11" s="171"/>
      <c r="HB11" s="171"/>
      <c r="HC11" s="171"/>
      <c r="HD11" s="171"/>
      <c r="HE11" s="171"/>
      <c r="HF11" s="171"/>
      <c r="HG11" s="171"/>
      <c r="HH11" s="171"/>
      <c r="HI11" s="171"/>
      <c r="HJ11" s="171"/>
      <c r="HK11" s="171"/>
      <c r="HL11" s="171"/>
      <c r="HM11" s="171"/>
      <c r="HN11" s="171"/>
      <c r="HO11" s="171"/>
      <c r="HP11" s="171"/>
      <c r="HQ11" s="171"/>
      <c r="HR11" s="171"/>
      <c r="HS11" s="171"/>
      <c r="HT11" s="171"/>
      <c r="HU11" s="171"/>
      <c r="HV11" s="171"/>
      <c r="HW11" s="171"/>
      <c r="HX11" s="171"/>
      <c r="HY11" s="171"/>
      <c r="HZ11" s="171"/>
      <c r="IA11" s="171"/>
      <c r="IB11" s="171"/>
      <c r="IC11" s="171"/>
      <c r="ID11" s="171"/>
      <c r="IE11" s="171"/>
      <c r="IF11" s="171"/>
      <c r="IG11" s="171"/>
      <c r="IH11" s="171"/>
      <c r="II11" s="171"/>
      <c r="IJ11" s="171"/>
      <c r="IK11" s="171"/>
      <c r="IL11" s="171"/>
      <c r="IM11" s="171"/>
      <c r="IN11" s="171"/>
      <c r="IO11" s="171"/>
      <c r="IP11" s="171"/>
      <c r="IQ11" s="171"/>
    </row>
    <row r="12" s="172" customFormat="1" ht="25.9" customHeight="1" spans="1:251">
      <c r="A12" s="171"/>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c r="CG12" s="171"/>
      <c r="CH12" s="171"/>
      <c r="CI12" s="171"/>
      <c r="CJ12" s="171"/>
      <c r="CK12" s="171"/>
      <c r="CL12" s="171"/>
      <c r="CM12" s="171"/>
      <c r="CN12" s="171"/>
      <c r="CO12" s="171"/>
      <c r="CP12" s="171"/>
      <c r="CQ12" s="171"/>
      <c r="CR12" s="171"/>
      <c r="CS12" s="171"/>
      <c r="CT12" s="171"/>
      <c r="CU12" s="171"/>
      <c r="CV12" s="171"/>
      <c r="CW12" s="171"/>
      <c r="CX12" s="171"/>
      <c r="CY12" s="171"/>
      <c r="CZ12" s="171"/>
      <c r="DA12" s="171"/>
      <c r="DB12" s="171"/>
      <c r="DC12" s="171"/>
      <c r="DD12" s="171"/>
      <c r="DE12" s="171"/>
      <c r="DF12" s="171"/>
      <c r="DG12" s="171"/>
      <c r="DH12" s="171"/>
      <c r="DI12" s="171"/>
      <c r="DJ12" s="171"/>
      <c r="DK12" s="171"/>
      <c r="DL12" s="171"/>
      <c r="DM12" s="171"/>
      <c r="DN12" s="171"/>
      <c r="DO12" s="171"/>
      <c r="DP12" s="171"/>
      <c r="DQ12" s="171"/>
      <c r="DR12" s="171"/>
      <c r="DS12" s="171"/>
      <c r="DT12" s="171"/>
      <c r="DU12" s="171"/>
      <c r="DV12" s="171"/>
      <c r="DW12" s="171"/>
      <c r="DX12" s="171"/>
      <c r="DY12" s="171"/>
      <c r="DZ12" s="171"/>
      <c r="EA12" s="171"/>
      <c r="EB12" s="171"/>
      <c r="EC12" s="171"/>
      <c r="ED12" s="171"/>
      <c r="EE12" s="171"/>
      <c r="EF12" s="171"/>
      <c r="EG12" s="171"/>
      <c r="EH12" s="171"/>
      <c r="EI12" s="171"/>
      <c r="EJ12" s="171"/>
      <c r="EK12" s="171"/>
      <c r="EL12" s="171"/>
      <c r="EM12" s="171"/>
      <c r="EN12" s="171"/>
      <c r="EO12" s="171"/>
      <c r="EP12" s="171"/>
      <c r="EQ12" s="171"/>
      <c r="ER12" s="171"/>
      <c r="ES12" s="171"/>
      <c r="ET12" s="171"/>
      <c r="EU12" s="171"/>
      <c r="EV12" s="171"/>
      <c r="EW12" s="171"/>
      <c r="EX12" s="171"/>
      <c r="EY12" s="171"/>
      <c r="EZ12" s="171"/>
      <c r="FA12" s="171"/>
      <c r="FB12" s="171"/>
      <c r="FC12" s="171"/>
      <c r="FD12" s="171"/>
      <c r="FE12" s="171"/>
      <c r="FF12" s="171"/>
      <c r="FG12" s="171"/>
      <c r="FH12" s="171"/>
      <c r="FI12" s="171"/>
      <c r="FJ12" s="171"/>
      <c r="FK12" s="171"/>
      <c r="FL12" s="171"/>
      <c r="FM12" s="171"/>
      <c r="FN12" s="171"/>
      <c r="FO12" s="171"/>
      <c r="FP12" s="171"/>
      <c r="FQ12" s="171"/>
      <c r="FR12" s="171"/>
      <c r="FS12" s="171"/>
      <c r="FT12" s="171"/>
      <c r="FU12" s="171"/>
      <c r="FV12" s="171"/>
      <c r="FW12" s="171"/>
      <c r="FX12" s="171"/>
      <c r="FY12" s="171"/>
      <c r="FZ12" s="171"/>
      <c r="GA12" s="171"/>
      <c r="GB12" s="171"/>
      <c r="GC12" s="171"/>
      <c r="GD12" s="171"/>
      <c r="GE12" s="171"/>
      <c r="GF12" s="171"/>
      <c r="GG12" s="171"/>
      <c r="GH12" s="171"/>
      <c r="GI12" s="171"/>
      <c r="GJ12" s="171"/>
      <c r="GK12" s="171"/>
      <c r="GL12" s="171"/>
      <c r="GM12" s="171"/>
      <c r="GN12" s="171"/>
      <c r="GO12" s="171"/>
      <c r="GP12" s="171"/>
      <c r="GQ12" s="171"/>
      <c r="GR12" s="171"/>
      <c r="GS12" s="171"/>
      <c r="GT12" s="171"/>
      <c r="GU12" s="171"/>
      <c r="GV12" s="171"/>
      <c r="GW12" s="171"/>
      <c r="GX12" s="171"/>
      <c r="GY12" s="171"/>
      <c r="GZ12" s="171"/>
      <c r="HA12" s="171"/>
      <c r="HB12" s="171"/>
      <c r="HC12" s="171"/>
      <c r="HD12" s="171"/>
      <c r="HE12" s="171"/>
      <c r="HF12" s="171"/>
      <c r="HG12" s="171"/>
      <c r="HH12" s="171"/>
      <c r="HI12" s="171"/>
      <c r="HJ12" s="171"/>
      <c r="HK12" s="171"/>
      <c r="HL12" s="171"/>
      <c r="HM12" s="171"/>
      <c r="HN12" s="171"/>
      <c r="HO12" s="171"/>
      <c r="HP12" s="171"/>
      <c r="HQ12" s="171"/>
      <c r="HR12" s="171"/>
      <c r="HS12" s="171"/>
      <c r="HT12" s="171"/>
      <c r="HU12" s="171"/>
      <c r="HV12" s="171"/>
      <c r="HW12" s="171"/>
      <c r="HX12" s="171"/>
      <c r="HY12" s="171"/>
      <c r="HZ12" s="171"/>
      <c r="IA12" s="171"/>
      <c r="IB12" s="171"/>
      <c r="IC12" s="171"/>
      <c r="ID12" s="171"/>
      <c r="IE12" s="171"/>
      <c r="IF12" s="171"/>
      <c r="IG12" s="171"/>
      <c r="IH12" s="171"/>
      <c r="II12" s="171"/>
      <c r="IJ12" s="171"/>
      <c r="IK12" s="171"/>
      <c r="IL12" s="171"/>
      <c r="IM12" s="171"/>
      <c r="IN12" s="171"/>
      <c r="IO12" s="171"/>
      <c r="IP12" s="171"/>
      <c r="IQ12" s="171"/>
    </row>
    <row r="13" s="172" customFormat="1" ht="25.9" customHeight="1" spans="1:251">
      <c r="A13" s="171"/>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c r="CZ13" s="171"/>
      <c r="DA13" s="171"/>
      <c r="DB13" s="171"/>
      <c r="DC13" s="171"/>
      <c r="DD13" s="171"/>
      <c r="DE13" s="171"/>
      <c r="DF13" s="171"/>
      <c r="DG13" s="171"/>
      <c r="DH13" s="171"/>
      <c r="DI13" s="171"/>
      <c r="DJ13" s="171"/>
      <c r="DK13" s="171"/>
      <c r="DL13" s="171"/>
      <c r="DM13" s="171"/>
      <c r="DN13" s="171"/>
      <c r="DO13" s="171"/>
      <c r="DP13" s="171"/>
      <c r="DQ13" s="171"/>
      <c r="DR13" s="171"/>
      <c r="DS13" s="171"/>
      <c r="DT13" s="171"/>
      <c r="DU13" s="171"/>
      <c r="DV13" s="171"/>
      <c r="DW13" s="171"/>
      <c r="DX13" s="171"/>
      <c r="DY13" s="171"/>
      <c r="DZ13" s="171"/>
      <c r="EA13" s="171"/>
      <c r="EB13" s="171"/>
      <c r="EC13" s="171"/>
      <c r="ED13" s="171"/>
      <c r="EE13" s="171"/>
      <c r="EF13" s="171"/>
      <c r="EG13" s="171"/>
      <c r="EH13" s="171"/>
      <c r="EI13" s="171"/>
      <c r="EJ13" s="171"/>
      <c r="EK13" s="171"/>
      <c r="EL13" s="171"/>
      <c r="EM13" s="171"/>
      <c r="EN13" s="171"/>
      <c r="EO13" s="171"/>
      <c r="EP13" s="171"/>
      <c r="EQ13" s="171"/>
      <c r="ER13" s="171"/>
      <c r="ES13" s="171"/>
      <c r="ET13" s="171"/>
      <c r="EU13" s="171"/>
      <c r="EV13" s="171"/>
      <c r="EW13" s="171"/>
      <c r="EX13" s="171"/>
      <c r="EY13" s="171"/>
      <c r="EZ13" s="171"/>
      <c r="FA13" s="171"/>
      <c r="FB13" s="171"/>
      <c r="FC13" s="171"/>
      <c r="FD13" s="171"/>
      <c r="FE13" s="171"/>
      <c r="FF13" s="171"/>
      <c r="FG13" s="171"/>
      <c r="FH13" s="171"/>
      <c r="FI13" s="171"/>
      <c r="FJ13" s="171"/>
      <c r="FK13" s="171"/>
      <c r="FL13" s="171"/>
      <c r="FM13" s="171"/>
      <c r="FN13" s="171"/>
      <c r="FO13" s="171"/>
      <c r="FP13" s="171"/>
      <c r="FQ13" s="171"/>
      <c r="FR13" s="171"/>
      <c r="FS13" s="171"/>
      <c r="FT13" s="171"/>
      <c r="FU13" s="171"/>
      <c r="FV13" s="171"/>
      <c r="FW13" s="171"/>
      <c r="FX13" s="171"/>
      <c r="FY13" s="171"/>
      <c r="FZ13" s="171"/>
      <c r="GA13" s="171"/>
      <c r="GB13" s="171"/>
      <c r="GC13" s="171"/>
      <c r="GD13" s="171"/>
      <c r="GE13" s="171"/>
      <c r="GF13" s="171"/>
      <c r="GG13" s="171"/>
      <c r="GH13" s="171"/>
      <c r="GI13" s="171"/>
      <c r="GJ13" s="171"/>
      <c r="GK13" s="171"/>
      <c r="GL13" s="171"/>
      <c r="GM13" s="171"/>
      <c r="GN13" s="171"/>
      <c r="GO13" s="171"/>
      <c r="GP13" s="171"/>
      <c r="GQ13" s="171"/>
      <c r="GR13" s="171"/>
      <c r="GS13" s="171"/>
      <c r="GT13" s="171"/>
      <c r="GU13" s="171"/>
      <c r="GV13" s="171"/>
      <c r="GW13" s="171"/>
      <c r="GX13" s="171"/>
      <c r="GY13" s="171"/>
      <c r="GZ13" s="171"/>
      <c r="HA13" s="171"/>
      <c r="HB13" s="171"/>
      <c r="HC13" s="171"/>
      <c r="HD13" s="171"/>
      <c r="HE13" s="171"/>
      <c r="HF13" s="171"/>
      <c r="HG13" s="171"/>
      <c r="HH13" s="171"/>
      <c r="HI13" s="171"/>
      <c r="HJ13" s="171"/>
      <c r="HK13" s="171"/>
      <c r="HL13" s="171"/>
      <c r="HM13" s="171"/>
      <c r="HN13" s="171"/>
      <c r="HO13" s="171"/>
      <c r="HP13" s="171"/>
      <c r="HQ13" s="171"/>
      <c r="HR13" s="171"/>
      <c r="HS13" s="171"/>
      <c r="HT13" s="171"/>
      <c r="HU13" s="171"/>
      <c r="HV13" s="171"/>
      <c r="HW13" s="171"/>
      <c r="HX13" s="171"/>
      <c r="HY13" s="171"/>
      <c r="HZ13" s="171"/>
      <c r="IA13" s="171"/>
      <c r="IB13" s="171"/>
      <c r="IC13" s="171"/>
      <c r="ID13" s="171"/>
      <c r="IE13" s="171"/>
      <c r="IF13" s="171"/>
      <c r="IG13" s="171"/>
      <c r="IH13" s="171"/>
      <c r="II13" s="171"/>
      <c r="IJ13" s="171"/>
      <c r="IK13" s="171"/>
      <c r="IL13" s="171"/>
      <c r="IM13" s="171"/>
      <c r="IN13" s="171"/>
      <c r="IO13" s="171"/>
      <c r="IP13" s="171"/>
      <c r="IQ13" s="171"/>
    </row>
  </sheetData>
  <mergeCells count="1">
    <mergeCell ref="A1:B2"/>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2" sqref="A2:C2"/>
    </sheetView>
  </sheetViews>
  <sheetFormatPr defaultColWidth="8.5" defaultRowHeight="18.75" customHeight="1" outlineLevelRow="4" outlineLevelCol="5"/>
  <cols>
    <col min="1" max="1" width="21.6296296296296" style="161" customWidth="1"/>
    <col min="2" max="3" width="44.6296296296296" style="161" customWidth="1"/>
    <col min="4" max="16384" width="8.5" style="161"/>
  </cols>
  <sheetData>
    <row r="1" s="161" customFormat="1" ht="18" customHeight="1" spans="1:1">
      <c r="A1" s="162"/>
    </row>
    <row r="2" s="161" customFormat="1" ht="24" customHeight="1" spans="1:3">
      <c r="A2" s="163" t="s">
        <v>68</v>
      </c>
      <c r="B2" s="163"/>
      <c r="C2" s="163"/>
    </row>
    <row r="3" s="161" customFormat="1" ht="25.5" customHeight="1" spans="1:6">
      <c r="A3" s="165"/>
      <c r="B3" s="165"/>
      <c r="C3" s="165" t="s">
        <v>1</v>
      </c>
      <c r="D3" s="166"/>
      <c r="E3" s="166"/>
      <c r="F3" s="166"/>
    </row>
    <row r="4" s="161" customFormat="1" ht="25.5" customHeight="1" spans="1:3">
      <c r="A4" s="167" t="s">
        <v>69</v>
      </c>
      <c r="B4" s="168" t="s">
        <v>70</v>
      </c>
      <c r="C4" s="168" t="s">
        <v>71</v>
      </c>
    </row>
    <row r="5" s="161" customFormat="1" ht="25.5" customHeight="1" spans="1:3">
      <c r="A5" s="169" t="s">
        <v>72</v>
      </c>
      <c r="B5" s="181">
        <v>136660</v>
      </c>
      <c r="C5" s="181">
        <v>127470</v>
      </c>
    </row>
  </sheetData>
  <mergeCells count="1">
    <mergeCell ref="A2:C2"/>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3"/>
  <sheetViews>
    <sheetView workbookViewId="0">
      <selection activeCell="B6" sqref="B6"/>
    </sheetView>
  </sheetViews>
  <sheetFormatPr defaultColWidth="12.6296296296296" defaultRowHeight="14.25" customHeight="1"/>
  <cols>
    <col min="1" max="1" width="75.6296296296296" style="171" customWidth="1"/>
    <col min="2" max="2" width="45.6296296296296" style="171" customWidth="1"/>
    <col min="3" max="251" width="12.6296296296296" style="171"/>
    <col min="252" max="255" width="12.6296296296296" style="172"/>
    <col min="256" max="256" width="39.3796296296296" style="172" customWidth="1"/>
    <col min="257" max="257" width="21.1296296296296" style="172" customWidth="1"/>
    <col min="258" max="258" width="23.5" style="172" customWidth="1"/>
    <col min="259" max="511" width="12.6296296296296" style="172"/>
    <col min="512" max="512" width="39.3796296296296" style="172" customWidth="1"/>
    <col min="513" max="513" width="21.1296296296296" style="172" customWidth="1"/>
    <col min="514" max="514" width="23.5" style="172" customWidth="1"/>
    <col min="515" max="767" width="12.6296296296296" style="172"/>
    <col min="768" max="768" width="39.3796296296296" style="172" customWidth="1"/>
    <col min="769" max="769" width="21.1296296296296" style="172" customWidth="1"/>
    <col min="770" max="770" width="23.5" style="172" customWidth="1"/>
    <col min="771" max="1023" width="12.6296296296296" style="172"/>
    <col min="1024" max="1024" width="39.3796296296296" style="172" customWidth="1"/>
    <col min="1025" max="1025" width="21.1296296296296" style="172" customWidth="1"/>
    <col min="1026" max="1026" width="23.5" style="172" customWidth="1"/>
    <col min="1027" max="1279" width="12.6296296296296" style="172"/>
    <col min="1280" max="1280" width="39.3796296296296" style="172" customWidth="1"/>
    <col min="1281" max="1281" width="21.1296296296296" style="172" customWidth="1"/>
    <col min="1282" max="1282" width="23.5" style="172" customWidth="1"/>
    <col min="1283" max="1535" width="12.6296296296296" style="172"/>
    <col min="1536" max="1536" width="39.3796296296296" style="172" customWidth="1"/>
    <col min="1537" max="1537" width="21.1296296296296" style="172" customWidth="1"/>
    <col min="1538" max="1538" width="23.5" style="172" customWidth="1"/>
    <col min="1539" max="1791" width="12.6296296296296" style="172"/>
    <col min="1792" max="1792" width="39.3796296296296" style="172" customWidth="1"/>
    <col min="1793" max="1793" width="21.1296296296296" style="172" customWidth="1"/>
    <col min="1794" max="1794" width="23.5" style="172" customWidth="1"/>
    <col min="1795" max="2047" width="12.6296296296296" style="172"/>
    <col min="2048" max="2048" width="39.3796296296296" style="172" customWidth="1"/>
    <col min="2049" max="2049" width="21.1296296296296" style="172" customWidth="1"/>
    <col min="2050" max="2050" width="23.5" style="172" customWidth="1"/>
    <col min="2051" max="2303" width="12.6296296296296" style="172"/>
    <col min="2304" max="2304" width="39.3796296296296" style="172" customWidth="1"/>
    <col min="2305" max="2305" width="21.1296296296296" style="172" customWidth="1"/>
    <col min="2306" max="2306" width="23.5" style="172" customWidth="1"/>
    <col min="2307" max="2559" width="12.6296296296296" style="172"/>
    <col min="2560" max="2560" width="39.3796296296296" style="172" customWidth="1"/>
    <col min="2561" max="2561" width="21.1296296296296" style="172" customWidth="1"/>
    <col min="2562" max="2562" width="23.5" style="172" customWidth="1"/>
    <col min="2563" max="2815" width="12.6296296296296" style="172"/>
    <col min="2816" max="2816" width="39.3796296296296" style="172" customWidth="1"/>
    <col min="2817" max="2817" width="21.1296296296296" style="172" customWidth="1"/>
    <col min="2818" max="2818" width="23.5" style="172" customWidth="1"/>
    <col min="2819" max="3071" width="12.6296296296296" style="172"/>
    <col min="3072" max="3072" width="39.3796296296296" style="172" customWidth="1"/>
    <col min="3073" max="3073" width="21.1296296296296" style="172" customWidth="1"/>
    <col min="3074" max="3074" width="23.5" style="172" customWidth="1"/>
    <col min="3075" max="3327" width="12.6296296296296" style="172"/>
    <col min="3328" max="3328" width="39.3796296296296" style="172" customWidth="1"/>
    <col min="3329" max="3329" width="21.1296296296296" style="172" customWidth="1"/>
    <col min="3330" max="3330" width="23.5" style="172" customWidth="1"/>
    <col min="3331" max="3583" width="12.6296296296296" style="172"/>
    <col min="3584" max="3584" width="39.3796296296296" style="172" customWidth="1"/>
    <col min="3585" max="3585" width="21.1296296296296" style="172" customWidth="1"/>
    <col min="3586" max="3586" width="23.5" style="172" customWidth="1"/>
    <col min="3587" max="3839" width="12.6296296296296" style="172"/>
    <col min="3840" max="3840" width="39.3796296296296" style="172" customWidth="1"/>
    <col min="3841" max="3841" width="21.1296296296296" style="172" customWidth="1"/>
    <col min="3842" max="3842" width="23.5" style="172" customWidth="1"/>
    <col min="3843" max="4095" width="12.6296296296296" style="172"/>
    <col min="4096" max="4096" width="39.3796296296296" style="172" customWidth="1"/>
    <col min="4097" max="4097" width="21.1296296296296" style="172" customWidth="1"/>
    <col min="4098" max="4098" width="23.5" style="172" customWidth="1"/>
    <col min="4099" max="4351" width="12.6296296296296" style="172"/>
    <col min="4352" max="4352" width="39.3796296296296" style="172" customWidth="1"/>
    <col min="4353" max="4353" width="21.1296296296296" style="172" customWidth="1"/>
    <col min="4354" max="4354" width="23.5" style="172" customWidth="1"/>
    <col min="4355" max="4607" width="12.6296296296296" style="172"/>
    <col min="4608" max="4608" width="39.3796296296296" style="172" customWidth="1"/>
    <col min="4609" max="4609" width="21.1296296296296" style="172" customWidth="1"/>
    <col min="4610" max="4610" width="23.5" style="172" customWidth="1"/>
    <col min="4611" max="4863" width="12.6296296296296" style="172"/>
    <col min="4864" max="4864" width="39.3796296296296" style="172" customWidth="1"/>
    <col min="4865" max="4865" width="21.1296296296296" style="172" customWidth="1"/>
    <col min="4866" max="4866" width="23.5" style="172" customWidth="1"/>
    <col min="4867" max="5119" width="12.6296296296296" style="172"/>
    <col min="5120" max="5120" width="39.3796296296296" style="172" customWidth="1"/>
    <col min="5121" max="5121" width="21.1296296296296" style="172" customWidth="1"/>
    <col min="5122" max="5122" width="23.5" style="172" customWidth="1"/>
    <col min="5123" max="5375" width="12.6296296296296" style="172"/>
    <col min="5376" max="5376" width="39.3796296296296" style="172" customWidth="1"/>
    <col min="5377" max="5377" width="21.1296296296296" style="172" customWidth="1"/>
    <col min="5378" max="5378" width="23.5" style="172" customWidth="1"/>
    <col min="5379" max="5631" width="12.6296296296296" style="172"/>
    <col min="5632" max="5632" width="39.3796296296296" style="172" customWidth="1"/>
    <col min="5633" max="5633" width="21.1296296296296" style="172" customWidth="1"/>
    <col min="5634" max="5634" width="23.5" style="172" customWidth="1"/>
    <col min="5635" max="5887" width="12.6296296296296" style="172"/>
    <col min="5888" max="5888" width="39.3796296296296" style="172" customWidth="1"/>
    <col min="5889" max="5889" width="21.1296296296296" style="172" customWidth="1"/>
    <col min="5890" max="5890" width="23.5" style="172" customWidth="1"/>
    <col min="5891" max="6143" width="12.6296296296296" style="172"/>
    <col min="6144" max="6144" width="39.3796296296296" style="172" customWidth="1"/>
    <col min="6145" max="6145" width="21.1296296296296" style="172" customWidth="1"/>
    <col min="6146" max="6146" width="23.5" style="172" customWidth="1"/>
    <col min="6147" max="6399" width="12.6296296296296" style="172"/>
    <col min="6400" max="6400" width="39.3796296296296" style="172" customWidth="1"/>
    <col min="6401" max="6401" width="21.1296296296296" style="172" customWidth="1"/>
    <col min="6402" max="6402" width="23.5" style="172" customWidth="1"/>
    <col min="6403" max="6655" width="12.6296296296296" style="172"/>
    <col min="6656" max="6656" width="39.3796296296296" style="172" customWidth="1"/>
    <col min="6657" max="6657" width="21.1296296296296" style="172" customWidth="1"/>
    <col min="6658" max="6658" width="23.5" style="172" customWidth="1"/>
    <col min="6659" max="6911" width="12.6296296296296" style="172"/>
    <col min="6912" max="6912" width="39.3796296296296" style="172" customWidth="1"/>
    <col min="6913" max="6913" width="21.1296296296296" style="172" customWidth="1"/>
    <col min="6914" max="6914" width="23.5" style="172" customWidth="1"/>
    <col min="6915" max="7167" width="12.6296296296296" style="172"/>
    <col min="7168" max="7168" width="39.3796296296296" style="172" customWidth="1"/>
    <col min="7169" max="7169" width="21.1296296296296" style="172" customWidth="1"/>
    <col min="7170" max="7170" width="23.5" style="172" customWidth="1"/>
    <col min="7171" max="7423" width="12.6296296296296" style="172"/>
    <col min="7424" max="7424" width="39.3796296296296" style="172" customWidth="1"/>
    <col min="7425" max="7425" width="21.1296296296296" style="172" customWidth="1"/>
    <col min="7426" max="7426" width="23.5" style="172" customWidth="1"/>
    <col min="7427" max="7679" width="12.6296296296296" style="172"/>
    <col min="7680" max="7680" width="39.3796296296296" style="172" customWidth="1"/>
    <col min="7681" max="7681" width="21.1296296296296" style="172" customWidth="1"/>
    <col min="7682" max="7682" width="23.5" style="172" customWidth="1"/>
    <col min="7683" max="7935" width="12.6296296296296" style="172"/>
    <col min="7936" max="7936" width="39.3796296296296" style="172" customWidth="1"/>
    <col min="7937" max="7937" width="21.1296296296296" style="172" customWidth="1"/>
    <col min="7938" max="7938" width="23.5" style="172" customWidth="1"/>
    <col min="7939" max="8191" width="12.6296296296296" style="172"/>
    <col min="8192" max="8192" width="39.3796296296296" style="172" customWidth="1"/>
    <col min="8193" max="8193" width="21.1296296296296" style="172" customWidth="1"/>
    <col min="8194" max="8194" width="23.5" style="172" customWidth="1"/>
    <col min="8195" max="8447" width="12.6296296296296" style="172"/>
    <col min="8448" max="8448" width="39.3796296296296" style="172" customWidth="1"/>
    <col min="8449" max="8449" width="21.1296296296296" style="172" customWidth="1"/>
    <col min="8450" max="8450" width="23.5" style="172" customWidth="1"/>
    <col min="8451" max="8703" width="12.6296296296296" style="172"/>
    <col min="8704" max="8704" width="39.3796296296296" style="172" customWidth="1"/>
    <col min="8705" max="8705" width="21.1296296296296" style="172" customWidth="1"/>
    <col min="8706" max="8706" width="23.5" style="172" customWidth="1"/>
    <col min="8707" max="8959" width="12.6296296296296" style="172"/>
    <col min="8960" max="8960" width="39.3796296296296" style="172" customWidth="1"/>
    <col min="8961" max="8961" width="21.1296296296296" style="172" customWidth="1"/>
    <col min="8962" max="8962" width="23.5" style="172" customWidth="1"/>
    <col min="8963" max="9215" width="12.6296296296296" style="172"/>
    <col min="9216" max="9216" width="39.3796296296296" style="172" customWidth="1"/>
    <col min="9217" max="9217" width="21.1296296296296" style="172" customWidth="1"/>
    <col min="9218" max="9218" width="23.5" style="172" customWidth="1"/>
    <col min="9219" max="9471" width="12.6296296296296" style="172"/>
    <col min="9472" max="9472" width="39.3796296296296" style="172" customWidth="1"/>
    <col min="9473" max="9473" width="21.1296296296296" style="172" customWidth="1"/>
    <col min="9474" max="9474" width="23.5" style="172" customWidth="1"/>
    <col min="9475" max="9727" width="12.6296296296296" style="172"/>
    <col min="9728" max="9728" width="39.3796296296296" style="172" customWidth="1"/>
    <col min="9729" max="9729" width="21.1296296296296" style="172" customWidth="1"/>
    <col min="9730" max="9730" width="23.5" style="172" customWidth="1"/>
    <col min="9731" max="9983" width="12.6296296296296" style="172"/>
    <col min="9984" max="9984" width="39.3796296296296" style="172" customWidth="1"/>
    <col min="9985" max="9985" width="21.1296296296296" style="172" customWidth="1"/>
    <col min="9986" max="9986" width="23.5" style="172" customWidth="1"/>
    <col min="9987" max="10239" width="12.6296296296296" style="172"/>
    <col min="10240" max="10240" width="39.3796296296296" style="172" customWidth="1"/>
    <col min="10241" max="10241" width="21.1296296296296" style="172" customWidth="1"/>
    <col min="10242" max="10242" width="23.5" style="172" customWidth="1"/>
    <col min="10243" max="10495" width="12.6296296296296" style="172"/>
    <col min="10496" max="10496" width="39.3796296296296" style="172" customWidth="1"/>
    <col min="10497" max="10497" width="21.1296296296296" style="172" customWidth="1"/>
    <col min="10498" max="10498" width="23.5" style="172" customWidth="1"/>
    <col min="10499" max="10751" width="12.6296296296296" style="172"/>
    <col min="10752" max="10752" width="39.3796296296296" style="172" customWidth="1"/>
    <col min="10753" max="10753" width="21.1296296296296" style="172" customWidth="1"/>
    <col min="10754" max="10754" width="23.5" style="172" customWidth="1"/>
    <col min="10755" max="11007" width="12.6296296296296" style="172"/>
    <col min="11008" max="11008" width="39.3796296296296" style="172" customWidth="1"/>
    <col min="11009" max="11009" width="21.1296296296296" style="172" customWidth="1"/>
    <col min="11010" max="11010" width="23.5" style="172" customWidth="1"/>
    <col min="11011" max="11263" width="12.6296296296296" style="172"/>
    <col min="11264" max="11264" width="39.3796296296296" style="172" customWidth="1"/>
    <col min="11265" max="11265" width="21.1296296296296" style="172" customWidth="1"/>
    <col min="11266" max="11266" width="23.5" style="172" customWidth="1"/>
    <col min="11267" max="11519" width="12.6296296296296" style="172"/>
    <col min="11520" max="11520" width="39.3796296296296" style="172" customWidth="1"/>
    <col min="11521" max="11521" width="21.1296296296296" style="172" customWidth="1"/>
    <col min="11522" max="11522" width="23.5" style="172" customWidth="1"/>
    <col min="11523" max="11775" width="12.6296296296296" style="172"/>
    <col min="11776" max="11776" width="39.3796296296296" style="172" customWidth="1"/>
    <col min="11777" max="11777" width="21.1296296296296" style="172" customWidth="1"/>
    <col min="11778" max="11778" width="23.5" style="172" customWidth="1"/>
    <col min="11779" max="12031" width="12.6296296296296" style="172"/>
    <col min="12032" max="12032" width="39.3796296296296" style="172" customWidth="1"/>
    <col min="12033" max="12033" width="21.1296296296296" style="172" customWidth="1"/>
    <col min="12034" max="12034" width="23.5" style="172" customWidth="1"/>
    <col min="12035" max="12287" width="12.6296296296296" style="172"/>
    <col min="12288" max="12288" width="39.3796296296296" style="172" customWidth="1"/>
    <col min="12289" max="12289" width="21.1296296296296" style="172" customWidth="1"/>
    <col min="12290" max="12290" width="23.5" style="172" customWidth="1"/>
    <col min="12291" max="12543" width="12.6296296296296" style="172"/>
    <col min="12544" max="12544" width="39.3796296296296" style="172" customWidth="1"/>
    <col min="12545" max="12545" width="21.1296296296296" style="172" customWidth="1"/>
    <col min="12546" max="12546" width="23.5" style="172" customWidth="1"/>
    <col min="12547" max="12799" width="12.6296296296296" style="172"/>
    <col min="12800" max="12800" width="39.3796296296296" style="172" customWidth="1"/>
    <col min="12801" max="12801" width="21.1296296296296" style="172" customWidth="1"/>
    <col min="12802" max="12802" width="23.5" style="172" customWidth="1"/>
    <col min="12803" max="13055" width="12.6296296296296" style="172"/>
    <col min="13056" max="13056" width="39.3796296296296" style="172" customWidth="1"/>
    <col min="13057" max="13057" width="21.1296296296296" style="172" customWidth="1"/>
    <col min="13058" max="13058" width="23.5" style="172" customWidth="1"/>
    <col min="13059" max="13311" width="12.6296296296296" style="172"/>
    <col min="13312" max="13312" width="39.3796296296296" style="172" customWidth="1"/>
    <col min="13313" max="13313" width="21.1296296296296" style="172" customWidth="1"/>
    <col min="13314" max="13314" width="23.5" style="172" customWidth="1"/>
    <col min="13315" max="13567" width="12.6296296296296" style="172"/>
    <col min="13568" max="13568" width="39.3796296296296" style="172" customWidth="1"/>
    <col min="13569" max="13569" width="21.1296296296296" style="172" customWidth="1"/>
    <col min="13570" max="13570" width="23.5" style="172" customWidth="1"/>
    <col min="13571" max="13823" width="12.6296296296296" style="172"/>
    <col min="13824" max="13824" width="39.3796296296296" style="172" customWidth="1"/>
    <col min="13825" max="13825" width="21.1296296296296" style="172" customWidth="1"/>
    <col min="13826" max="13826" width="23.5" style="172" customWidth="1"/>
    <col min="13827" max="14079" width="12.6296296296296" style="172"/>
    <col min="14080" max="14080" width="39.3796296296296" style="172" customWidth="1"/>
    <col min="14081" max="14081" width="21.1296296296296" style="172" customWidth="1"/>
    <col min="14082" max="14082" width="23.5" style="172" customWidth="1"/>
    <col min="14083" max="14335" width="12.6296296296296" style="172"/>
    <col min="14336" max="14336" width="39.3796296296296" style="172" customWidth="1"/>
    <col min="14337" max="14337" width="21.1296296296296" style="172" customWidth="1"/>
    <col min="14338" max="14338" width="23.5" style="172" customWidth="1"/>
    <col min="14339" max="14591" width="12.6296296296296" style="172"/>
    <col min="14592" max="14592" width="39.3796296296296" style="172" customWidth="1"/>
    <col min="14593" max="14593" width="21.1296296296296" style="172" customWidth="1"/>
    <col min="14594" max="14594" width="23.5" style="172" customWidth="1"/>
    <col min="14595" max="14847" width="12.6296296296296" style="172"/>
    <col min="14848" max="14848" width="39.3796296296296" style="172" customWidth="1"/>
    <col min="14849" max="14849" width="21.1296296296296" style="172" customWidth="1"/>
    <col min="14850" max="14850" width="23.5" style="172" customWidth="1"/>
    <col min="14851" max="15103" width="12.6296296296296" style="172"/>
    <col min="15104" max="15104" width="39.3796296296296" style="172" customWidth="1"/>
    <col min="15105" max="15105" width="21.1296296296296" style="172" customWidth="1"/>
    <col min="15106" max="15106" width="23.5" style="172" customWidth="1"/>
    <col min="15107" max="15359" width="12.6296296296296" style="172"/>
    <col min="15360" max="15360" width="39.3796296296296" style="172" customWidth="1"/>
    <col min="15361" max="15361" width="21.1296296296296" style="172" customWidth="1"/>
    <col min="15362" max="15362" width="23.5" style="172" customWidth="1"/>
    <col min="15363" max="15615" width="12.6296296296296" style="172"/>
    <col min="15616" max="15616" width="39.3796296296296" style="172" customWidth="1"/>
    <col min="15617" max="15617" width="21.1296296296296" style="172" customWidth="1"/>
    <col min="15618" max="15618" width="23.5" style="172" customWidth="1"/>
    <col min="15619" max="15871" width="12.6296296296296" style="172"/>
    <col min="15872" max="15872" width="39.3796296296296" style="172" customWidth="1"/>
    <col min="15873" max="15873" width="21.1296296296296" style="172" customWidth="1"/>
    <col min="15874" max="15874" width="23.5" style="172" customWidth="1"/>
    <col min="15875" max="16127" width="12.6296296296296" style="172"/>
    <col min="16128" max="16128" width="39.3796296296296" style="172" customWidth="1"/>
    <col min="16129" max="16129" width="21.1296296296296" style="172" customWidth="1"/>
    <col min="16130" max="16130" width="23.5" style="172" customWidth="1"/>
    <col min="16131" max="16384" width="12.6296296296296" style="172"/>
  </cols>
  <sheetData>
    <row r="1" s="171" customFormat="1" ht="28.15" customHeight="1" spans="1:2">
      <c r="A1" s="173" t="s">
        <v>73</v>
      </c>
      <c r="B1" s="173"/>
    </row>
    <row r="2" s="171" customFormat="1" ht="30" customHeight="1" spans="1:2">
      <c r="A2" s="173"/>
      <c r="B2" s="173"/>
    </row>
    <row r="3" s="171" customFormat="1" ht="26.45" customHeight="1" spans="1:2">
      <c r="A3" s="174"/>
      <c r="B3" s="175" t="s">
        <v>1</v>
      </c>
    </row>
    <row r="4" s="171" customFormat="1" ht="27" customHeight="1" spans="1:2">
      <c r="A4" s="176" t="s">
        <v>63</v>
      </c>
      <c r="B4" s="177" t="s">
        <v>34</v>
      </c>
    </row>
    <row r="5" s="171" customFormat="1" ht="27" customHeight="1" spans="1:2">
      <c r="A5" s="178" t="s">
        <v>74</v>
      </c>
      <c r="B5" s="179">
        <v>659548</v>
      </c>
    </row>
    <row r="6" s="171" customFormat="1" ht="25.9" customHeight="1" spans="1:2">
      <c r="A6" s="178" t="s">
        <v>75</v>
      </c>
      <c r="B6" s="180">
        <v>647770</v>
      </c>
    </row>
    <row r="7" s="171" customFormat="1" ht="25.9" customHeight="1" spans="1:2">
      <c r="A7" s="178" t="s">
        <v>76</v>
      </c>
      <c r="B7" s="180">
        <v>94200</v>
      </c>
    </row>
    <row r="8" s="171" customFormat="1" ht="25.9" customHeight="1" spans="1:2">
      <c r="A8" s="178" t="s">
        <v>77</v>
      </c>
      <c r="B8" s="180">
        <v>20558</v>
      </c>
    </row>
    <row r="9" s="172" customFormat="1" ht="25.9" customHeight="1" spans="1:251">
      <c r="A9" s="171"/>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171"/>
      <c r="BB9" s="171"/>
      <c r="BC9" s="171"/>
      <c r="BD9" s="171"/>
      <c r="BE9" s="171"/>
      <c r="BF9" s="171"/>
      <c r="BG9" s="171"/>
      <c r="BH9" s="171"/>
      <c r="BI9" s="171"/>
      <c r="BJ9" s="171"/>
      <c r="BK9" s="171"/>
      <c r="BL9" s="171"/>
      <c r="BM9" s="171"/>
      <c r="BN9" s="171"/>
      <c r="BO9" s="171"/>
      <c r="BP9" s="171"/>
      <c r="BQ9" s="171"/>
      <c r="BR9" s="171"/>
      <c r="BS9" s="171"/>
      <c r="BT9" s="171"/>
      <c r="BU9" s="171"/>
      <c r="BV9" s="171"/>
      <c r="BW9" s="171"/>
      <c r="BX9" s="171"/>
      <c r="BY9" s="171"/>
      <c r="BZ9" s="171"/>
      <c r="CA9" s="171"/>
      <c r="CB9" s="171"/>
      <c r="CC9" s="171"/>
      <c r="CD9" s="171"/>
      <c r="CE9" s="171"/>
      <c r="CF9" s="171"/>
      <c r="CG9" s="171"/>
      <c r="CH9" s="171"/>
      <c r="CI9" s="171"/>
      <c r="CJ9" s="171"/>
      <c r="CK9" s="171"/>
      <c r="CL9" s="171"/>
      <c r="CM9" s="171"/>
      <c r="CN9" s="171"/>
      <c r="CO9" s="171"/>
      <c r="CP9" s="171"/>
      <c r="CQ9" s="171"/>
      <c r="CR9" s="171"/>
      <c r="CS9" s="171"/>
      <c r="CT9" s="171"/>
      <c r="CU9" s="171"/>
      <c r="CV9" s="171"/>
      <c r="CW9" s="171"/>
      <c r="CX9" s="171"/>
      <c r="CY9" s="171"/>
      <c r="CZ9" s="171"/>
      <c r="DA9" s="171"/>
      <c r="DB9" s="171"/>
      <c r="DC9" s="171"/>
      <c r="DD9" s="171"/>
      <c r="DE9" s="171"/>
      <c r="DF9" s="171"/>
      <c r="DG9" s="171"/>
      <c r="DH9" s="171"/>
      <c r="DI9" s="171"/>
      <c r="DJ9" s="171"/>
      <c r="DK9" s="171"/>
      <c r="DL9" s="171"/>
      <c r="DM9" s="171"/>
      <c r="DN9" s="171"/>
      <c r="DO9" s="171"/>
      <c r="DP9" s="171"/>
      <c r="DQ9" s="171"/>
      <c r="DR9" s="171"/>
      <c r="DS9" s="171"/>
      <c r="DT9" s="171"/>
      <c r="DU9" s="171"/>
      <c r="DV9" s="171"/>
      <c r="DW9" s="171"/>
      <c r="DX9" s="171"/>
      <c r="DY9" s="171"/>
      <c r="DZ9" s="171"/>
      <c r="EA9" s="171"/>
      <c r="EB9" s="171"/>
      <c r="EC9" s="171"/>
      <c r="ED9" s="171"/>
      <c r="EE9" s="171"/>
      <c r="EF9" s="171"/>
      <c r="EG9" s="171"/>
      <c r="EH9" s="171"/>
      <c r="EI9" s="171"/>
      <c r="EJ9" s="171"/>
      <c r="EK9" s="171"/>
      <c r="EL9" s="171"/>
      <c r="EM9" s="171"/>
      <c r="EN9" s="171"/>
      <c r="EO9" s="171"/>
      <c r="EP9" s="171"/>
      <c r="EQ9" s="171"/>
      <c r="ER9" s="171"/>
      <c r="ES9" s="171"/>
      <c r="ET9" s="171"/>
      <c r="EU9" s="171"/>
      <c r="EV9" s="171"/>
      <c r="EW9" s="171"/>
      <c r="EX9" s="171"/>
      <c r="EY9" s="171"/>
      <c r="EZ9" s="171"/>
      <c r="FA9" s="171"/>
      <c r="FB9" s="171"/>
      <c r="FC9" s="171"/>
      <c r="FD9" s="171"/>
      <c r="FE9" s="171"/>
      <c r="FF9" s="171"/>
      <c r="FG9" s="171"/>
      <c r="FH9" s="171"/>
      <c r="FI9" s="171"/>
      <c r="FJ9" s="171"/>
      <c r="FK9" s="171"/>
      <c r="FL9" s="171"/>
      <c r="FM9" s="171"/>
      <c r="FN9" s="171"/>
      <c r="FO9" s="171"/>
      <c r="FP9" s="171"/>
      <c r="FQ9" s="171"/>
      <c r="FR9" s="171"/>
      <c r="FS9" s="171"/>
      <c r="FT9" s="171"/>
      <c r="FU9" s="171"/>
      <c r="FV9" s="171"/>
      <c r="FW9" s="171"/>
      <c r="FX9" s="171"/>
      <c r="FY9" s="171"/>
      <c r="FZ9" s="171"/>
      <c r="GA9" s="171"/>
      <c r="GB9" s="171"/>
      <c r="GC9" s="171"/>
      <c r="GD9" s="171"/>
      <c r="GE9" s="171"/>
      <c r="GF9" s="171"/>
      <c r="GG9" s="171"/>
      <c r="GH9" s="171"/>
      <c r="GI9" s="171"/>
      <c r="GJ9" s="171"/>
      <c r="GK9" s="171"/>
      <c r="GL9" s="171"/>
      <c r="GM9" s="171"/>
      <c r="GN9" s="171"/>
      <c r="GO9" s="171"/>
      <c r="GP9" s="171"/>
      <c r="GQ9" s="171"/>
      <c r="GR9" s="171"/>
      <c r="GS9" s="171"/>
      <c r="GT9" s="171"/>
      <c r="GU9" s="171"/>
      <c r="GV9" s="171"/>
      <c r="GW9" s="171"/>
      <c r="GX9" s="171"/>
      <c r="GY9" s="171"/>
      <c r="GZ9" s="171"/>
      <c r="HA9" s="171"/>
      <c r="HB9" s="171"/>
      <c r="HC9" s="171"/>
      <c r="HD9" s="171"/>
      <c r="HE9" s="171"/>
      <c r="HF9" s="171"/>
      <c r="HG9" s="171"/>
      <c r="HH9" s="171"/>
      <c r="HI9" s="171"/>
      <c r="HJ9" s="171"/>
      <c r="HK9" s="171"/>
      <c r="HL9" s="171"/>
      <c r="HM9" s="171"/>
      <c r="HN9" s="171"/>
      <c r="HO9" s="171"/>
      <c r="HP9" s="171"/>
      <c r="HQ9" s="171"/>
      <c r="HR9" s="171"/>
      <c r="HS9" s="171"/>
      <c r="HT9" s="171"/>
      <c r="HU9" s="171"/>
      <c r="HV9" s="171"/>
      <c r="HW9" s="171"/>
      <c r="HX9" s="171"/>
      <c r="HY9" s="171"/>
      <c r="HZ9" s="171"/>
      <c r="IA9" s="171"/>
      <c r="IB9" s="171"/>
      <c r="IC9" s="171"/>
      <c r="ID9" s="171"/>
      <c r="IE9" s="171"/>
      <c r="IF9" s="171"/>
      <c r="IG9" s="171"/>
      <c r="IH9" s="171"/>
      <c r="II9" s="171"/>
      <c r="IJ9" s="171"/>
      <c r="IK9" s="171"/>
      <c r="IL9" s="171"/>
      <c r="IM9" s="171"/>
      <c r="IN9" s="171"/>
      <c r="IO9" s="171"/>
      <c r="IP9" s="171"/>
      <c r="IQ9" s="171"/>
    </row>
    <row r="10" s="172" customFormat="1" ht="25.9" customHeight="1" spans="1:251">
      <c r="A10" s="171"/>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c r="CG10" s="171"/>
      <c r="CH10" s="171"/>
      <c r="CI10" s="171"/>
      <c r="CJ10" s="171"/>
      <c r="CK10" s="171"/>
      <c r="CL10" s="171"/>
      <c r="CM10" s="171"/>
      <c r="CN10" s="171"/>
      <c r="CO10" s="171"/>
      <c r="CP10" s="171"/>
      <c r="CQ10" s="171"/>
      <c r="CR10" s="171"/>
      <c r="CS10" s="171"/>
      <c r="CT10" s="171"/>
      <c r="CU10" s="171"/>
      <c r="CV10" s="171"/>
      <c r="CW10" s="171"/>
      <c r="CX10" s="171"/>
      <c r="CY10" s="171"/>
      <c r="CZ10" s="171"/>
      <c r="DA10" s="171"/>
      <c r="DB10" s="171"/>
      <c r="DC10" s="171"/>
      <c r="DD10" s="171"/>
      <c r="DE10" s="171"/>
      <c r="DF10" s="171"/>
      <c r="DG10" s="171"/>
      <c r="DH10" s="171"/>
      <c r="DI10" s="171"/>
      <c r="DJ10" s="171"/>
      <c r="DK10" s="171"/>
      <c r="DL10" s="171"/>
      <c r="DM10" s="171"/>
      <c r="DN10" s="171"/>
      <c r="DO10" s="171"/>
      <c r="DP10" s="171"/>
      <c r="DQ10" s="171"/>
      <c r="DR10" s="171"/>
      <c r="DS10" s="171"/>
      <c r="DT10" s="171"/>
      <c r="DU10" s="171"/>
      <c r="DV10" s="171"/>
      <c r="DW10" s="171"/>
      <c r="DX10" s="171"/>
      <c r="DY10" s="171"/>
      <c r="DZ10" s="171"/>
      <c r="EA10" s="171"/>
      <c r="EB10" s="171"/>
      <c r="EC10" s="171"/>
      <c r="ED10" s="171"/>
      <c r="EE10" s="171"/>
      <c r="EF10" s="171"/>
      <c r="EG10" s="171"/>
      <c r="EH10" s="171"/>
      <c r="EI10" s="171"/>
      <c r="EJ10" s="171"/>
      <c r="EK10" s="171"/>
      <c r="EL10" s="171"/>
      <c r="EM10" s="171"/>
      <c r="EN10" s="171"/>
      <c r="EO10" s="171"/>
      <c r="EP10" s="171"/>
      <c r="EQ10" s="171"/>
      <c r="ER10" s="171"/>
      <c r="ES10" s="171"/>
      <c r="ET10" s="171"/>
      <c r="EU10" s="171"/>
      <c r="EV10" s="171"/>
      <c r="EW10" s="171"/>
      <c r="EX10" s="171"/>
      <c r="EY10" s="171"/>
      <c r="EZ10" s="171"/>
      <c r="FA10" s="171"/>
      <c r="FB10" s="171"/>
      <c r="FC10" s="171"/>
      <c r="FD10" s="171"/>
      <c r="FE10" s="171"/>
      <c r="FF10" s="171"/>
      <c r="FG10" s="171"/>
      <c r="FH10" s="171"/>
      <c r="FI10" s="171"/>
      <c r="FJ10" s="171"/>
      <c r="FK10" s="171"/>
      <c r="FL10" s="171"/>
      <c r="FM10" s="171"/>
      <c r="FN10" s="171"/>
      <c r="FO10" s="171"/>
      <c r="FP10" s="171"/>
      <c r="FQ10" s="171"/>
      <c r="FR10" s="171"/>
      <c r="FS10" s="171"/>
      <c r="FT10" s="171"/>
      <c r="FU10" s="171"/>
      <c r="FV10" s="171"/>
      <c r="FW10" s="171"/>
      <c r="FX10" s="171"/>
      <c r="FY10" s="171"/>
      <c r="FZ10" s="171"/>
      <c r="GA10" s="171"/>
      <c r="GB10" s="171"/>
      <c r="GC10" s="171"/>
      <c r="GD10" s="171"/>
      <c r="GE10" s="171"/>
      <c r="GF10" s="171"/>
      <c r="GG10" s="171"/>
      <c r="GH10" s="171"/>
      <c r="GI10" s="171"/>
      <c r="GJ10" s="171"/>
      <c r="GK10" s="171"/>
      <c r="GL10" s="171"/>
      <c r="GM10" s="171"/>
      <c r="GN10" s="171"/>
      <c r="GO10" s="171"/>
      <c r="GP10" s="171"/>
      <c r="GQ10" s="171"/>
      <c r="GR10" s="171"/>
      <c r="GS10" s="171"/>
      <c r="GT10" s="171"/>
      <c r="GU10" s="171"/>
      <c r="GV10" s="171"/>
      <c r="GW10" s="171"/>
      <c r="GX10" s="171"/>
      <c r="GY10" s="171"/>
      <c r="GZ10" s="171"/>
      <c r="HA10" s="171"/>
      <c r="HB10" s="171"/>
      <c r="HC10" s="171"/>
      <c r="HD10" s="171"/>
      <c r="HE10" s="171"/>
      <c r="HF10" s="171"/>
      <c r="HG10" s="171"/>
      <c r="HH10" s="171"/>
      <c r="HI10" s="171"/>
      <c r="HJ10" s="171"/>
      <c r="HK10" s="171"/>
      <c r="HL10" s="171"/>
      <c r="HM10" s="171"/>
      <c r="HN10" s="171"/>
      <c r="HO10" s="171"/>
      <c r="HP10" s="171"/>
      <c r="HQ10" s="171"/>
      <c r="HR10" s="171"/>
      <c r="HS10" s="171"/>
      <c r="HT10" s="171"/>
      <c r="HU10" s="171"/>
      <c r="HV10" s="171"/>
      <c r="HW10" s="171"/>
      <c r="HX10" s="171"/>
      <c r="HY10" s="171"/>
      <c r="HZ10" s="171"/>
      <c r="IA10" s="171"/>
      <c r="IB10" s="171"/>
      <c r="IC10" s="171"/>
      <c r="ID10" s="171"/>
      <c r="IE10" s="171"/>
      <c r="IF10" s="171"/>
      <c r="IG10" s="171"/>
      <c r="IH10" s="171"/>
      <c r="II10" s="171"/>
      <c r="IJ10" s="171"/>
      <c r="IK10" s="171"/>
      <c r="IL10" s="171"/>
      <c r="IM10" s="171"/>
      <c r="IN10" s="171"/>
      <c r="IO10" s="171"/>
      <c r="IP10" s="171"/>
      <c r="IQ10" s="171"/>
    </row>
    <row r="11" s="172" customFormat="1" ht="25.9" customHeight="1" spans="1:251">
      <c r="A11" s="171"/>
      <c r="B11" s="171"/>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1"/>
      <c r="CH11" s="171"/>
      <c r="CI11" s="171"/>
      <c r="CJ11" s="171"/>
      <c r="CK11" s="171"/>
      <c r="CL11" s="171"/>
      <c r="CM11" s="171"/>
      <c r="CN11" s="171"/>
      <c r="CO11" s="171"/>
      <c r="CP11" s="171"/>
      <c r="CQ11" s="171"/>
      <c r="CR11" s="171"/>
      <c r="CS11" s="171"/>
      <c r="CT11" s="171"/>
      <c r="CU11" s="171"/>
      <c r="CV11" s="171"/>
      <c r="CW11" s="171"/>
      <c r="CX11" s="171"/>
      <c r="CY11" s="171"/>
      <c r="CZ11" s="171"/>
      <c r="DA11" s="171"/>
      <c r="DB11" s="171"/>
      <c r="DC11" s="171"/>
      <c r="DD11" s="171"/>
      <c r="DE11" s="171"/>
      <c r="DF11" s="171"/>
      <c r="DG11" s="171"/>
      <c r="DH11" s="171"/>
      <c r="DI11" s="171"/>
      <c r="DJ11" s="171"/>
      <c r="DK11" s="171"/>
      <c r="DL11" s="171"/>
      <c r="DM11" s="171"/>
      <c r="DN11" s="171"/>
      <c r="DO11" s="171"/>
      <c r="DP11" s="171"/>
      <c r="DQ11" s="171"/>
      <c r="DR11" s="171"/>
      <c r="DS11" s="171"/>
      <c r="DT11" s="171"/>
      <c r="DU11" s="171"/>
      <c r="DV11" s="171"/>
      <c r="DW11" s="171"/>
      <c r="DX11" s="171"/>
      <c r="DY11" s="171"/>
      <c r="DZ11" s="171"/>
      <c r="EA11" s="171"/>
      <c r="EB11" s="171"/>
      <c r="EC11" s="171"/>
      <c r="ED11" s="171"/>
      <c r="EE11" s="171"/>
      <c r="EF11" s="171"/>
      <c r="EG11" s="171"/>
      <c r="EH11" s="171"/>
      <c r="EI11" s="171"/>
      <c r="EJ11" s="171"/>
      <c r="EK11" s="171"/>
      <c r="EL11" s="171"/>
      <c r="EM11" s="171"/>
      <c r="EN11" s="171"/>
      <c r="EO11" s="171"/>
      <c r="EP11" s="171"/>
      <c r="EQ11" s="171"/>
      <c r="ER11" s="171"/>
      <c r="ES11" s="171"/>
      <c r="ET11" s="171"/>
      <c r="EU11" s="171"/>
      <c r="EV11" s="171"/>
      <c r="EW11" s="171"/>
      <c r="EX11" s="171"/>
      <c r="EY11" s="171"/>
      <c r="EZ11" s="171"/>
      <c r="FA11" s="171"/>
      <c r="FB11" s="171"/>
      <c r="FC11" s="171"/>
      <c r="FD11" s="171"/>
      <c r="FE11" s="171"/>
      <c r="FF11" s="171"/>
      <c r="FG11" s="171"/>
      <c r="FH11" s="171"/>
      <c r="FI11" s="171"/>
      <c r="FJ11" s="171"/>
      <c r="FK11" s="171"/>
      <c r="FL11" s="171"/>
      <c r="FM11" s="171"/>
      <c r="FN11" s="171"/>
      <c r="FO11" s="171"/>
      <c r="FP11" s="171"/>
      <c r="FQ11" s="171"/>
      <c r="FR11" s="171"/>
      <c r="FS11" s="171"/>
      <c r="FT11" s="171"/>
      <c r="FU11" s="171"/>
      <c r="FV11" s="171"/>
      <c r="FW11" s="171"/>
      <c r="FX11" s="171"/>
      <c r="FY11" s="171"/>
      <c r="FZ11" s="171"/>
      <c r="GA11" s="171"/>
      <c r="GB11" s="171"/>
      <c r="GC11" s="171"/>
      <c r="GD11" s="171"/>
      <c r="GE11" s="171"/>
      <c r="GF11" s="171"/>
      <c r="GG11" s="171"/>
      <c r="GH11" s="171"/>
      <c r="GI11" s="171"/>
      <c r="GJ11" s="171"/>
      <c r="GK11" s="171"/>
      <c r="GL11" s="171"/>
      <c r="GM11" s="171"/>
      <c r="GN11" s="171"/>
      <c r="GO11" s="171"/>
      <c r="GP11" s="171"/>
      <c r="GQ11" s="171"/>
      <c r="GR11" s="171"/>
      <c r="GS11" s="171"/>
      <c r="GT11" s="171"/>
      <c r="GU11" s="171"/>
      <c r="GV11" s="171"/>
      <c r="GW11" s="171"/>
      <c r="GX11" s="171"/>
      <c r="GY11" s="171"/>
      <c r="GZ11" s="171"/>
      <c r="HA11" s="171"/>
      <c r="HB11" s="171"/>
      <c r="HC11" s="171"/>
      <c r="HD11" s="171"/>
      <c r="HE11" s="171"/>
      <c r="HF11" s="171"/>
      <c r="HG11" s="171"/>
      <c r="HH11" s="171"/>
      <c r="HI11" s="171"/>
      <c r="HJ11" s="171"/>
      <c r="HK11" s="171"/>
      <c r="HL11" s="171"/>
      <c r="HM11" s="171"/>
      <c r="HN11" s="171"/>
      <c r="HO11" s="171"/>
      <c r="HP11" s="171"/>
      <c r="HQ11" s="171"/>
      <c r="HR11" s="171"/>
      <c r="HS11" s="171"/>
      <c r="HT11" s="171"/>
      <c r="HU11" s="171"/>
      <c r="HV11" s="171"/>
      <c r="HW11" s="171"/>
      <c r="HX11" s="171"/>
      <c r="HY11" s="171"/>
      <c r="HZ11" s="171"/>
      <c r="IA11" s="171"/>
      <c r="IB11" s="171"/>
      <c r="IC11" s="171"/>
      <c r="ID11" s="171"/>
      <c r="IE11" s="171"/>
      <c r="IF11" s="171"/>
      <c r="IG11" s="171"/>
      <c r="IH11" s="171"/>
      <c r="II11" s="171"/>
      <c r="IJ11" s="171"/>
      <c r="IK11" s="171"/>
      <c r="IL11" s="171"/>
      <c r="IM11" s="171"/>
      <c r="IN11" s="171"/>
      <c r="IO11" s="171"/>
      <c r="IP11" s="171"/>
      <c r="IQ11" s="171"/>
    </row>
    <row r="12" s="172" customFormat="1" ht="25.9" customHeight="1" spans="1:251">
      <c r="A12" s="171"/>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c r="CG12" s="171"/>
      <c r="CH12" s="171"/>
      <c r="CI12" s="171"/>
      <c r="CJ12" s="171"/>
      <c r="CK12" s="171"/>
      <c r="CL12" s="171"/>
      <c r="CM12" s="171"/>
      <c r="CN12" s="171"/>
      <c r="CO12" s="171"/>
      <c r="CP12" s="171"/>
      <c r="CQ12" s="171"/>
      <c r="CR12" s="171"/>
      <c r="CS12" s="171"/>
      <c r="CT12" s="171"/>
      <c r="CU12" s="171"/>
      <c r="CV12" s="171"/>
      <c r="CW12" s="171"/>
      <c r="CX12" s="171"/>
      <c r="CY12" s="171"/>
      <c r="CZ12" s="171"/>
      <c r="DA12" s="171"/>
      <c r="DB12" s="171"/>
      <c r="DC12" s="171"/>
      <c r="DD12" s="171"/>
      <c r="DE12" s="171"/>
      <c r="DF12" s="171"/>
      <c r="DG12" s="171"/>
      <c r="DH12" s="171"/>
      <c r="DI12" s="171"/>
      <c r="DJ12" s="171"/>
      <c r="DK12" s="171"/>
      <c r="DL12" s="171"/>
      <c r="DM12" s="171"/>
      <c r="DN12" s="171"/>
      <c r="DO12" s="171"/>
      <c r="DP12" s="171"/>
      <c r="DQ12" s="171"/>
      <c r="DR12" s="171"/>
      <c r="DS12" s="171"/>
      <c r="DT12" s="171"/>
      <c r="DU12" s="171"/>
      <c r="DV12" s="171"/>
      <c r="DW12" s="171"/>
      <c r="DX12" s="171"/>
      <c r="DY12" s="171"/>
      <c r="DZ12" s="171"/>
      <c r="EA12" s="171"/>
      <c r="EB12" s="171"/>
      <c r="EC12" s="171"/>
      <c r="ED12" s="171"/>
      <c r="EE12" s="171"/>
      <c r="EF12" s="171"/>
      <c r="EG12" s="171"/>
      <c r="EH12" s="171"/>
      <c r="EI12" s="171"/>
      <c r="EJ12" s="171"/>
      <c r="EK12" s="171"/>
      <c r="EL12" s="171"/>
      <c r="EM12" s="171"/>
      <c r="EN12" s="171"/>
      <c r="EO12" s="171"/>
      <c r="EP12" s="171"/>
      <c r="EQ12" s="171"/>
      <c r="ER12" s="171"/>
      <c r="ES12" s="171"/>
      <c r="ET12" s="171"/>
      <c r="EU12" s="171"/>
      <c r="EV12" s="171"/>
      <c r="EW12" s="171"/>
      <c r="EX12" s="171"/>
      <c r="EY12" s="171"/>
      <c r="EZ12" s="171"/>
      <c r="FA12" s="171"/>
      <c r="FB12" s="171"/>
      <c r="FC12" s="171"/>
      <c r="FD12" s="171"/>
      <c r="FE12" s="171"/>
      <c r="FF12" s="171"/>
      <c r="FG12" s="171"/>
      <c r="FH12" s="171"/>
      <c r="FI12" s="171"/>
      <c r="FJ12" s="171"/>
      <c r="FK12" s="171"/>
      <c r="FL12" s="171"/>
      <c r="FM12" s="171"/>
      <c r="FN12" s="171"/>
      <c r="FO12" s="171"/>
      <c r="FP12" s="171"/>
      <c r="FQ12" s="171"/>
      <c r="FR12" s="171"/>
      <c r="FS12" s="171"/>
      <c r="FT12" s="171"/>
      <c r="FU12" s="171"/>
      <c r="FV12" s="171"/>
      <c r="FW12" s="171"/>
      <c r="FX12" s="171"/>
      <c r="FY12" s="171"/>
      <c r="FZ12" s="171"/>
      <c r="GA12" s="171"/>
      <c r="GB12" s="171"/>
      <c r="GC12" s="171"/>
      <c r="GD12" s="171"/>
      <c r="GE12" s="171"/>
      <c r="GF12" s="171"/>
      <c r="GG12" s="171"/>
      <c r="GH12" s="171"/>
      <c r="GI12" s="171"/>
      <c r="GJ12" s="171"/>
      <c r="GK12" s="171"/>
      <c r="GL12" s="171"/>
      <c r="GM12" s="171"/>
      <c r="GN12" s="171"/>
      <c r="GO12" s="171"/>
      <c r="GP12" s="171"/>
      <c r="GQ12" s="171"/>
      <c r="GR12" s="171"/>
      <c r="GS12" s="171"/>
      <c r="GT12" s="171"/>
      <c r="GU12" s="171"/>
      <c r="GV12" s="171"/>
      <c r="GW12" s="171"/>
      <c r="GX12" s="171"/>
      <c r="GY12" s="171"/>
      <c r="GZ12" s="171"/>
      <c r="HA12" s="171"/>
      <c r="HB12" s="171"/>
      <c r="HC12" s="171"/>
      <c r="HD12" s="171"/>
      <c r="HE12" s="171"/>
      <c r="HF12" s="171"/>
      <c r="HG12" s="171"/>
      <c r="HH12" s="171"/>
      <c r="HI12" s="171"/>
      <c r="HJ12" s="171"/>
      <c r="HK12" s="171"/>
      <c r="HL12" s="171"/>
      <c r="HM12" s="171"/>
      <c r="HN12" s="171"/>
      <c r="HO12" s="171"/>
      <c r="HP12" s="171"/>
      <c r="HQ12" s="171"/>
      <c r="HR12" s="171"/>
      <c r="HS12" s="171"/>
      <c r="HT12" s="171"/>
      <c r="HU12" s="171"/>
      <c r="HV12" s="171"/>
      <c r="HW12" s="171"/>
      <c r="HX12" s="171"/>
      <c r="HY12" s="171"/>
      <c r="HZ12" s="171"/>
      <c r="IA12" s="171"/>
      <c r="IB12" s="171"/>
      <c r="IC12" s="171"/>
      <c r="ID12" s="171"/>
      <c r="IE12" s="171"/>
      <c r="IF12" s="171"/>
      <c r="IG12" s="171"/>
      <c r="IH12" s="171"/>
      <c r="II12" s="171"/>
      <c r="IJ12" s="171"/>
      <c r="IK12" s="171"/>
      <c r="IL12" s="171"/>
      <c r="IM12" s="171"/>
      <c r="IN12" s="171"/>
      <c r="IO12" s="171"/>
      <c r="IP12" s="171"/>
      <c r="IQ12" s="171"/>
    </row>
    <row r="13" s="172" customFormat="1" ht="25.9" customHeight="1" spans="1:251">
      <c r="A13" s="171"/>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c r="CZ13" s="171"/>
      <c r="DA13" s="171"/>
      <c r="DB13" s="171"/>
      <c r="DC13" s="171"/>
      <c r="DD13" s="171"/>
      <c r="DE13" s="171"/>
      <c r="DF13" s="171"/>
      <c r="DG13" s="171"/>
      <c r="DH13" s="171"/>
      <c r="DI13" s="171"/>
      <c r="DJ13" s="171"/>
      <c r="DK13" s="171"/>
      <c r="DL13" s="171"/>
      <c r="DM13" s="171"/>
      <c r="DN13" s="171"/>
      <c r="DO13" s="171"/>
      <c r="DP13" s="171"/>
      <c r="DQ13" s="171"/>
      <c r="DR13" s="171"/>
      <c r="DS13" s="171"/>
      <c r="DT13" s="171"/>
      <c r="DU13" s="171"/>
      <c r="DV13" s="171"/>
      <c r="DW13" s="171"/>
      <c r="DX13" s="171"/>
      <c r="DY13" s="171"/>
      <c r="DZ13" s="171"/>
      <c r="EA13" s="171"/>
      <c r="EB13" s="171"/>
      <c r="EC13" s="171"/>
      <c r="ED13" s="171"/>
      <c r="EE13" s="171"/>
      <c r="EF13" s="171"/>
      <c r="EG13" s="171"/>
      <c r="EH13" s="171"/>
      <c r="EI13" s="171"/>
      <c r="EJ13" s="171"/>
      <c r="EK13" s="171"/>
      <c r="EL13" s="171"/>
      <c r="EM13" s="171"/>
      <c r="EN13" s="171"/>
      <c r="EO13" s="171"/>
      <c r="EP13" s="171"/>
      <c r="EQ13" s="171"/>
      <c r="ER13" s="171"/>
      <c r="ES13" s="171"/>
      <c r="ET13" s="171"/>
      <c r="EU13" s="171"/>
      <c r="EV13" s="171"/>
      <c r="EW13" s="171"/>
      <c r="EX13" s="171"/>
      <c r="EY13" s="171"/>
      <c r="EZ13" s="171"/>
      <c r="FA13" s="171"/>
      <c r="FB13" s="171"/>
      <c r="FC13" s="171"/>
      <c r="FD13" s="171"/>
      <c r="FE13" s="171"/>
      <c r="FF13" s="171"/>
      <c r="FG13" s="171"/>
      <c r="FH13" s="171"/>
      <c r="FI13" s="171"/>
      <c r="FJ13" s="171"/>
      <c r="FK13" s="171"/>
      <c r="FL13" s="171"/>
      <c r="FM13" s="171"/>
      <c r="FN13" s="171"/>
      <c r="FO13" s="171"/>
      <c r="FP13" s="171"/>
      <c r="FQ13" s="171"/>
      <c r="FR13" s="171"/>
      <c r="FS13" s="171"/>
      <c r="FT13" s="171"/>
      <c r="FU13" s="171"/>
      <c r="FV13" s="171"/>
      <c r="FW13" s="171"/>
      <c r="FX13" s="171"/>
      <c r="FY13" s="171"/>
      <c r="FZ13" s="171"/>
      <c r="GA13" s="171"/>
      <c r="GB13" s="171"/>
      <c r="GC13" s="171"/>
      <c r="GD13" s="171"/>
      <c r="GE13" s="171"/>
      <c r="GF13" s="171"/>
      <c r="GG13" s="171"/>
      <c r="GH13" s="171"/>
      <c r="GI13" s="171"/>
      <c r="GJ13" s="171"/>
      <c r="GK13" s="171"/>
      <c r="GL13" s="171"/>
      <c r="GM13" s="171"/>
      <c r="GN13" s="171"/>
      <c r="GO13" s="171"/>
      <c r="GP13" s="171"/>
      <c r="GQ13" s="171"/>
      <c r="GR13" s="171"/>
      <c r="GS13" s="171"/>
      <c r="GT13" s="171"/>
      <c r="GU13" s="171"/>
      <c r="GV13" s="171"/>
      <c r="GW13" s="171"/>
      <c r="GX13" s="171"/>
      <c r="GY13" s="171"/>
      <c r="GZ13" s="171"/>
      <c r="HA13" s="171"/>
      <c r="HB13" s="171"/>
      <c r="HC13" s="171"/>
      <c r="HD13" s="171"/>
      <c r="HE13" s="171"/>
      <c r="HF13" s="171"/>
      <c r="HG13" s="171"/>
      <c r="HH13" s="171"/>
      <c r="HI13" s="171"/>
      <c r="HJ13" s="171"/>
      <c r="HK13" s="171"/>
      <c r="HL13" s="171"/>
      <c r="HM13" s="171"/>
      <c r="HN13" s="171"/>
      <c r="HO13" s="171"/>
      <c r="HP13" s="171"/>
      <c r="HQ13" s="171"/>
      <c r="HR13" s="171"/>
      <c r="HS13" s="171"/>
      <c r="HT13" s="171"/>
      <c r="HU13" s="171"/>
      <c r="HV13" s="171"/>
      <c r="HW13" s="171"/>
      <c r="HX13" s="171"/>
      <c r="HY13" s="171"/>
      <c r="HZ13" s="171"/>
      <c r="IA13" s="171"/>
      <c r="IB13" s="171"/>
      <c r="IC13" s="171"/>
      <c r="ID13" s="171"/>
      <c r="IE13" s="171"/>
      <c r="IF13" s="171"/>
      <c r="IG13" s="171"/>
      <c r="IH13" s="171"/>
      <c r="II13" s="171"/>
      <c r="IJ13" s="171"/>
      <c r="IK13" s="171"/>
      <c r="IL13" s="171"/>
      <c r="IM13" s="171"/>
      <c r="IN13" s="171"/>
      <c r="IO13" s="171"/>
      <c r="IP13" s="171"/>
      <c r="IQ13" s="171"/>
    </row>
  </sheetData>
  <mergeCells count="1">
    <mergeCell ref="A1:B2"/>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B5" sqref="B5"/>
    </sheetView>
  </sheetViews>
  <sheetFormatPr defaultColWidth="8.5" defaultRowHeight="18.75" customHeight="1" outlineLevelRow="4" outlineLevelCol="5"/>
  <cols>
    <col min="1" max="1" width="28.75" style="161" customWidth="1"/>
    <col min="2" max="3" width="35.5" style="161" customWidth="1"/>
    <col min="4" max="16384" width="8.5" style="161"/>
  </cols>
  <sheetData>
    <row r="1" s="161" customFormat="1" ht="18" customHeight="1" spans="1:1">
      <c r="A1" s="162"/>
    </row>
    <row r="2" s="161" customFormat="1" ht="39.75" customHeight="1" spans="1:4">
      <c r="A2" s="163" t="s">
        <v>78</v>
      </c>
      <c r="B2" s="163"/>
      <c r="C2" s="163"/>
      <c r="D2" s="164"/>
    </row>
    <row r="3" s="161" customFormat="1" ht="25.5" customHeight="1" spans="1:6">
      <c r="A3" s="165"/>
      <c r="B3" s="165"/>
      <c r="C3" s="165" t="s">
        <v>1</v>
      </c>
      <c r="D3" s="166"/>
      <c r="E3" s="166"/>
      <c r="F3" s="166"/>
    </row>
    <row r="4" s="161" customFormat="1" ht="25.5" customHeight="1" spans="1:3">
      <c r="A4" s="167" t="s">
        <v>69</v>
      </c>
      <c r="B4" s="168" t="s">
        <v>70</v>
      </c>
      <c r="C4" s="168" t="s">
        <v>71</v>
      </c>
    </row>
    <row r="5" s="161" customFormat="1" ht="25.5" customHeight="1" spans="1:3">
      <c r="A5" s="169" t="s">
        <v>72</v>
      </c>
      <c r="B5" s="170">
        <v>659548</v>
      </c>
      <c r="C5" s="170">
        <v>647770</v>
      </c>
    </row>
  </sheetData>
  <mergeCells count="1">
    <mergeCell ref="A2:C2"/>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workbookViewId="0">
      <selection activeCell="J6" sqref="J6"/>
    </sheetView>
  </sheetViews>
  <sheetFormatPr defaultColWidth="6.75" defaultRowHeight="15.6" outlineLevelCol="5"/>
  <cols>
    <col min="1" max="1" width="5.44444444444444" style="153" customWidth="1"/>
    <col min="2" max="2" width="23" style="155" customWidth="1"/>
    <col min="3" max="3" width="17.7777777777778" style="156" customWidth="1"/>
    <col min="4" max="5" width="17.7777777777778" style="153" customWidth="1"/>
    <col min="6" max="6" width="11.7777777777778" style="153"/>
    <col min="7" max="16318" width="7" style="153"/>
    <col min="16319" max="16384" width="6.75" style="153"/>
  </cols>
  <sheetData>
    <row r="1" s="153" customFormat="1" ht="27.75" customHeight="1" spans="1:5">
      <c r="A1" s="7"/>
      <c r="B1" s="7"/>
      <c r="C1" s="1"/>
      <c r="D1" s="8"/>
      <c r="E1" s="1"/>
    </row>
    <row r="2" s="153" customFormat="1" ht="24" customHeight="1" spans="1:5">
      <c r="A2" s="10" t="s">
        <v>79</v>
      </c>
      <c r="B2" s="11"/>
      <c r="C2" s="11"/>
      <c r="D2" s="11"/>
      <c r="E2" s="11"/>
    </row>
    <row r="3" s="153" customFormat="1" ht="32.25" customHeight="1" spans="1:5">
      <c r="A3" s="12"/>
      <c r="B3" s="3"/>
      <c r="C3" s="3"/>
      <c r="D3" s="13"/>
      <c r="E3" s="14" t="s">
        <v>1</v>
      </c>
    </row>
    <row r="4" s="154" customFormat="1" ht="20.25" customHeight="1" spans="1:5">
      <c r="A4" s="17" t="s">
        <v>2</v>
      </c>
      <c r="B4" s="18" t="s">
        <v>80</v>
      </c>
      <c r="C4" s="18"/>
      <c r="D4" s="18"/>
      <c r="E4" s="18"/>
    </row>
    <row r="5" s="154" customFormat="1" ht="20.25" customHeight="1" spans="1:5">
      <c r="A5" s="20"/>
      <c r="B5" s="18" t="s">
        <v>81</v>
      </c>
      <c r="C5" s="18" t="s">
        <v>82</v>
      </c>
      <c r="D5" s="18" t="s">
        <v>83</v>
      </c>
      <c r="E5" s="18" t="s">
        <v>8</v>
      </c>
    </row>
    <row r="6" s="154" customFormat="1" ht="20.25" customHeight="1" spans="1:6">
      <c r="A6" s="21">
        <v>1</v>
      </c>
      <c r="B6" s="157" t="s">
        <v>9</v>
      </c>
      <c r="C6" s="158">
        <v>27651.8</v>
      </c>
      <c r="D6" s="23">
        <f t="shared" ref="D6:D20" si="0">C6*1.063</f>
        <v>29393.8634</v>
      </c>
      <c r="E6" s="24">
        <f t="shared" ref="E6:E23" si="1">(D6-C6)/C6*100</f>
        <v>6.3</v>
      </c>
      <c r="F6" s="154">
        <f>D6-C6</f>
        <v>1742.0634</v>
      </c>
    </row>
    <row r="7" s="154" customFormat="1" ht="20.25" customHeight="1" spans="1:6">
      <c r="A7" s="21">
        <v>2</v>
      </c>
      <c r="B7" s="157" t="s">
        <v>10</v>
      </c>
      <c r="C7" s="158"/>
      <c r="D7" s="23">
        <f t="shared" si="0"/>
        <v>0</v>
      </c>
      <c r="E7" s="24"/>
      <c r="F7" s="154">
        <f t="shared" ref="F7:F30" si="2">D7-C7</f>
        <v>0</v>
      </c>
    </row>
    <row r="8" s="154" customFormat="1" ht="20.25" customHeight="1" spans="1:6">
      <c r="A8" s="21">
        <v>3</v>
      </c>
      <c r="B8" s="157" t="s">
        <v>11</v>
      </c>
      <c r="C8" s="158">
        <v>4702.4</v>
      </c>
      <c r="D8" s="23">
        <f t="shared" si="0"/>
        <v>4998.6512</v>
      </c>
      <c r="E8" s="24">
        <f t="shared" si="1"/>
        <v>6.29999999999999</v>
      </c>
      <c r="F8" s="154">
        <f t="shared" si="2"/>
        <v>296.251200000001</v>
      </c>
    </row>
    <row r="9" s="154" customFormat="1" ht="20.25" customHeight="1" spans="1:6">
      <c r="A9" s="21">
        <v>4</v>
      </c>
      <c r="B9" s="157" t="s">
        <v>12</v>
      </c>
      <c r="C9" s="158">
        <v>3221.1</v>
      </c>
      <c r="D9" s="23">
        <f t="shared" si="0"/>
        <v>3424.0293</v>
      </c>
      <c r="E9" s="24">
        <f t="shared" si="1"/>
        <v>6.29999999999999</v>
      </c>
      <c r="F9" s="154">
        <f t="shared" si="2"/>
        <v>202.9293</v>
      </c>
    </row>
    <row r="10" s="154" customFormat="1" ht="20.25" customHeight="1" spans="1:6">
      <c r="A10" s="21">
        <v>5</v>
      </c>
      <c r="B10" s="157" t="s">
        <v>13</v>
      </c>
      <c r="C10" s="158">
        <v>558.3</v>
      </c>
      <c r="D10" s="23">
        <f t="shared" si="0"/>
        <v>593.4729</v>
      </c>
      <c r="E10" s="24">
        <f t="shared" si="1"/>
        <v>6.29999999999998</v>
      </c>
      <c r="F10" s="154">
        <f t="shared" si="2"/>
        <v>35.1729</v>
      </c>
    </row>
    <row r="11" s="154" customFormat="1" ht="20.25" customHeight="1" spans="1:6">
      <c r="A11" s="21">
        <v>6</v>
      </c>
      <c r="B11" s="157" t="s">
        <v>84</v>
      </c>
      <c r="C11" s="158">
        <v>67.7</v>
      </c>
      <c r="D11" s="23">
        <f t="shared" si="0"/>
        <v>71.9651</v>
      </c>
      <c r="E11" s="24">
        <f t="shared" si="1"/>
        <v>6.29999999999998</v>
      </c>
      <c r="F11" s="154">
        <f t="shared" si="2"/>
        <v>4.2651</v>
      </c>
    </row>
    <row r="12" s="154" customFormat="1" ht="20.25" customHeight="1" spans="1:6">
      <c r="A12" s="21">
        <v>7</v>
      </c>
      <c r="B12" s="157" t="s">
        <v>15</v>
      </c>
      <c r="C12" s="158">
        <v>2132.8</v>
      </c>
      <c r="D12" s="23">
        <f t="shared" si="0"/>
        <v>2267.1664</v>
      </c>
      <c r="E12" s="24">
        <f t="shared" si="1"/>
        <v>6.29999999999999</v>
      </c>
      <c r="F12" s="154">
        <f t="shared" si="2"/>
        <v>134.3664</v>
      </c>
    </row>
    <row r="13" s="154" customFormat="1" ht="20.25" customHeight="1" spans="1:6">
      <c r="A13" s="21">
        <v>8</v>
      </c>
      <c r="B13" s="157" t="s">
        <v>16</v>
      </c>
      <c r="C13" s="158">
        <v>1484.8</v>
      </c>
      <c r="D13" s="23">
        <f t="shared" si="0"/>
        <v>1578.3424</v>
      </c>
      <c r="E13" s="24">
        <f t="shared" si="1"/>
        <v>6.29999999999999</v>
      </c>
      <c r="F13" s="154">
        <f t="shared" si="2"/>
        <v>93.5424</v>
      </c>
    </row>
    <row r="14" s="154" customFormat="1" ht="20.25" customHeight="1" spans="1:6">
      <c r="A14" s="21">
        <v>9</v>
      </c>
      <c r="B14" s="157" t="s">
        <v>17</v>
      </c>
      <c r="C14" s="158">
        <v>948.3</v>
      </c>
      <c r="D14" s="23">
        <f t="shared" si="0"/>
        <v>1008.0429</v>
      </c>
      <c r="E14" s="24">
        <f t="shared" si="1"/>
        <v>6.3</v>
      </c>
      <c r="F14" s="154">
        <f t="shared" si="2"/>
        <v>59.7429000000001</v>
      </c>
    </row>
    <row r="15" s="154" customFormat="1" ht="20.25" customHeight="1" spans="1:6">
      <c r="A15" s="21">
        <v>10</v>
      </c>
      <c r="B15" s="157" t="s">
        <v>18</v>
      </c>
      <c r="C15" s="158">
        <v>2006.2</v>
      </c>
      <c r="D15" s="23">
        <f t="shared" si="0"/>
        <v>2132.5906</v>
      </c>
      <c r="E15" s="24">
        <f t="shared" si="1"/>
        <v>6.3</v>
      </c>
      <c r="F15" s="154">
        <f t="shared" si="2"/>
        <v>126.3906</v>
      </c>
    </row>
    <row r="16" s="154" customFormat="1" ht="20.25" customHeight="1" spans="1:6">
      <c r="A16" s="21">
        <v>11</v>
      </c>
      <c r="B16" s="157" t="s">
        <v>19</v>
      </c>
      <c r="C16" s="158">
        <v>16135.8</v>
      </c>
      <c r="D16" s="23">
        <f t="shared" si="0"/>
        <v>17152.3554</v>
      </c>
      <c r="E16" s="24">
        <f t="shared" si="1"/>
        <v>6.29999999999998</v>
      </c>
      <c r="F16" s="154">
        <f t="shared" si="2"/>
        <v>1016.5554</v>
      </c>
    </row>
    <row r="17" s="154" customFormat="1" ht="20.25" customHeight="1" spans="1:6">
      <c r="A17" s="21">
        <v>12</v>
      </c>
      <c r="B17" s="157" t="s">
        <v>20</v>
      </c>
      <c r="C17" s="158">
        <v>1405.5</v>
      </c>
      <c r="D17" s="23">
        <f t="shared" si="0"/>
        <v>1494.0465</v>
      </c>
      <c r="E17" s="24">
        <f t="shared" si="1"/>
        <v>6.29999999999999</v>
      </c>
      <c r="F17" s="154">
        <f t="shared" si="2"/>
        <v>88.5464999999999</v>
      </c>
    </row>
    <row r="18" s="154" customFormat="1" ht="20.25" customHeight="1" spans="1:6">
      <c r="A18" s="21">
        <v>13</v>
      </c>
      <c r="B18" s="157" t="s">
        <v>21</v>
      </c>
      <c r="C18" s="158">
        <v>1235</v>
      </c>
      <c r="D18" s="23">
        <f t="shared" si="0"/>
        <v>1312.805</v>
      </c>
      <c r="E18" s="24">
        <f t="shared" si="1"/>
        <v>6.29999999999999</v>
      </c>
      <c r="F18" s="154">
        <f t="shared" si="2"/>
        <v>77.8050000000001</v>
      </c>
    </row>
    <row r="19" s="154" customFormat="1" ht="20.25" customHeight="1" spans="1:6">
      <c r="A19" s="21">
        <v>14</v>
      </c>
      <c r="B19" s="157" t="s">
        <v>22</v>
      </c>
      <c r="C19" s="158">
        <v>14025.9</v>
      </c>
      <c r="D19" s="23">
        <f t="shared" si="0"/>
        <v>14909.5317</v>
      </c>
      <c r="E19" s="24">
        <f t="shared" si="1"/>
        <v>6.3</v>
      </c>
      <c r="F19" s="154">
        <f t="shared" si="2"/>
        <v>883.6317</v>
      </c>
    </row>
    <row r="20" s="154" customFormat="1" ht="20.25" customHeight="1" spans="1:6">
      <c r="A20" s="21">
        <v>15</v>
      </c>
      <c r="B20" s="157" t="s">
        <v>23</v>
      </c>
      <c r="C20" s="158">
        <v>46.5</v>
      </c>
      <c r="D20" s="23">
        <f t="shared" si="0"/>
        <v>49.4295</v>
      </c>
      <c r="E20" s="24">
        <f t="shared" si="1"/>
        <v>6.29999999999999</v>
      </c>
      <c r="F20" s="154">
        <f t="shared" si="2"/>
        <v>2.9295</v>
      </c>
    </row>
    <row r="21" s="154" customFormat="1" ht="20.25" customHeight="1" spans="1:6">
      <c r="A21" s="21">
        <v>16</v>
      </c>
      <c r="B21" s="157" t="s">
        <v>24</v>
      </c>
      <c r="C21" s="158">
        <v>3417.6</v>
      </c>
      <c r="D21" s="23">
        <f t="shared" ref="D21:D23" si="3">C21*1.02</f>
        <v>3485.952</v>
      </c>
      <c r="E21" s="24">
        <f t="shared" si="1"/>
        <v>2</v>
      </c>
      <c r="F21" s="154">
        <f t="shared" si="2"/>
        <v>68.3520000000003</v>
      </c>
    </row>
    <row r="22" s="154" customFormat="1" ht="20.25" customHeight="1" spans="1:6">
      <c r="A22" s="21">
        <v>17</v>
      </c>
      <c r="B22" s="157" t="s">
        <v>25</v>
      </c>
      <c r="C22" s="158">
        <v>3340.2</v>
      </c>
      <c r="D22" s="23">
        <f t="shared" si="3"/>
        <v>3407.004</v>
      </c>
      <c r="E22" s="24">
        <f t="shared" si="1"/>
        <v>2</v>
      </c>
      <c r="F22" s="154">
        <f t="shared" si="2"/>
        <v>66.8040000000001</v>
      </c>
    </row>
    <row r="23" s="154" customFormat="1" ht="20.25" customHeight="1" spans="1:6">
      <c r="A23" s="21">
        <v>18</v>
      </c>
      <c r="B23" s="157" t="s">
        <v>26</v>
      </c>
      <c r="C23" s="158">
        <v>6752.7</v>
      </c>
      <c r="D23" s="23">
        <f t="shared" si="3"/>
        <v>6887.754</v>
      </c>
      <c r="E23" s="24">
        <f t="shared" si="1"/>
        <v>2</v>
      </c>
      <c r="F23" s="154">
        <f t="shared" si="2"/>
        <v>135.054</v>
      </c>
    </row>
    <row r="24" s="154" customFormat="1" ht="20.25" customHeight="1" spans="1:6">
      <c r="A24" s="21">
        <v>19</v>
      </c>
      <c r="B24" s="157" t="s">
        <v>27</v>
      </c>
      <c r="C24" s="158"/>
      <c r="D24" s="23"/>
      <c r="E24" s="24"/>
      <c r="F24" s="154">
        <f t="shared" si="2"/>
        <v>0</v>
      </c>
    </row>
    <row r="25" s="154" customFormat="1" ht="20.25" customHeight="1" spans="1:6">
      <c r="A25" s="21">
        <v>20</v>
      </c>
      <c r="B25" s="157" t="s">
        <v>28</v>
      </c>
      <c r="C25" s="158">
        <v>13898.3</v>
      </c>
      <c r="D25" s="23">
        <v>14165</v>
      </c>
      <c r="E25" s="24">
        <f t="shared" ref="E25:E30" si="4">(D25-C25)/C25*100</f>
        <v>1.91893972644137</v>
      </c>
      <c r="F25" s="154">
        <f t="shared" si="2"/>
        <v>266.700000000001</v>
      </c>
    </row>
    <row r="26" s="154" customFormat="1" ht="20.25" customHeight="1" spans="1:6">
      <c r="A26" s="21">
        <v>21</v>
      </c>
      <c r="B26" s="157" t="s">
        <v>29</v>
      </c>
      <c r="C26" s="158">
        <v>4965</v>
      </c>
      <c r="D26" s="23">
        <f>C26*1.02</f>
        <v>5064.3</v>
      </c>
      <c r="E26" s="24">
        <f t="shared" si="4"/>
        <v>2</v>
      </c>
      <c r="F26" s="154">
        <f t="shared" si="2"/>
        <v>99.3000000000002</v>
      </c>
    </row>
    <row r="27" s="153" customFormat="1" ht="24" customHeight="1" spans="1:6">
      <c r="A27" s="21">
        <v>22</v>
      </c>
      <c r="B27" s="22"/>
      <c r="C27" s="159"/>
      <c r="D27" s="160"/>
      <c r="E27" s="24"/>
      <c r="F27" s="154">
        <f t="shared" si="2"/>
        <v>0</v>
      </c>
    </row>
    <row r="28" s="153" customFormat="1" ht="24" customHeight="1" spans="1:6">
      <c r="A28" s="21">
        <v>23</v>
      </c>
      <c r="B28" s="22"/>
      <c r="C28" s="159"/>
      <c r="D28" s="160"/>
      <c r="E28" s="24"/>
      <c r="F28" s="154">
        <f t="shared" si="2"/>
        <v>0</v>
      </c>
    </row>
    <row r="29" s="153" customFormat="1" ht="24" customHeight="1" spans="1:6">
      <c r="A29" s="21">
        <v>24</v>
      </c>
      <c r="B29" s="22"/>
      <c r="C29" s="159"/>
      <c r="D29" s="160"/>
      <c r="E29" s="24"/>
      <c r="F29" s="154">
        <f t="shared" si="2"/>
        <v>0</v>
      </c>
    </row>
    <row r="30" s="153" customFormat="1" ht="24" customHeight="1" spans="1:6">
      <c r="A30" s="21">
        <v>25</v>
      </c>
      <c r="B30" s="26" t="s">
        <v>30</v>
      </c>
      <c r="C30" s="27">
        <f>SUM(C6:C29)</f>
        <v>107995.9</v>
      </c>
      <c r="D30" s="27">
        <f>SUM(D6:D29)</f>
        <v>113396.3023</v>
      </c>
      <c r="E30" s="33">
        <f t="shared" si="4"/>
        <v>5.00056233616278</v>
      </c>
      <c r="F30" s="154">
        <f t="shared" si="2"/>
        <v>5400.4023</v>
      </c>
    </row>
  </sheetData>
  <mergeCells count="4">
    <mergeCell ref="A1:B1"/>
    <mergeCell ref="A2:E2"/>
    <mergeCell ref="B4:E4"/>
    <mergeCell ref="A4:A5"/>
  </mergeCells>
  <pageMargins left="0.156944444444444" right="0.0388888888888889" top="0.156944444444444" bottom="0.0784722222222222" header="0.0784722222222222" footer="0.196527777777778"/>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workbookViewId="0">
      <selection activeCell="F6" sqref="F6:F30"/>
    </sheetView>
  </sheetViews>
  <sheetFormatPr defaultColWidth="9" defaultRowHeight="15.6" outlineLevelCol="5"/>
  <cols>
    <col min="1" max="1" width="4.60185185185185" style="147" customWidth="1"/>
    <col min="2" max="5" width="23.4444444444444" style="144" customWidth="1"/>
    <col min="6" max="6" width="9.44444444444444" style="144"/>
    <col min="7" max="16360" width="9" style="144"/>
    <col min="16361" max="16384" width="9" style="148"/>
  </cols>
  <sheetData>
    <row r="1" s="143" customFormat="1" ht="21.75" customHeight="1" spans="1:5">
      <c r="A1" s="7"/>
      <c r="B1" s="1"/>
      <c r="C1" s="1"/>
      <c r="D1" s="9"/>
      <c r="E1" s="1"/>
    </row>
    <row r="2" s="144" customFormat="1" ht="21.75" customHeight="1" spans="1:5">
      <c r="A2" s="10" t="s">
        <v>85</v>
      </c>
      <c r="B2" s="11"/>
      <c r="C2" s="11"/>
      <c r="D2" s="11"/>
      <c r="E2" s="11"/>
    </row>
    <row r="3" s="145" customFormat="1" ht="17.25" customHeight="1" spans="1:5">
      <c r="A3" s="12"/>
      <c r="B3" s="15"/>
      <c r="C3" s="15"/>
      <c r="D3" s="16"/>
      <c r="E3" s="32" t="s">
        <v>1</v>
      </c>
    </row>
    <row r="4" s="144" customFormat="1" ht="22.5" customHeight="1" spans="1:5">
      <c r="A4" s="17" t="s">
        <v>2</v>
      </c>
      <c r="B4" s="19" t="s">
        <v>86</v>
      </c>
      <c r="C4" s="19"/>
      <c r="D4" s="19"/>
      <c r="E4" s="19"/>
    </row>
    <row r="5" s="144" customFormat="1" ht="47.25" customHeight="1" spans="1:5">
      <c r="A5" s="20"/>
      <c r="B5" s="18" t="s">
        <v>81</v>
      </c>
      <c r="C5" s="18" t="s">
        <v>87</v>
      </c>
      <c r="D5" s="18" t="s">
        <v>83</v>
      </c>
      <c r="E5" s="18" t="s">
        <v>88</v>
      </c>
    </row>
    <row r="6" s="144" customFormat="1" ht="16.5" customHeight="1" spans="1:6">
      <c r="A6" s="21">
        <v>1</v>
      </c>
      <c r="B6" s="149" t="s">
        <v>37</v>
      </c>
      <c r="C6" s="25">
        <v>71108</v>
      </c>
      <c r="D6" s="25">
        <v>76831</v>
      </c>
      <c r="E6" s="24">
        <f t="shared" ref="E6:E11" si="0">(D6-C6)/C6*100</f>
        <v>8.0483208640378</v>
      </c>
      <c r="F6" s="144">
        <f>D6-C6</f>
        <v>5723</v>
      </c>
    </row>
    <row r="7" s="144" customFormat="1" ht="16.5" customHeight="1" spans="1:6">
      <c r="A7" s="21">
        <v>2</v>
      </c>
      <c r="B7" s="150" t="s">
        <v>38</v>
      </c>
      <c r="C7" s="25">
        <v>0</v>
      </c>
      <c r="D7" s="25">
        <v>0</v>
      </c>
      <c r="E7" s="24"/>
      <c r="F7" s="144">
        <f t="shared" ref="F7:F30" si="1">D7-C7</f>
        <v>0</v>
      </c>
    </row>
    <row r="8" s="144" customFormat="1" ht="16.5" customHeight="1" spans="1:6">
      <c r="A8" s="21">
        <v>3</v>
      </c>
      <c r="B8" s="150" t="s">
        <v>39</v>
      </c>
      <c r="C8" s="25">
        <v>14155</v>
      </c>
      <c r="D8" s="25">
        <f t="shared" ref="D8:D11" si="2">C8*1.01</f>
        <v>14296.55</v>
      </c>
      <c r="E8" s="24">
        <f t="shared" si="0"/>
        <v>0.999999999999995</v>
      </c>
      <c r="F8" s="144">
        <f t="shared" si="1"/>
        <v>141.549999999999</v>
      </c>
    </row>
    <row r="9" s="144" customFormat="1" ht="16.5" customHeight="1" spans="1:6">
      <c r="A9" s="21">
        <v>4</v>
      </c>
      <c r="B9" s="150" t="s">
        <v>40</v>
      </c>
      <c r="C9" s="25">
        <v>130105</v>
      </c>
      <c r="D9" s="25">
        <v>111206</v>
      </c>
      <c r="E9" s="24">
        <f t="shared" si="0"/>
        <v>-14.5259598016986</v>
      </c>
      <c r="F9" s="144">
        <f t="shared" si="1"/>
        <v>-18899</v>
      </c>
    </row>
    <row r="10" s="144" customFormat="1" ht="16.5" customHeight="1" spans="1:6">
      <c r="A10" s="21">
        <v>5</v>
      </c>
      <c r="B10" s="150" t="s">
        <v>41</v>
      </c>
      <c r="C10" s="25">
        <v>1818</v>
      </c>
      <c r="D10" s="25">
        <f t="shared" si="2"/>
        <v>1836.18</v>
      </c>
      <c r="E10" s="24">
        <f t="shared" si="0"/>
        <v>1</v>
      </c>
      <c r="F10" s="144">
        <f t="shared" si="1"/>
        <v>18.1800000000001</v>
      </c>
    </row>
    <row r="11" s="144" customFormat="1" ht="16.5" customHeight="1" spans="1:6">
      <c r="A11" s="21">
        <v>6</v>
      </c>
      <c r="B11" s="150" t="s">
        <v>89</v>
      </c>
      <c r="C11" s="25">
        <v>2990</v>
      </c>
      <c r="D11" s="25">
        <f t="shared" si="2"/>
        <v>3019.9</v>
      </c>
      <c r="E11" s="24">
        <f t="shared" si="0"/>
        <v>1</v>
      </c>
      <c r="F11" s="144">
        <f t="shared" si="1"/>
        <v>29.9000000000001</v>
      </c>
    </row>
    <row r="12" s="144" customFormat="1" ht="16.5" customHeight="1" spans="1:6">
      <c r="A12" s="21">
        <v>7</v>
      </c>
      <c r="B12" s="150" t="s">
        <v>43</v>
      </c>
      <c r="C12" s="25">
        <v>68419</v>
      </c>
      <c r="D12" s="25">
        <v>72103</v>
      </c>
      <c r="E12" s="24">
        <f t="shared" ref="E12:E19" si="3">(D12-C12)/C12*100</f>
        <v>5.38446922638448</v>
      </c>
      <c r="F12" s="144">
        <f t="shared" si="1"/>
        <v>3684</v>
      </c>
    </row>
    <row r="13" s="144" customFormat="1" ht="16.5" customHeight="1" spans="1:6">
      <c r="A13" s="21">
        <v>8</v>
      </c>
      <c r="B13" s="150" t="s">
        <v>44</v>
      </c>
      <c r="C13" s="25">
        <v>67749</v>
      </c>
      <c r="D13" s="25">
        <f t="shared" ref="D13:D20" si="4">C13*1.01</f>
        <v>68426.49</v>
      </c>
      <c r="E13" s="24">
        <f t="shared" si="3"/>
        <v>1.00000000000001</v>
      </c>
      <c r="F13" s="144">
        <f t="shared" si="1"/>
        <v>677.490000000005</v>
      </c>
    </row>
    <row r="14" s="144" customFormat="1" ht="16.5" customHeight="1" spans="1:6">
      <c r="A14" s="21">
        <v>9</v>
      </c>
      <c r="B14" s="150" t="s">
        <v>45</v>
      </c>
      <c r="C14" s="25">
        <v>11174</v>
      </c>
      <c r="D14" s="25">
        <f t="shared" si="4"/>
        <v>11285.74</v>
      </c>
      <c r="E14" s="24">
        <f t="shared" si="3"/>
        <v>0.999999999999998</v>
      </c>
      <c r="F14" s="144">
        <f t="shared" si="1"/>
        <v>111.74</v>
      </c>
    </row>
    <row r="15" s="144" customFormat="1" ht="16.5" customHeight="1" spans="1:6">
      <c r="A15" s="21">
        <v>10</v>
      </c>
      <c r="B15" s="150" t="s">
        <v>46</v>
      </c>
      <c r="C15" s="25">
        <v>24718</v>
      </c>
      <c r="D15" s="25">
        <f t="shared" si="4"/>
        <v>24965.18</v>
      </c>
      <c r="E15" s="24">
        <f t="shared" si="3"/>
        <v>1</v>
      </c>
      <c r="F15" s="144">
        <f t="shared" si="1"/>
        <v>247.18</v>
      </c>
    </row>
    <row r="16" s="144" customFormat="1" ht="16.5" customHeight="1" spans="1:6">
      <c r="A16" s="21">
        <v>11</v>
      </c>
      <c r="B16" s="150" t="s">
        <v>47</v>
      </c>
      <c r="C16" s="25">
        <v>73327</v>
      </c>
      <c r="D16" s="25">
        <f t="shared" si="4"/>
        <v>74060.27</v>
      </c>
      <c r="E16" s="24">
        <f t="shared" si="3"/>
        <v>1.00000000000001</v>
      </c>
      <c r="F16" s="144">
        <f t="shared" si="1"/>
        <v>733.270000000004</v>
      </c>
    </row>
    <row r="17" s="144" customFormat="1" ht="16.5" customHeight="1" spans="1:6">
      <c r="A17" s="21">
        <v>12</v>
      </c>
      <c r="B17" s="150" t="s">
        <v>48</v>
      </c>
      <c r="C17" s="25">
        <v>8747</v>
      </c>
      <c r="D17" s="25">
        <f t="shared" si="4"/>
        <v>8834.47</v>
      </c>
      <c r="E17" s="24">
        <f t="shared" si="3"/>
        <v>0.999999999999993</v>
      </c>
      <c r="F17" s="144">
        <f t="shared" si="1"/>
        <v>87.4699999999993</v>
      </c>
    </row>
    <row r="18" s="144" customFormat="1" ht="16.5" customHeight="1" spans="1:6">
      <c r="A18" s="21">
        <v>13</v>
      </c>
      <c r="B18" s="150" t="s">
        <v>49</v>
      </c>
      <c r="C18" s="25">
        <v>225</v>
      </c>
      <c r="D18" s="25">
        <f t="shared" si="4"/>
        <v>227.25</v>
      </c>
      <c r="E18" s="24">
        <f t="shared" si="3"/>
        <v>1</v>
      </c>
      <c r="F18" s="144">
        <f t="shared" si="1"/>
        <v>2.25</v>
      </c>
    </row>
    <row r="19" s="144" customFormat="1" ht="16.5" customHeight="1" spans="1:6">
      <c r="A19" s="21">
        <v>14</v>
      </c>
      <c r="B19" s="150" t="s">
        <v>50</v>
      </c>
      <c r="C19" s="25">
        <v>475</v>
      </c>
      <c r="D19" s="25">
        <f t="shared" si="4"/>
        <v>479.75</v>
      </c>
      <c r="E19" s="24">
        <f t="shared" si="3"/>
        <v>1</v>
      </c>
      <c r="F19" s="144">
        <f t="shared" si="1"/>
        <v>4.75</v>
      </c>
    </row>
    <row r="20" s="144" customFormat="1" ht="16.5" customHeight="1" spans="1:6">
      <c r="A20" s="21">
        <v>15</v>
      </c>
      <c r="B20" s="150" t="s">
        <v>51</v>
      </c>
      <c r="C20" s="25"/>
      <c r="D20" s="25">
        <f t="shared" si="4"/>
        <v>0</v>
      </c>
      <c r="E20" s="24"/>
      <c r="F20" s="144">
        <f t="shared" si="1"/>
        <v>0</v>
      </c>
    </row>
    <row r="21" s="144" customFormat="1" ht="16.5" customHeight="1" spans="1:6">
      <c r="A21" s="21">
        <v>16</v>
      </c>
      <c r="B21" s="151" t="s">
        <v>52</v>
      </c>
      <c r="C21" s="25">
        <v>50</v>
      </c>
      <c r="D21" s="25">
        <v>50</v>
      </c>
      <c r="E21" s="24">
        <f t="shared" ref="E21:E26" si="5">(D21-C21)/C21*100</f>
        <v>0</v>
      </c>
      <c r="F21" s="144">
        <f t="shared" si="1"/>
        <v>0</v>
      </c>
    </row>
    <row r="22" s="144" customFormat="1" ht="16.5" customHeight="1" spans="1:6">
      <c r="A22" s="21">
        <v>17</v>
      </c>
      <c r="B22" s="151" t="s">
        <v>90</v>
      </c>
      <c r="C22" s="25">
        <v>2294</v>
      </c>
      <c r="D22" s="25">
        <f t="shared" ref="D22:D25" si="6">C22*1.01</f>
        <v>2316.94</v>
      </c>
      <c r="E22" s="24">
        <f t="shared" si="5"/>
        <v>1</v>
      </c>
      <c r="F22" s="144">
        <f t="shared" si="1"/>
        <v>22.9400000000001</v>
      </c>
    </row>
    <row r="23" s="144" customFormat="1" ht="16.5" customHeight="1" spans="1:6">
      <c r="A23" s="21">
        <v>18</v>
      </c>
      <c r="B23" s="151" t="s">
        <v>54</v>
      </c>
      <c r="C23" s="25">
        <v>4740</v>
      </c>
      <c r="D23" s="25">
        <v>16787</v>
      </c>
      <c r="E23" s="24">
        <f t="shared" si="5"/>
        <v>254.15611814346</v>
      </c>
      <c r="F23" s="144">
        <f t="shared" si="1"/>
        <v>12047</v>
      </c>
    </row>
    <row r="24" s="144" customFormat="1" ht="16.5" customHeight="1" spans="1:6">
      <c r="A24" s="21">
        <v>19</v>
      </c>
      <c r="B24" s="151" t="s">
        <v>55</v>
      </c>
      <c r="C24" s="25">
        <v>1142</v>
      </c>
      <c r="D24" s="25">
        <f t="shared" si="6"/>
        <v>1153.42</v>
      </c>
      <c r="E24" s="24">
        <f t="shared" si="5"/>
        <v>1.00000000000001</v>
      </c>
      <c r="F24" s="144">
        <f t="shared" si="1"/>
        <v>11.4200000000001</v>
      </c>
    </row>
    <row r="25" s="144" customFormat="1" ht="16.5" customHeight="1" spans="1:6">
      <c r="A25" s="21">
        <v>20</v>
      </c>
      <c r="B25" s="151" t="s">
        <v>56</v>
      </c>
      <c r="C25" s="25">
        <v>1272</v>
      </c>
      <c r="D25" s="25">
        <f t="shared" si="6"/>
        <v>1284.72</v>
      </c>
      <c r="E25" s="24">
        <f t="shared" si="5"/>
        <v>1</v>
      </c>
      <c r="F25" s="144">
        <f t="shared" si="1"/>
        <v>12.72</v>
      </c>
    </row>
    <row r="26" s="144" customFormat="1" ht="16.5" customHeight="1" spans="1:6">
      <c r="A26" s="21">
        <v>21</v>
      </c>
      <c r="B26" s="151" t="s">
        <v>91</v>
      </c>
      <c r="C26" s="25">
        <v>5000</v>
      </c>
      <c r="D26" s="25">
        <v>5000</v>
      </c>
      <c r="E26" s="24">
        <f t="shared" si="5"/>
        <v>0</v>
      </c>
      <c r="F26" s="144">
        <f t="shared" si="1"/>
        <v>0</v>
      </c>
    </row>
    <row r="27" s="144" customFormat="1" ht="16.5" customHeight="1" spans="1:6">
      <c r="A27" s="21">
        <v>22</v>
      </c>
      <c r="B27" s="151" t="s">
        <v>58</v>
      </c>
      <c r="C27" s="25"/>
      <c r="D27" s="25"/>
      <c r="E27" s="24"/>
      <c r="F27" s="144">
        <f t="shared" si="1"/>
        <v>0</v>
      </c>
    </row>
    <row r="28" s="144" customFormat="1" ht="16.5" customHeight="1" spans="1:6">
      <c r="A28" s="21">
        <v>23</v>
      </c>
      <c r="B28" s="151" t="s">
        <v>59</v>
      </c>
      <c r="C28" s="25">
        <v>5500</v>
      </c>
      <c r="D28" s="25">
        <v>6000</v>
      </c>
      <c r="E28" s="24">
        <f t="shared" ref="E28:E30" si="7">(D28-C28)/C28*100</f>
        <v>9.09090909090909</v>
      </c>
      <c r="F28" s="144">
        <f t="shared" si="1"/>
        <v>500</v>
      </c>
    </row>
    <row r="29" s="144" customFormat="1" ht="16.5" customHeight="1" spans="1:6">
      <c r="A29" s="21">
        <v>24</v>
      </c>
      <c r="B29" s="151" t="s">
        <v>60</v>
      </c>
      <c r="C29" s="25">
        <v>80</v>
      </c>
      <c r="D29" s="25">
        <v>2</v>
      </c>
      <c r="E29" s="24">
        <f t="shared" si="7"/>
        <v>-97.5</v>
      </c>
      <c r="F29" s="144">
        <f t="shared" si="1"/>
        <v>-78</v>
      </c>
    </row>
    <row r="30" s="146" customFormat="1" ht="20.25" customHeight="1" spans="1:6">
      <c r="A30" s="21">
        <v>25</v>
      </c>
      <c r="B30" s="26" t="s">
        <v>61</v>
      </c>
      <c r="C30" s="28">
        <f>SUM(C6:C29)</f>
        <v>495088</v>
      </c>
      <c r="D30" s="29">
        <f>SUM(D6:D29)</f>
        <v>500165.86</v>
      </c>
      <c r="E30" s="24">
        <f t="shared" si="7"/>
        <v>1.02564796561418</v>
      </c>
      <c r="F30" s="144">
        <f t="shared" si="1"/>
        <v>5077.85999999999</v>
      </c>
    </row>
    <row r="31" s="144" customFormat="1" customHeight="1" spans="1:1">
      <c r="A31" s="152"/>
    </row>
  </sheetData>
  <mergeCells count="3">
    <mergeCell ref="A2:E2"/>
    <mergeCell ref="B4:E4"/>
    <mergeCell ref="A4:A5"/>
  </mergeCells>
  <pageMargins left="0.75" right="0.75" top="1" bottom="1" header="0.5" footer="0.5"/>
  <pageSetup paperSize="9" scale="8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79"/>
  <sheetViews>
    <sheetView workbookViewId="0">
      <selection activeCell="K6" sqref="K6"/>
    </sheetView>
  </sheetViews>
  <sheetFormatPr defaultColWidth="8.77777777777778" defaultRowHeight="14.4" outlineLevelCol="6"/>
  <cols>
    <col min="1" max="1" width="8.87962962962963" style="109" customWidth="1"/>
    <col min="2" max="2" width="29.4444444444444" style="44" customWidth="1"/>
    <col min="3" max="7" width="10.7777777777778" style="44" customWidth="1"/>
    <col min="8" max="16384" width="8.77777777777778" style="44"/>
  </cols>
  <sheetData>
    <row r="1" s="44" customFormat="1" spans="1:7">
      <c r="A1" s="110"/>
      <c r="B1" s="111"/>
      <c r="C1" s="111"/>
      <c r="D1" s="111"/>
      <c r="E1" s="111"/>
      <c r="F1" s="112" t="s">
        <v>92</v>
      </c>
      <c r="G1" s="112"/>
    </row>
    <row r="2" s="107" customFormat="1" ht="24" spans="1:7">
      <c r="A2" s="113" t="s">
        <v>93</v>
      </c>
      <c r="B2" s="113"/>
      <c r="C2" s="113"/>
      <c r="D2" s="113"/>
      <c r="E2" s="113"/>
      <c r="F2" s="113"/>
      <c r="G2" s="113"/>
    </row>
    <row r="3" s="108" customFormat="1" ht="15.6" spans="1:7">
      <c r="A3" s="110"/>
      <c r="B3" s="111"/>
      <c r="C3" s="111"/>
      <c r="D3" s="111"/>
      <c r="E3" s="111"/>
      <c r="F3" s="114" t="s">
        <v>94</v>
      </c>
      <c r="G3" s="114"/>
    </row>
    <row r="4" s="108" customFormat="1" ht="33" customHeight="1" spans="1:7">
      <c r="A4" s="115" t="s">
        <v>95</v>
      </c>
      <c r="B4" s="116"/>
      <c r="C4" s="117" t="s">
        <v>96</v>
      </c>
      <c r="D4" s="118" t="s">
        <v>97</v>
      </c>
      <c r="E4" s="119" t="s">
        <v>98</v>
      </c>
      <c r="F4" s="120"/>
      <c r="G4" s="121"/>
    </row>
    <row r="5" s="108" customFormat="1" ht="63" customHeight="1" spans="1:7">
      <c r="A5" s="79" t="s">
        <v>99</v>
      </c>
      <c r="B5" s="87" t="s">
        <v>100</v>
      </c>
      <c r="C5" s="122"/>
      <c r="D5" s="122"/>
      <c r="E5" s="52" t="s">
        <v>101</v>
      </c>
      <c r="F5" s="123" t="s">
        <v>102</v>
      </c>
      <c r="G5" s="123" t="s">
        <v>103</v>
      </c>
    </row>
    <row r="6" s="108" customFormat="1" ht="27" customHeight="1" spans="1:7">
      <c r="A6" s="124" t="s">
        <v>104</v>
      </c>
      <c r="B6" s="125"/>
      <c r="C6" s="122">
        <f>SUM(C7:C1118)</f>
        <v>495088</v>
      </c>
      <c r="D6" s="122">
        <f>SUM(D7:D1118)</f>
        <v>540589</v>
      </c>
      <c r="E6" s="122">
        <f>SUM(E7:E1118)</f>
        <v>500166</v>
      </c>
      <c r="F6" s="76">
        <f>IFERROR($E6/C6,"")</f>
        <v>1.01025676243415</v>
      </c>
      <c r="G6" s="76">
        <f>IFERROR($E6/D6,"")</f>
        <v>0.925224153654625</v>
      </c>
    </row>
    <row r="7" s="44" customFormat="1" spans="1:7">
      <c r="A7" s="126" t="s">
        <v>105</v>
      </c>
      <c r="B7" s="127" t="s">
        <v>106</v>
      </c>
      <c r="C7" s="128">
        <v>817</v>
      </c>
      <c r="D7" s="129">
        <v>1526</v>
      </c>
      <c r="E7" s="129">
        <v>1506</v>
      </c>
      <c r="F7" s="76">
        <f t="shared" ref="F7:F70" si="0">IFERROR($E7/C7,"")</f>
        <v>1.84332925336597</v>
      </c>
      <c r="G7" s="76">
        <f t="shared" ref="G7:G70" si="1">IFERROR($E7/D7,"")</f>
        <v>0.986893840104849</v>
      </c>
    </row>
    <row r="8" s="44" customFormat="1" spans="1:7">
      <c r="A8" s="126" t="s">
        <v>107</v>
      </c>
      <c r="B8" s="127" t="s">
        <v>108</v>
      </c>
      <c r="C8" s="128">
        <v>20</v>
      </c>
      <c r="D8" s="130"/>
      <c r="E8" s="130">
        <v>20</v>
      </c>
      <c r="F8" s="76">
        <f t="shared" si="0"/>
        <v>1</v>
      </c>
      <c r="G8" s="76" t="str">
        <f t="shared" si="1"/>
        <v/>
      </c>
    </row>
    <row r="9" s="44" customFormat="1" spans="1:7">
      <c r="A9" s="126" t="s">
        <v>109</v>
      </c>
      <c r="B9" s="131" t="s">
        <v>110</v>
      </c>
      <c r="C9" s="128"/>
      <c r="D9" s="129"/>
      <c r="E9" s="129"/>
      <c r="F9" s="76" t="str">
        <f t="shared" si="0"/>
        <v/>
      </c>
      <c r="G9" s="76" t="str">
        <f t="shared" si="1"/>
        <v/>
      </c>
    </row>
    <row r="10" s="44" customFormat="1" spans="1:7">
      <c r="A10" s="126" t="s">
        <v>111</v>
      </c>
      <c r="B10" s="131" t="s">
        <v>112</v>
      </c>
      <c r="C10" s="128">
        <v>50</v>
      </c>
      <c r="D10" s="129">
        <v>13</v>
      </c>
      <c r="E10" s="129">
        <v>13</v>
      </c>
      <c r="F10" s="76">
        <f t="shared" si="0"/>
        <v>0.26</v>
      </c>
      <c r="G10" s="76">
        <f t="shared" si="1"/>
        <v>1</v>
      </c>
    </row>
    <row r="11" s="44" customFormat="1" spans="1:7">
      <c r="A11" s="126" t="s">
        <v>113</v>
      </c>
      <c r="B11" s="131" t="s">
        <v>114</v>
      </c>
      <c r="C11" s="128"/>
      <c r="D11" s="129"/>
      <c r="E11" s="129"/>
      <c r="F11" s="76" t="str">
        <f t="shared" si="0"/>
        <v/>
      </c>
      <c r="G11" s="76" t="str">
        <f t="shared" si="1"/>
        <v/>
      </c>
    </row>
    <row r="12" s="44" customFormat="1" spans="1:7">
      <c r="A12" s="126" t="s">
        <v>115</v>
      </c>
      <c r="B12" s="132" t="s">
        <v>116</v>
      </c>
      <c r="C12" s="128"/>
      <c r="D12" s="129"/>
      <c r="E12" s="129"/>
      <c r="F12" s="76" t="str">
        <f t="shared" si="0"/>
        <v/>
      </c>
      <c r="G12" s="76" t="str">
        <f t="shared" si="1"/>
        <v/>
      </c>
    </row>
    <row r="13" s="44" customFormat="1" spans="1:7">
      <c r="A13" s="126" t="s">
        <v>117</v>
      </c>
      <c r="B13" s="132" t="s">
        <v>118</v>
      </c>
      <c r="C13" s="128"/>
      <c r="D13" s="129">
        <v>21</v>
      </c>
      <c r="E13" s="129">
        <v>21</v>
      </c>
      <c r="F13" s="76" t="str">
        <f t="shared" si="0"/>
        <v/>
      </c>
      <c r="G13" s="76">
        <f t="shared" si="1"/>
        <v>1</v>
      </c>
    </row>
    <row r="14" s="44" customFormat="1" spans="1:7">
      <c r="A14" s="126" t="s">
        <v>119</v>
      </c>
      <c r="B14" s="132" t="s">
        <v>120</v>
      </c>
      <c r="C14" s="128"/>
      <c r="D14" s="129"/>
      <c r="E14" s="129"/>
      <c r="F14" s="76" t="str">
        <f t="shared" si="0"/>
        <v/>
      </c>
      <c r="G14" s="76" t="str">
        <f t="shared" si="1"/>
        <v/>
      </c>
    </row>
    <row r="15" s="44" customFormat="1" spans="1:7">
      <c r="A15" s="126" t="s">
        <v>121</v>
      </c>
      <c r="B15" s="132" t="s">
        <v>122</v>
      </c>
      <c r="C15" s="128"/>
      <c r="D15" s="129"/>
      <c r="E15" s="129"/>
      <c r="F15" s="76" t="str">
        <f t="shared" si="0"/>
        <v/>
      </c>
      <c r="G15" s="76" t="str">
        <f t="shared" si="1"/>
        <v/>
      </c>
    </row>
    <row r="16" s="44" customFormat="1" spans="1:7">
      <c r="A16" s="126" t="s">
        <v>123</v>
      </c>
      <c r="B16" s="132" t="s">
        <v>124</v>
      </c>
      <c r="C16" s="128">
        <v>1</v>
      </c>
      <c r="D16" s="129"/>
      <c r="E16" s="129">
        <v>20</v>
      </c>
      <c r="F16" s="76">
        <f t="shared" si="0"/>
        <v>20</v>
      </c>
      <c r="G16" s="76" t="str">
        <f t="shared" si="1"/>
        <v/>
      </c>
    </row>
    <row r="17" s="44" customFormat="1" spans="1:7">
      <c r="A17" s="126" t="s">
        <v>125</v>
      </c>
      <c r="B17" s="132" t="s">
        <v>126</v>
      </c>
      <c r="C17" s="128"/>
      <c r="D17" s="129">
        <v>44</v>
      </c>
      <c r="E17" s="129">
        <v>24</v>
      </c>
      <c r="F17" s="76" t="str">
        <f t="shared" si="0"/>
        <v/>
      </c>
      <c r="G17" s="76">
        <f t="shared" si="1"/>
        <v>0.545454545454545</v>
      </c>
    </row>
    <row r="18" s="44" customFormat="1" spans="1:7">
      <c r="A18" s="126" t="s">
        <v>127</v>
      </c>
      <c r="B18" s="127" t="s">
        <v>106</v>
      </c>
      <c r="C18" s="128">
        <v>270</v>
      </c>
      <c r="D18" s="129">
        <v>272</v>
      </c>
      <c r="E18" s="129">
        <v>280</v>
      </c>
      <c r="F18" s="76">
        <f t="shared" si="0"/>
        <v>1.03703703703704</v>
      </c>
      <c r="G18" s="76">
        <f t="shared" si="1"/>
        <v>1.02941176470588</v>
      </c>
    </row>
    <row r="19" s="44" customFormat="1" spans="1:7">
      <c r="A19" s="126" t="s">
        <v>128</v>
      </c>
      <c r="B19" s="127" t="s">
        <v>108</v>
      </c>
      <c r="C19" s="128">
        <v>40</v>
      </c>
      <c r="D19" s="129"/>
      <c r="E19" s="129"/>
      <c r="F19" s="76">
        <f t="shared" si="0"/>
        <v>0</v>
      </c>
      <c r="G19" s="76" t="str">
        <f t="shared" si="1"/>
        <v/>
      </c>
    </row>
    <row r="20" s="44" customFormat="1" spans="1:7">
      <c r="A20" s="126" t="s">
        <v>129</v>
      </c>
      <c r="B20" s="131" t="s">
        <v>110</v>
      </c>
      <c r="C20" s="128"/>
      <c r="D20" s="129"/>
      <c r="E20" s="129"/>
      <c r="F20" s="76" t="str">
        <f t="shared" si="0"/>
        <v/>
      </c>
      <c r="G20" s="76" t="str">
        <f t="shared" si="1"/>
        <v/>
      </c>
    </row>
    <row r="21" s="44" customFormat="1" spans="1:7">
      <c r="A21" s="126" t="s">
        <v>130</v>
      </c>
      <c r="B21" s="131" t="s">
        <v>131</v>
      </c>
      <c r="C21" s="128">
        <v>10</v>
      </c>
      <c r="D21" s="129"/>
      <c r="E21" s="129"/>
      <c r="F21" s="76">
        <f t="shared" si="0"/>
        <v>0</v>
      </c>
      <c r="G21" s="76" t="str">
        <f t="shared" si="1"/>
        <v/>
      </c>
    </row>
    <row r="22" s="44" customFormat="1" spans="1:7">
      <c r="A22" s="126" t="s">
        <v>132</v>
      </c>
      <c r="B22" s="131" t="s">
        <v>133</v>
      </c>
      <c r="C22" s="128"/>
      <c r="D22" s="129"/>
      <c r="E22" s="129"/>
      <c r="F22" s="76" t="str">
        <f t="shared" si="0"/>
        <v/>
      </c>
      <c r="G22" s="76" t="str">
        <f t="shared" si="1"/>
        <v/>
      </c>
    </row>
    <row r="23" s="44" customFormat="1" spans="1:7">
      <c r="A23" s="126" t="s">
        <v>134</v>
      </c>
      <c r="B23" s="131" t="s">
        <v>135</v>
      </c>
      <c r="C23" s="128"/>
      <c r="D23" s="129"/>
      <c r="E23" s="129"/>
      <c r="F23" s="76" t="str">
        <f t="shared" si="0"/>
        <v/>
      </c>
      <c r="G23" s="76" t="str">
        <f t="shared" si="1"/>
        <v/>
      </c>
    </row>
    <row r="24" s="44" customFormat="1" spans="1:7">
      <c r="A24" s="126" t="s">
        <v>136</v>
      </c>
      <c r="B24" s="131" t="s">
        <v>124</v>
      </c>
      <c r="C24" s="128"/>
      <c r="D24" s="129"/>
      <c r="E24" s="129"/>
      <c r="F24" s="76" t="str">
        <f t="shared" si="0"/>
        <v/>
      </c>
      <c r="G24" s="76" t="str">
        <f t="shared" si="1"/>
        <v/>
      </c>
    </row>
    <row r="25" s="44" customFormat="1" spans="1:7">
      <c r="A25" s="126" t="s">
        <v>137</v>
      </c>
      <c r="B25" s="131" t="s">
        <v>138</v>
      </c>
      <c r="C25" s="128"/>
      <c r="D25" s="129">
        <v>129</v>
      </c>
      <c r="E25" s="129">
        <v>130</v>
      </c>
      <c r="F25" s="76" t="str">
        <f t="shared" si="0"/>
        <v/>
      </c>
      <c r="G25" s="76">
        <f t="shared" si="1"/>
        <v>1.0077519379845</v>
      </c>
    </row>
    <row r="26" s="44" customFormat="1" spans="1:7">
      <c r="A26" s="126" t="s">
        <v>139</v>
      </c>
      <c r="B26" s="127" t="s">
        <v>106</v>
      </c>
      <c r="C26" s="128">
        <v>13650</v>
      </c>
      <c r="D26" s="129">
        <v>40195</v>
      </c>
      <c r="E26" s="129">
        <v>34472</v>
      </c>
      <c r="F26" s="76">
        <f t="shared" si="0"/>
        <v>2.52542124542125</v>
      </c>
      <c r="G26" s="76">
        <f t="shared" si="1"/>
        <v>0.857619106854086</v>
      </c>
    </row>
    <row r="27" s="44" customFormat="1" spans="1:7">
      <c r="A27" s="126" t="s">
        <v>140</v>
      </c>
      <c r="B27" s="127" t="s">
        <v>108</v>
      </c>
      <c r="C27" s="128">
        <v>260</v>
      </c>
      <c r="D27" s="129"/>
      <c r="E27" s="129"/>
      <c r="F27" s="76">
        <f t="shared" si="0"/>
        <v>0</v>
      </c>
      <c r="G27" s="76" t="str">
        <f t="shared" si="1"/>
        <v/>
      </c>
    </row>
    <row r="28" s="44" customFormat="1" spans="1:7">
      <c r="A28" s="126" t="s">
        <v>141</v>
      </c>
      <c r="B28" s="131" t="s">
        <v>110</v>
      </c>
      <c r="C28" s="128">
        <v>1150</v>
      </c>
      <c r="D28" s="129">
        <v>1373</v>
      </c>
      <c r="E28" s="129">
        <v>1400</v>
      </c>
      <c r="F28" s="76">
        <f t="shared" si="0"/>
        <v>1.21739130434783</v>
      </c>
      <c r="G28" s="76">
        <f t="shared" si="1"/>
        <v>1.01966496722505</v>
      </c>
    </row>
    <row r="29" s="44" customFormat="1" spans="1:7">
      <c r="A29" s="126" t="s">
        <v>142</v>
      </c>
      <c r="B29" s="131" t="s">
        <v>143</v>
      </c>
      <c r="C29" s="128"/>
      <c r="D29" s="129"/>
      <c r="E29" s="129"/>
      <c r="F29" s="76" t="str">
        <f t="shared" si="0"/>
        <v/>
      </c>
      <c r="G29" s="76" t="str">
        <f t="shared" si="1"/>
        <v/>
      </c>
    </row>
    <row r="30" s="44" customFormat="1" spans="1:7">
      <c r="A30" s="126" t="s">
        <v>144</v>
      </c>
      <c r="B30" s="131" t="s">
        <v>145</v>
      </c>
      <c r="C30" s="128"/>
      <c r="D30" s="129"/>
      <c r="E30" s="129"/>
      <c r="F30" s="76" t="str">
        <f t="shared" si="0"/>
        <v/>
      </c>
      <c r="G30" s="76" t="str">
        <f t="shared" si="1"/>
        <v/>
      </c>
    </row>
    <row r="31" s="44" customFormat="1" spans="1:7">
      <c r="A31" s="126" t="s">
        <v>146</v>
      </c>
      <c r="B31" s="133" t="s">
        <v>147</v>
      </c>
      <c r="C31" s="128">
        <v>18</v>
      </c>
      <c r="D31" s="129"/>
      <c r="E31" s="129"/>
      <c r="F31" s="76">
        <f t="shared" si="0"/>
        <v>0</v>
      </c>
      <c r="G31" s="76" t="str">
        <f t="shared" si="1"/>
        <v/>
      </c>
    </row>
    <row r="32" s="44" customFormat="1" spans="1:7">
      <c r="A32" s="126" t="s">
        <v>148</v>
      </c>
      <c r="B32" s="131" t="s">
        <v>149</v>
      </c>
      <c r="C32" s="128"/>
      <c r="D32" s="129"/>
      <c r="E32" s="129"/>
      <c r="F32" s="76" t="str">
        <f t="shared" si="0"/>
        <v/>
      </c>
      <c r="G32" s="76" t="str">
        <f t="shared" si="1"/>
        <v/>
      </c>
    </row>
    <row r="33" s="44" customFormat="1" spans="1:7">
      <c r="A33" s="126" t="s">
        <v>150</v>
      </c>
      <c r="B33" s="131" t="s">
        <v>124</v>
      </c>
      <c r="C33" s="128">
        <v>762</v>
      </c>
      <c r="D33" s="129">
        <v>1201</v>
      </c>
      <c r="E33" s="129">
        <v>1300</v>
      </c>
      <c r="F33" s="76">
        <f t="shared" si="0"/>
        <v>1.70603674540682</v>
      </c>
      <c r="G33" s="76">
        <f t="shared" si="1"/>
        <v>1.08243130724396</v>
      </c>
    </row>
    <row r="34" s="44" customFormat="1" spans="1:7">
      <c r="A34" s="126" t="s">
        <v>151</v>
      </c>
      <c r="B34" s="131" t="s">
        <v>152</v>
      </c>
      <c r="C34" s="128">
        <v>11962</v>
      </c>
      <c r="D34" s="129">
        <v>1900</v>
      </c>
      <c r="E34" s="129">
        <v>2000</v>
      </c>
      <c r="F34" s="76">
        <f t="shared" si="0"/>
        <v>0.167196121049992</v>
      </c>
      <c r="G34" s="76">
        <f t="shared" si="1"/>
        <v>1.05263157894737</v>
      </c>
    </row>
    <row r="35" s="44" customFormat="1" spans="1:7">
      <c r="A35" s="126" t="s">
        <v>153</v>
      </c>
      <c r="B35" s="127" t="s">
        <v>106</v>
      </c>
      <c r="C35" s="128">
        <v>320</v>
      </c>
      <c r="D35" s="129">
        <v>510</v>
      </c>
      <c r="E35" s="129">
        <v>550</v>
      </c>
      <c r="F35" s="76">
        <f t="shared" si="0"/>
        <v>1.71875</v>
      </c>
      <c r="G35" s="76">
        <f t="shared" si="1"/>
        <v>1.07843137254902</v>
      </c>
    </row>
    <row r="36" s="44" customFormat="1" spans="1:7">
      <c r="A36" s="126" t="s">
        <v>154</v>
      </c>
      <c r="B36" s="127" t="s">
        <v>108</v>
      </c>
      <c r="C36" s="128"/>
      <c r="D36" s="129"/>
      <c r="E36" s="129"/>
      <c r="F36" s="76" t="str">
        <f t="shared" si="0"/>
        <v/>
      </c>
      <c r="G36" s="76" t="str">
        <f t="shared" si="1"/>
        <v/>
      </c>
    </row>
    <row r="37" s="44" customFormat="1" spans="1:7">
      <c r="A37" s="126" t="s">
        <v>155</v>
      </c>
      <c r="B37" s="131" t="s">
        <v>110</v>
      </c>
      <c r="C37" s="128"/>
      <c r="D37" s="129"/>
      <c r="E37" s="129"/>
      <c r="F37" s="76" t="str">
        <f t="shared" si="0"/>
        <v/>
      </c>
      <c r="G37" s="76" t="str">
        <f t="shared" si="1"/>
        <v/>
      </c>
    </row>
    <row r="38" s="44" customFormat="1" spans="1:7">
      <c r="A38" s="126" t="s">
        <v>156</v>
      </c>
      <c r="B38" s="131" t="s">
        <v>157</v>
      </c>
      <c r="C38" s="128"/>
      <c r="D38" s="129"/>
      <c r="E38" s="129"/>
      <c r="F38" s="76" t="str">
        <f t="shared" si="0"/>
        <v/>
      </c>
      <c r="G38" s="76" t="str">
        <f t="shared" si="1"/>
        <v/>
      </c>
    </row>
    <row r="39" s="44" customFormat="1" spans="1:7">
      <c r="A39" s="126" t="s">
        <v>158</v>
      </c>
      <c r="B39" s="131" t="s">
        <v>159</v>
      </c>
      <c r="C39" s="128"/>
      <c r="D39" s="129"/>
      <c r="E39" s="129"/>
      <c r="F39" s="76" t="str">
        <f t="shared" si="0"/>
        <v/>
      </c>
      <c r="G39" s="76" t="str">
        <f t="shared" si="1"/>
        <v/>
      </c>
    </row>
    <row r="40" s="44" customFormat="1" spans="1:7">
      <c r="A40" s="126" t="s">
        <v>160</v>
      </c>
      <c r="B40" s="127" t="s">
        <v>161</v>
      </c>
      <c r="C40" s="128"/>
      <c r="D40" s="129"/>
      <c r="E40" s="129"/>
      <c r="F40" s="76" t="str">
        <f t="shared" si="0"/>
        <v/>
      </c>
      <c r="G40" s="76" t="str">
        <f t="shared" si="1"/>
        <v/>
      </c>
    </row>
    <row r="41" s="44" customFormat="1" spans="1:7">
      <c r="A41" s="126" t="s">
        <v>162</v>
      </c>
      <c r="B41" s="127" t="s">
        <v>163</v>
      </c>
      <c r="C41" s="128"/>
      <c r="D41" s="129"/>
      <c r="E41" s="129"/>
      <c r="F41" s="76" t="str">
        <f t="shared" si="0"/>
        <v/>
      </c>
      <c r="G41" s="76" t="str">
        <f t="shared" si="1"/>
        <v/>
      </c>
    </row>
    <row r="42" s="44" customFormat="1" spans="1:7">
      <c r="A42" s="126" t="s">
        <v>164</v>
      </c>
      <c r="B42" s="127" t="s">
        <v>165</v>
      </c>
      <c r="C42" s="128">
        <v>220</v>
      </c>
      <c r="D42" s="129"/>
      <c r="E42" s="129"/>
      <c r="F42" s="76">
        <f t="shared" si="0"/>
        <v>0</v>
      </c>
      <c r="G42" s="76" t="str">
        <f t="shared" si="1"/>
        <v/>
      </c>
    </row>
    <row r="43" s="44" customFormat="1" spans="1:7">
      <c r="A43" s="126" t="s">
        <v>166</v>
      </c>
      <c r="B43" s="127" t="s">
        <v>124</v>
      </c>
      <c r="C43" s="128"/>
      <c r="D43" s="129"/>
      <c r="E43" s="129"/>
      <c r="F43" s="76" t="str">
        <f t="shared" si="0"/>
        <v/>
      </c>
      <c r="G43" s="76" t="str">
        <f t="shared" si="1"/>
        <v/>
      </c>
    </row>
    <row r="44" s="44" customFormat="1" spans="1:7">
      <c r="A44" s="126" t="s">
        <v>167</v>
      </c>
      <c r="B44" s="131" t="s">
        <v>168</v>
      </c>
      <c r="C44" s="128"/>
      <c r="D44" s="129">
        <v>2237</v>
      </c>
      <c r="E44" s="129">
        <v>2500</v>
      </c>
      <c r="F44" s="76" t="str">
        <f t="shared" si="0"/>
        <v/>
      </c>
      <c r="G44" s="76">
        <f t="shared" si="1"/>
        <v>1.11756817165847</v>
      </c>
    </row>
    <row r="45" s="44" customFormat="1" spans="1:7">
      <c r="A45" s="126" t="s">
        <v>169</v>
      </c>
      <c r="B45" s="131" t="s">
        <v>106</v>
      </c>
      <c r="C45" s="128">
        <v>356</v>
      </c>
      <c r="D45" s="129">
        <v>300</v>
      </c>
      <c r="E45" s="129">
        <v>350</v>
      </c>
      <c r="F45" s="76">
        <f t="shared" si="0"/>
        <v>0.98314606741573</v>
      </c>
      <c r="G45" s="76">
        <f t="shared" si="1"/>
        <v>1.16666666666667</v>
      </c>
    </row>
    <row r="46" s="44" customFormat="1" spans="1:7">
      <c r="A46" s="126" t="s">
        <v>170</v>
      </c>
      <c r="B46" s="132" t="s">
        <v>108</v>
      </c>
      <c r="C46" s="128"/>
      <c r="D46" s="129"/>
      <c r="E46" s="129"/>
      <c r="F46" s="76" t="str">
        <f t="shared" si="0"/>
        <v/>
      </c>
      <c r="G46" s="76" t="str">
        <f t="shared" si="1"/>
        <v/>
      </c>
    </row>
    <row r="47" s="44" customFormat="1" spans="1:7">
      <c r="A47" s="126" t="s">
        <v>171</v>
      </c>
      <c r="B47" s="127" t="s">
        <v>110</v>
      </c>
      <c r="C47" s="128"/>
      <c r="D47" s="129"/>
      <c r="E47" s="129"/>
      <c r="F47" s="76" t="str">
        <f t="shared" si="0"/>
        <v/>
      </c>
      <c r="G47" s="76" t="str">
        <f t="shared" si="1"/>
        <v/>
      </c>
    </row>
    <row r="48" s="44" customFormat="1" spans="1:7">
      <c r="A48" s="126" t="s">
        <v>172</v>
      </c>
      <c r="B48" s="127" t="s">
        <v>173</v>
      </c>
      <c r="C48" s="128"/>
      <c r="D48" s="129"/>
      <c r="E48" s="129"/>
      <c r="F48" s="76" t="str">
        <f t="shared" si="0"/>
        <v/>
      </c>
      <c r="G48" s="76" t="str">
        <f t="shared" si="1"/>
        <v/>
      </c>
    </row>
    <row r="49" s="44" customFormat="1" spans="1:7">
      <c r="A49" s="126" t="s">
        <v>174</v>
      </c>
      <c r="B49" s="127" t="s">
        <v>175</v>
      </c>
      <c r="C49" s="128"/>
      <c r="D49" s="129">
        <v>64</v>
      </c>
      <c r="E49" s="129">
        <v>70</v>
      </c>
      <c r="F49" s="76" t="str">
        <f t="shared" si="0"/>
        <v/>
      </c>
      <c r="G49" s="76">
        <f t="shared" si="1"/>
        <v>1.09375</v>
      </c>
    </row>
    <row r="50" s="44" customFormat="1" spans="1:7">
      <c r="A50" s="126" t="s">
        <v>176</v>
      </c>
      <c r="B50" s="131" t="s">
        <v>177</v>
      </c>
      <c r="C50" s="128"/>
      <c r="D50" s="129"/>
      <c r="E50" s="129"/>
      <c r="F50" s="76" t="str">
        <f t="shared" si="0"/>
        <v/>
      </c>
      <c r="G50" s="76" t="str">
        <f t="shared" si="1"/>
        <v/>
      </c>
    </row>
    <row r="51" s="44" customFormat="1" spans="1:7">
      <c r="A51" s="126" t="s">
        <v>178</v>
      </c>
      <c r="B51" s="131" t="s">
        <v>179</v>
      </c>
      <c r="C51" s="128">
        <v>319</v>
      </c>
      <c r="D51" s="129">
        <v>90</v>
      </c>
      <c r="E51" s="129">
        <v>100</v>
      </c>
      <c r="F51" s="76">
        <f t="shared" si="0"/>
        <v>0.313479623824451</v>
      </c>
      <c r="G51" s="76">
        <f t="shared" si="1"/>
        <v>1.11111111111111</v>
      </c>
    </row>
    <row r="52" s="44" customFormat="1" spans="1:7">
      <c r="A52" s="126" t="s">
        <v>180</v>
      </c>
      <c r="B52" s="131" t="s">
        <v>181</v>
      </c>
      <c r="C52" s="128">
        <v>61</v>
      </c>
      <c r="D52" s="129"/>
      <c r="E52" s="129">
        <v>30</v>
      </c>
      <c r="F52" s="76">
        <f t="shared" si="0"/>
        <v>0.491803278688525</v>
      </c>
      <c r="G52" s="76" t="str">
        <f t="shared" si="1"/>
        <v/>
      </c>
    </row>
    <row r="53" s="44" customFormat="1" spans="1:7">
      <c r="A53" s="126" t="s">
        <v>182</v>
      </c>
      <c r="B53" s="127" t="s">
        <v>124</v>
      </c>
      <c r="C53" s="128">
        <v>5</v>
      </c>
      <c r="D53" s="129"/>
      <c r="E53" s="129">
        <v>5</v>
      </c>
      <c r="F53" s="76">
        <f t="shared" si="0"/>
        <v>1</v>
      </c>
      <c r="G53" s="76" t="str">
        <f t="shared" si="1"/>
        <v/>
      </c>
    </row>
    <row r="54" s="44" customFormat="1" spans="1:7">
      <c r="A54" s="126" t="s">
        <v>183</v>
      </c>
      <c r="B54" s="131" t="s">
        <v>184</v>
      </c>
      <c r="C54" s="128"/>
      <c r="D54" s="129">
        <v>286</v>
      </c>
      <c r="E54" s="129"/>
      <c r="F54" s="76" t="str">
        <f t="shared" si="0"/>
        <v/>
      </c>
      <c r="G54" s="76">
        <f t="shared" si="1"/>
        <v>0</v>
      </c>
    </row>
    <row r="55" s="44" customFormat="1" spans="1:7">
      <c r="A55" s="126" t="s">
        <v>185</v>
      </c>
      <c r="B55" s="131" t="s">
        <v>106</v>
      </c>
      <c r="C55" s="128">
        <v>1000</v>
      </c>
      <c r="D55" s="129">
        <v>774</v>
      </c>
      <c r="E55" s="129">
        <v>800</v>
      </c>
      <c r="F55" s="76">
        <f t="shared" si="0"/>
        <v>0.8</v>
      </c>
      <c r="G55" s="76">
        <f t="shared" si="1"/>
        <v>1.03359173126615</v>
      </c>
    </row>
    <row r="56" s="44" customFormat="1" spans="1:7">
      <c r="A56" s="126" t="s">
        <v>186</v>
      </c>
      <c r="B56" s="132" t="s">
        <v>108</v>
      </c>
      <c r="C56" s="128">
        <v>530</v>
      </c>
      <c r="D56" s="129"/>
      <c r="E56" s="129">
        <v>100</v>
      </c>
      <c r="F56" s="76">
        <f t="shared" si="0"/>
        <v>0.188679245283019</v>
      </c>
      <c r="G56" s="76" t="str">
        <f t="shared" si="1"/>
        <v/>
      </c>
    </row>
    <row r="57" s="44" customFormat="1" spans="1:7">
      <c r="A57" s="126" t="s">
        <v>187</v>
      </c>
      <c r="B57" s="132" t="s">
        <v>110</v>
      </c>
      <c r="C57" s="128"/>
      <c r="D57" s="129"/>
      <c r="E57" s="129"/>
      <c r="F57" s="76" t="str">
        <f t="shared" si="0"/>
        <v/>
      </c>
      <c r="G57" s="76" t="str">
        <f t="shared" si="1"/>
        <v/>
      </c>
    </row>
    <row r="58" s="44" customFormat="1" spans="1:7">
      <c r="A58" s="126" t="s">
        <v>188</v>
      </c>
      <c r="B58" s="132" t="s">
        <v>189</v>
      </c>
      <c r="C58" s="128">
        <v>10</v>
      </c>
      <c r="D58" s="129"/>
      <c r="E58" s="129">
        <v>10</v>
      </c>
      <c r="F58" s="76">
        <f t="shared" si="0"/>
        <v>1</v>
      </c>
      <c r="G58" s="76" t="str">
        <f t="shared" si="1"/>
        <v/>
      </c>
    </row>
    <row r="59" s="44" customFormat="1" spans="1:7">
      <c r="A59" s="126" t="s">
        <v>190</v>
      </c>
      <c r="B59" s="132" t="s">
        <v>191</v>
      </c>
      <c r="C59" s="128">
        <v>10</v>
      </c>
      <c r="D59" s="129"/>
      <c r="E59" s="129">
        <v>10</v>
      </c>
      <c r="F59" s="76">
        <f t="shared" si="0"/>
        <v>1</v>
      </c>
      <c r="G59" s="76" t="str">
        <f t="shared" si="1"/>
        <v/>
      </c>
    </row>
    <row r="60" s="44" customFormat="1" spans="1:7">
      <c r="A60" s="126" t="s">
        <v>192</v>
      </c>
      <c r="B60" s="132" t="s">
        <v>193</v>
      </c>
      <c r="C60" s="128"/>
      <c r="D60" s="129"/>
      <c r="E60" s="129"/>
      <c r="F60" s="76" t="str">
        <f t="shared" si="0"/>
        <v/>
      </c>
      <c r="G60" s="76" t="str">
        <f t="shared" si="1"/>
        <v/>
      </c>
    </row>
    <row r="61" s="44" customFormat="1" spans="1:7">
      <c r="A61" s="126" t="s">
        <v>194</v>
      </c>
      <c r="B61" s="127" t="s">
        <v>195</v>
      </c>
      <c r="C61" s="128">
        <v>75</v>
      </c>
      <c r="D61" s="129">
        <v>32</v>
      </c>
      <c r="E61" s="129">
        <v>50</v>
      </c>
      <c r="F61" s="76">
        <f t="shared" si="0"/>
        <v>0.666666666666667</v>
      </c>
      <c r="G61" s="76">
        <f t="shared" si="1"/>
        <v>1.5625</v>
      </c>
    </row>
    <row r="62" s="44" customFormat="1" spans="1:7">
      <c r="A62" s="126" t="s">
        <v>196</v>
      </c>
      <c r="B62" s="131" t="s">
        <v>197</v>
      </c>
      <c r="C62" s="128">
        <v>20</v>
      </c>
      <c r="D62" s="129">
        <v>5</v>
      </c>
      <c r="E62" s="129">
        <v>20</v>
      </c>
      <c r="F62" s="76">
        <f t="shared" si="0"/>
        <v>1</v>
      </c>
      <c r="G62" s="76">
        <f t="shared" si="1"/>
        <v>4</v>
      </c>
    </row>
    <row r="63" s="44" customFormat="1" spans="1:7">
      <c r="A63" s="126" t="s">
        <v>198</v>
      </c>
      <c r="B63" s="131" t="s">
        <v>124</v>
      </c>
      <c r="C63" s="128">
        <v>2176</v>
      </c>
      <c r="D63" s="129">
        <v>1715</v>
      </c>
      <c r="E63" s="129">
        <v>1800</v>
      </c>
      <c r="F63" s="76">
        <f t="shared" si="0"/>
        <v>0.827205882352941</v>
      </c>
      <c r="G63" s="76">
        <f t="shared" si="1"/>
        <v>1.04956268221574</v>
      </c>
    </row>
    <row r="64" s="44" customFormat="1" spans="1:7">
      <c r="A64" s="126" t="s">
        <v>199</v>
      </c>
      <c r="B64" s="131" t="s">
        <v>200</v>
      </c>
      <c r="C64" s="128">
        <v>62</v>
      </c>
      <c r="D64" s="129">
        <v>295</v>
      </c>
      <c r="E64" s="129">
        <v>300</v>
      </c>
      <c r="F64" s="76">
        <f t="shared" si="0"/>
        <v>4.83870967741935</v>
      </c>
      <c r="G64" s="76">
        <f t="shared" si="1"/>
        <v>1.01694915254237</v>
      </c>
    </row>
    <row r="65" s="44" customFormat="1" spans="1:7">
      <c r="A65" s="126" t="s">
        <v>201</v>
      </c>
      <c r="B65" s="127" t="s">
        <v>106</v>
      </c>
      <c r="C65" s="128"/>
      <c r="D65" s="129"/>
      <c r="E65" s="129"/>
      <c r="F65" s="76" t="str">
        <f t="shared" si="0"/>
        <v/>
      </c>
      <c r="G65" s="76" t="str">
        <f t="shared" si="1"/>
        <v/>
      </c>
    </row>
    <row r="66" s="44" customFormat="1" spans="1:7">
      <c r="A66" s="126" t="s">
        <v>202</v>
      </c>
      <c r="B66" s="127" t="s">
        <v>108</v>
      </c>
      <c r="C66" s="128"/>
      <c r="D66" s="129"/>
      <c r="E66" s="129"/>
      <c r="F66" s="76" t="str">
        <f t="shared" si="0"/>
        <v/>
      </c>
      <c r="G66" s="76" t="str">
        <f t="shared" si="1"/>
        <v/>
      </c>
    </row>
    <row r="67" s="44" customFormat="1" spans="1:7">
      <c r="A67" s="126" t="s">
        <v>203</v>
      </c>
      <c r="B67" s="131" t="s">
        <v>110</v>
      </c>
      <c r="C67" s="128"/>
      <c r="D67" s="129"/>
      <c r="E67" s="129"/>
      <c r="F67" s="76" t="str">
        <f t="shared" si="0"/>
        <v/>
      </c>
      <c r="G67" s="76" t="str">
        <f t="shared" si="1"/>
        <v/>
      </c>
    </row>
    <row r="68" s="44" customFormat="1" spans="1:7">
      <c r="A68" s="126" t="s">
        <v>204</v>
      </c>
      <c r="B68" s="127" t="s">
        <v>195</v>
      </c>
      <c r="C68" s="128"/>
      <c r="D68" s="129"/>
      <c r="E68" s="129"/>
      <c r="F68" s="76" t="str">
        <f t="shared" si="0"/>
        <v/>
      </c>
      <c r="G68" s="76" t="str">
        <f t="shared" si="1"/>
        <v/>
      </c>
    </row>
    <row r="69" s="44" customFormat="1" spans="1:7">
      <c r="A69" s="126" t="s">
        <v>205</v>
      </c>
      <c r="B69" s="131" t="s">
        <v>206</v>
      </c>
      <c r="C69" s="128"/>
      <c r="D69" s="129"/>
      <c r="E69" s="129"/>
      <c r="F69" s="76" t="str">
        <f t="shared" si="0"/>
        <v/>
      </c>
      <c r="G69" s="76" t="str">
        <f t="shared" si="1"/>
        <v/>
      </c>
    </row>
    <row r="70" s="44" customFormat="1" spans="1:7">
      <c r="A70" s="126" t="s">
        <v>207</v>
      </c>
      <c r="B70" s="131" t="s">
        <v>124</v>
      </c>
      <c r="C70" s="128"/>
      <c r="D70" s="129"/>
      <c r="E70" s="129"/>
      <c r="F70" s="76" t="str">
        <f t="shared" si="0"/>
        <v/>
      </c>
      <c r="G70" s="76" t="str">
        <f t="shared" si="1"/>
        <v/>
      </c>
    </row>
    <row r="71" s="44" customFormat="1" spans="1:7">
      <c r="A71" s="126" t="s">
        <v>208</v>
      </c>
      <c r="B71" s="131" t="s">
        <v>209</v>
      </c>
      <c r="C71" s="128"/>
      <c r="D71" s="129"/>
      <c r="E71" s="129"/>
      <c r="F71" s="76" t="str">
        <f t="shared" ref="F71:F134" si="2">IFERROR($E71/C71,"")</f>
        <v/>
      </c>
      <c r="G71" s="76" t="str">
        <f t="shared" ref="G71:G134" si="3">IFERROR($E71/D71,"")</f>
        <v/>
      </c>
    </row>
    <row r="72" s="44" customFormat="1" spans="1:7">
      <c r="A72" s="126" t="s">
        <v>210</v>
      </c>
      <c r="B72" s="127" t="s">
        <v>106</v>
      </c>
      <c r="C72" s="128">
        <v>335</v>
      </c>
      <c r="D72" s="129">
        <v>310</v>
      </c>
      <c r="E72" s="129">
        <v>350</v>
      </c>
      <c r="F72" s="76">
        <f t="shared" si="2"/>
        <v>1.04477611940298</v>
      </c>
      <c r="G72" s="76">
        <f t="shared" si="3"/>
        <v>1.12903225806452</v>
      </c>
    </row>
    <row r="73" s="44" customFormat="1" spans="1:7">
      <c r="A73" s="126" t="s">
        <v>211</v>
      </c>
      <c r="B73" s="127" t="s">
        <v>108</v>
      </c>
      <c r="C73" s="128"/>
      <c r="D73" s="129"/>
      <c r="E73" s="129"/>
      <c r="F73" s="76" t="str">
        <f t="shared" si="2"/>
        <v/>
      </c>
      <c r="G73" s="76" t="str">
        <f t="shared" si="3"/>
        <v/>
      </c>
    </row>
    <row r="74" s="44" customFormat="1" spans="1:7">
      <c r="A74" s="126" t="s">
        <v>212</v>
      </c>
      <c r="B74" s="127" t="s">
        <v>110</v>
      </c>
      <c r="C74" s="128"/>
      <c r="D74" s="129"/>
      <c r="E74" s="129"/>
      <c r="F74" s="76" t="str">
        <f t="shared" si="2"/>
        <v/>
      </c>
      <c r="G74" s="76" t="str">
        <f t="shared" si="3"/>
        <v/>
      </c>
    </row>
    <row r="75" s="44" customFormat="1" spans="1:7">
      <c r="A75" s="126" t="s">
        <v>213</v>
      </c>
      <c r="B75" s="134" t="s">
        <v>214</v>
      </c>
      <c r="C75" s="128">
        <v>296</v>
      </c>
      <c r="D75" s="129">
        <v>19</v>
      </c>
      <c r="E75" s="129">
        <v>300</v>
      </c>
      <c r="F75" s="76">
        <f t="shared" si="2"/>
        <v>1.01351351351351</v>
      </c>
      <c r="G75" s="76">
        <f t="shared" si="3"/>
        <v>15.7894736842105</v>
      </c>
    </row>
    <row r="76" s="44" customFormat="1" spans="1:7">
      <c r="A76" s="126" t="s">
        <v>215</v>
      </c>
      <c r="B76" s="131" t="s">
        <v>216</v>
      </c>
      <c r="C76" s="128"/>
      <c r="D76" s="129"/>
      <c r="E76" s="129"/>
      <c r="F76" s="76" t="str">
        <f t="shared" si="2"/>
        <v/>
      </c>
      <c r="G76" s="76" t="str">
        <f t="shared" si="3"/>
        <v/>
      </c>
    </row>
    <row r="77" s="44" customFormat="1" spans="1:7">
      <c r="A77" s="126" t="s">
        <v>217</v>
      </c>
      <c r="B77" s="131" t="s">
        <v>195</v>
      </c>
      <c r="C77" s="128"/>
      <c r="D77" s="129"/>
      <c r="E77" s="129"/>
      <c r="F77" s="76" t="str">
        <f t="shared" si="2"/>
        <v/>
      </c>
      <c r="G77" s="76" t="str">
        <f t="shared" si="3"/>
        <v/>
      </c>
    </row>
    <row r="78" s="44" customFormat="1" spans="1:7">
      <c r="A78" s="126" t="s">
        <v>218</v>
      </c>
      <c r="B78" s="131" t="s">
        <v>124</v>
      </c>
      <c r="C78" s="128"/>
      <c r="D78" s="129"/>
      <c r="E78" s="129"/>
      <c r="F78" s="76" t="str">
        <f t="shared" si="2"/>
        <v/>
      </c>
      <c r="G78" s="76" t="str">
        <f t="shared" si="3"/>
        <v/>
      </c>
    </row>
    <row r="79" s="44" customFormat="1" spans="1:7">
      <c r="A79" s="126" t="s">
        <v>219</v>
      </c>
      <c r="B79" s="132" t="s">
        <v>220</v>
      </c>
      <c r="C79" s="128"/>
      <c r="D79" s="129"/>
      <c r="E79" s="129"/>
      <c r="F79" s="76" t="str">
        <f t="shared" si="2"/>
        <v/>
      </c>
      <c r="G79" s="76" t="str">
        <f t="shared" si="3"/>
        <v/>
      </c>
    </row>
    <row r="80" s="44" customFormat="1" spans="1:7">
      <c r="A80" s="126" t="s">
        <v>221</v>
      </c>
      <c r="B80" s="127" t="s">
        <v>106</v>
      </c>
      <c r="C80" s="128"/>
      <c r="D80" s="129"/>
      <c r="E80" s="129"/>
      <c r="F80" s="76" t="str">
        <f t="shared" si="2"/>
        <v/>
      </c>
      <c r="G80" s="76" t="str">
        <f t="shared" si="3"/>
        <v/>
      </c>
    </row>
    <row r="81" s="44" customFormat="1" spans="1:7">
      <c r="A81" s="126" t="s">
        <v>222</v>
      </c>
      <c r="B81" s="131" t="s">
        <v>108</v>
      </c>
      <c r="C81" s="128"/>
      <c r="D81" s="129"/>
      <c r="E81" s="129"/>
      <c r="F81" s="76" t="str">
        <f t="shared" si="2"/>
        <v/>
      </c>
      <c r="G81" s="76" t="str">
        <f t="shared" si="3"/>
        <v/>
      </c>
    </row>
    <row r="82" s="44" customFormat="1" spans="1:7">
      <c r="A82" s="126" t="s">
        <v>223</v>
      </c>
      <c r="B82" s="131" t="s">
        <v>110</v>
      </c>
      <c r="C82" s="128"/>
      <c r="D82" s="129"/>
      <c r="E82" s="129"/>
      <c r="F82" s="76" t="str">
        <f t="shared" si="2"/>
        <v/>
      </c>
      <c r="G82" s="76" t="str">
        <f t="shared" si="3"/>
        <v/>
      </c>
    </row>
    <row r="83" s="44" customFormat="1" spans="1:7">
      <c r="A83" s="126" t="s">
        <v>224</v>
      </c>
      <c r="B83" s="127" t="s">
        <v>225</v>
      </c>
      <c r="C83" s="128"/>
      <c r="D83" s="129"/>
      <c r="E83" s="129"/>
      <c r="F83" s="76" t="str">
        <f t="shared" si="2"/>
        <v/>
      </c>
      <c r="G83" s="76" t="str">
        <f t="shared" si="3"/>
        <v/>
      </c>
    </row>
    <row r="84" s="44" customFormat="1" spans="1:7">
      <c r="A84" s="126" t="s">
        <v>226</v>
      </c>
      <c r="B84" s="127" t="s">
        <v>227</v>
      </c>
      <c r="C84" s="128"/>
      <c r="D84" s="129"/>
      <c r="E84" s="129"/>
      <c r="F84" s="76" t="str">
        <f t="shared" si="2"/>
        <v/>
      </c>
      <c r="G84" s="76" t="str">
        <f t="shared" si="3"/>
        <v/>
      </c>
    </row>
    <row r="85" s="44" customFormat="1" spans="1:7">
      <c r="A85" s="126" t="s">
        <v>228</v>
      </c>
      <c r="B85" s="127" t="s">
        <v>195</v>
      </c>
      <c r="C85" s="128"/>
      <c r="D85" s="129"/>
      <c r="E85" s="129"/>
      <c r="F85" s="76" t="str">
        <f t="shared" si="2"/>
        <v/>
      </c>
      <c r="G85" s="76" t="str">
        <f t="shared" si="3"/>
        <v/>
      </c>
    </row>
    <row r="86" s="44" customFormat="1" spans="1:7">
      <c r="A86" s="126" t="s">
        <v>229</v>
      </c>
      <c r="B86" s="127" t="s">
        <v>230</v>
      </c>
      <c r="C86" s="128"/>
      <c r="D86" s="129"/>
      <c r="E86" s="129"/>
      <c r="F86" s="76" t="str">
        <f t="shared" si="2"/>
        <v/>
      </c>
      <c r="G86" s="76" t="str">
        <f t="shared" si="3"/>
        <v/>
      </c>
    </row>
    <row r="87" s="44" customFormat="1" spans="1:7">
      <c r="A87" s="126" t="s">
        <v>231</v>
      </c>
      <c r="B87" s="127" t="s">
        <v>232</v>
      </c>
      <c r="C87" s="128"/>
      <c r="D87" s="129"/>
      <c r="E87" s="129"/>
      <c r="F87" s="76" t="str">
        <f t="shared" si="2"/>
        <v/>
      </c>
      <c r="G87" s="76" t="str">
        <f t="shared" si="3"/>
        <v/>
      </c>
    </row>
    <row r="88" s="44" customFormat="1" spans="1:7">
      <c r="A88" s="126" t="s">
        <v>233</v>
      </c>
      <c r="B88" s="127" t="s">
        <v>234</v>
      </c>
      <c r="C88" s="128"/>
      <c r="D88" s="129"/>
      <c r="E88" s="129"/>
      <c r="F88" s="76" t="str">
        <f t="shared" si="2"/>
        <v/>
      </c>
      <c r="G88" s="76" t="str">
        <f t="shared" si="3"/>
        <v/>
      </c>
    </row>
    <row r="89" s="44" customFormat="1" spans="1:7">
      <c r="A89" s="126" t="s">
        <v>235</v>
      </c>
      <c r="B89" s="127" t="s">
        <v>236</v>
      </c>
      <c r="C89" s="128"/>
      <c r="D89" s="129"/>
      <c r="E89" s="129"/>
      <c r="F89" s="76" t="str">
        <f t="shared" si="2"/>
        <v/>
      </c>
      <c r="G89" s="76" t="str">
        <f t="shared" si="3"/>
        <v/>
      </c>
    </row>
    <row r="90" s="44" customFormat="1" spans="1:7">
      <c r="A90" s="126" t="s">
        <v>237</v>
      </c>
      <c r="B90" s="131" t="s">
        <v>124</v>
      </c>
      <c r="C90" s="128"/>
      <c r="D90" s="129"/>
      <c r="E90" s="129"/>
      <c r="F90" s="76" t="str">
        <f t="shared" si="2"/>
        <v/>
      </c>
      <c r="G90" s="76" t="str">
        <f t="shared" si="3"/>
        <v/>
      </c>
    </row>
    <row r="91" s="44" customFormat="1" spans="1:7">
      <c r="A91" s="126" t="s">
        <v>238</v>
      </c>
      <c r="B91" s="131" t="s">
        <v>239</v>
      </c>
      <c r="C91" s="128"/>
      <c r="D91" s="129"/>
      <c r="E91" s="129"/>
      <c r="F91" s="76" t="str">
        <f t="shared" si="2"/>
        <v/>
      </c>
      <c r="G91" s="76" t="str">
        <f t="shared" si="3"/>
        <v/>
      </c>
    </row>
    <row r="92" s="44" customFormat="1" spans="1:7">
      <c r="A92" s="126" t="s">
        <v>240</v>
      </c>
      <c r="B92" s="127" t="s">
        <v>106</v>
      </c>
      <c r="C92" s="128">
        <v>1910</v>
      </c>
      <c r="D92" s="129">
        <v>2037</v>
      </c>
      <c r="E92" s="129">
        <v>2100</v>
      </c>
      <c r="F92" s="76">
        <f t="shared" si="2"/>
        <v>1.09947643979058</v>
      </c>
      <c r="G92" s="76">
        <f t="shared" si="3"/>
        <v>1.03092783505155</v>
      </c>
    </row>
    <row r="93" s="44" customFormat="1" spans="1:7">
      <c r="A93" s="126" t="s">
        <v>241</v>
      </c>
      <c r="B93" s="127" t="s">
        <v>108</v>
      </c>
      <c r="C93" s="128">
        <v>2661</v>
      </c>
      <c r="D93" s="129"/>
      <c r="E93" s="129">
        <v>100</v>
      </c>
      <c r="F93" s="76">
        <f t="shared" si="2"/>
        <v>0.0375798571965427</v>
      </c>
      <c r="G93" s="76" t="str">
        <f t="shared" si="3"/>
        <v/>
      </c>
    </row>
    <row r="94" s="44" customFormat="1" spans="1:7">
      <c r="A94" s="126" t="s">
        <v>242</v>
      </c>
      <c r="B94" s="127" t="s">
        <v>110</v>
      </c>
      <c r="C94" s="128"/>
      <c r="D94" s="129"/>
      <c r="E94" s="129"/>
      <c r="F94" s="76" t="str">
        <f t="shared" si="2"/>
        <v/>
      </c>
      <c r="G94" s="76" t="str">
        <f t="shared" si="3"/>
        <v/>
      </c>
    </row>
    <row r="95" s="44" customFormat="1" spans="1:7">
      <c r="A95" s="126" t="s">
        <v>243</v>
      </c>
      <c r="B95" s="131" t="s">
        <v>244</v>
      </c>
      <c r="C95" s="128"/>
      <c r="D95" s="129"/>
      <c r="E95" s="129"/>
      <c r="F95" s="76" t="str">
        <f t="shared" si="2"/>
        <v/>
      </c>
      <c r="G95" s="76" t="str">
        <f t="shared" si="3"/>
        <v/>
      </c>
    </row>
    <row r="96" s="44" customFormat="1" spans="1:7">
      <c r="A96" s="126" t="s">
        <v>245</v>
      </c>
      <c r="B96" s="131" t="s">
        <v>246</v>
      </c>
      <c r="C96" s="128"/>
      <c r="D96" s="129"/>
      <c r="E96" s="129"/>
      <c r="F96" s="76" t="str">
        <f t="shared" si="2"/>
        <v/>
      </c>
      <c r="G96" s="76" t="str">
        <f t="shared" si="3"/>
        <v/>
      </c>
    </row>
    <row r="97" s="44" customFormat="1" spans="1:7">
      <c r="A97" s="126" t="s">
        <v>247</v>
      </c>
      <c r="B97" s="131" t="s">
        <v>248</v>
      </c>
      <c r="C97" s="128">
        <v>210</v>
      </c>
      <c r="D97" s="129"/>
      <c r="E97" s="129">
        <v>100</v>
      </c>
      <c r="F97" s="76">
        <f t="shared" si="2"/>
        <v>0.476190476190476</v>
      </c>
      <c r="G97" s="76" t="str">
        <f t="shared" si="3"/>
        <v/>
      </c>
    </row>
    <row r="98" s="44" customFormat="1" spans="1:7">
      <c r="A98" s="126" t="s">
        <v>249</v>
      </c>
      <c r="B98" s="127" t="s">
        <v>124</v>
      </c>
      <c r="C98" s="128"/>
      <c r="D98" s="129"/>
      <c r="E98" s="129"/>
      <c r="F98" s="76" t="str">
        <f t="shared" si="2"/>
        <v/>
      </c>
      <c r="G98" s="76" t="str">
        <f t="shared" si="3"/>
        <v/>
      </c>
    </row>
    <row r="99" s="44" customFormat="1" spans="1:7">
      <c r="A99" s="126" t="s">
        <v>250</v>
      </c>
      <c r="B99" s="127" t="s">
        <v>251</v>
      </c>
      <c r="C99" s="128"/>
      <c r="D99" s="129">
        <v>20</v>
      </c>
      <c r="E99" s="129">
        <v>50</v>
      </c>
      <c r="F99" s="76" t="str">
        <f t="shared" si="2"/>
        <v/>
      </c>
      <c r="G99" s="76">
        <f t="shared" si="3"/>
        <v>2.5</v>
      </c>
    </row>
    <row r="100" s="44" customFormat="1" spans="1:7">
      <c r="A100" s="126" t="s">
        <v>252</v>
      </c>
      <c r="B100" s="127" t="s">
        <v>106</v>
      </c>
      <c r="C100" s="128">
        <v>270</v>
      </c>
      <c r="D100" s="129">
        <v>319</v>
      </c>
      <c r="E100" s="129">
        <v>350</v>
      </c>
      <c r="F100" s="76">
        <f t="shared" si="2"/>
        <v>1.2962962962963</v>
      </c>
      <c r="G100" s="76">
        <f t="shared" si="3"/>
        <v>1.09717868338558</v>
      </c>
    </row>
    <row r="101" s="44" customFormat="1" spans="1:7">
      <c r="A101" s="126" t="s">
        <v>253</v>
      </c>
      <c r="B101" s="127" t="s">
        <v>108</v>
      </c>
      <c r="C101" s="128"/>
      <c r="D101" s="129"/>
      <c r="E101" s="129"/>
      <c r="F101" s="76" t="str">
        <f t="shared" si="2"/>
        <v/>
      </c>
      <c r="G101" s="76" t="str">
        <f t="shared" si="3"/>
        <v/>
      </c>
    </row>
    <row r="102" s="44" customFormat="1" spans="1:7">
      <c r="A102" s="126" t="s">
        <v>254</v>
      </c>
      <c r="B102" s="127" t="s">
        <v>110</v>
      </c>
      <c r="C102" s="128"/>
      <c r="D102" s="129"/>
      <c r="E102" s="129"/>
      <c r="F102" s="76" t="str">
        <f t="shared" si="2"/>
        <v/>
      </c>
      <c r="G102" s="76" t="str">
        <f t="shared" si="3"/>
        <v/>
      </c>
    </row>
    <row r="103" s="44" customFormat="1" spans="1:7">
      <c r="A103" s="126" t="s">
        <v>255</v>
      </c>
      <c r="B103" s="131" t="s">
        <v>256</v>
      </c>
      <c r="C103" s="128"/>
      <c r="D103" s="129"/>
      <c r="E103" s="129"/>
      <c r="F103" s="76" t="str">
        <f t="shared" si="2"/>
        <v/>
      </c>
      <c r="G103" s="76" t="str">
        <f t="shared" si="3"/>
        <v/>
      </c>
    </row>
    <row r="104" s="44" customFormat="1" spans="1:7">
      <c r="A104" s="126" t="s">
        <v>257</v>
      </c>
      <c r="B104" s="131" t="s">
        <v>258</v>
      </c>
      <c r="C104" s="128"/>
      <c r="D104" s="129"/>
      <c r="E104" s="129"/>
      <c r="F104" s="76" t="str">
        <f t="shared" si="2"/>
        <v/>
      </c>
      <c r="G104" s="76" t="str">
        <f t="shared" si="3"/>
        <v/>
      </c>
    </row>
    <row r="105" s="44" customFormat="1" spans="1:7">
      <c r="A105" s="126" t="s">
        <v>259</v>
      </c>
      <c r="B105" s="131" t="s">
        <v>260</v>
      </c>
      <c r="C105" s="128"/>
      <c r="D105" s="129"/>
      <c r="E105" s="129"/>
      <c r="F105" s="76" t="str">
        <f t="shared" si="2"/>
        <v/>
      </c>
      <c r="G105" s="76" t="str">
        <f t="shared" si="3"/>
        <v/>
      </c>
    </row>
    <row r="106" s="44" customFormat="1" spans="1:7">
      <c r="A106" s="126" t="s">
        <v>261</v>
      </c>
      <c r="B106" s="127" t="s">
        <v>262</v>
      </c>
      <c r="C106" s="128"/>
      <c r="D106" s="129"/>
      <c r="E106" s="129"/>
      <c r="F106" s="76" t="str">
        <f t="shared" si="2"/>
        <v/>
      </c>
      <c r="G106" s="76" t="str">
        <f t="shared" si="3"/>
        <v/>
      </c>
    </row>
    <row r="107" s="44" customFormat="1" spans="1:7">
      <c r="A107" s="126" t="s">
        <v>263</v>
      </c>
      <c r="B107" s="127" t="s">
        <v>264</v>
      </c>
      <c r="C107" s="128">
        <v>425</v>
      </c>
      <c r="D107" s="129">
        <v>269</v>
      </c>
      <c r="E107" s="129">
        <v>350</v>
      </c>
      <c r="F107" s="76">
        <f t="shared" si="2"/>
        <v>0.823529411764706</v>
      </c>
      <c r="G107" s="76">
        <f t="shared" si="3"/>
        <v>1.30111524163569</v>
      </c>
    </row>
    <row r="108" s="44" customFormat="1" spans="1:7">
      <c r="A108" s="126" t="s">
        <v>265</v>
      </c>
      <c r="B108" s="127" t="s">
        <v>124</v>
      </c>
      <c r="C108" s="128"/>
      <c r="D108" s="129"/>
      <c r="E108" s="129"/>
      <c r="F108" s="76" t="str">
        <f t="shared" si="2"/>
        <v/>
      </c>
      <c r="G108" s="76" t="str">
        <f t="shared" si="3"/>
        <v/>
      </c>
    </row>
    <row r="109" s="44" customFormat="1" spans="1:7">
      <c r="A109" s="126" t="s">
        <v>266</v>
      </c>
      <c r="B109" s="131" t="s">
        <v>267</v>
      </c>
      <c r="C109" s="128">
        <v>54</v>
      </c>
      <c r="D109" s="129">
        <v>333</v>
      </c>
      <c r="E109" s="129">
        <v>400</v>
      </c>
      <c r="F109" s="76">
        <f t="shared" si="2"/>
        <v>7.40740740740741</v>
      </c>
      <c r="G109" s="76">
        <f t="shared" si="3"/>
        <v>1.2012012012012</v>
      </c>
    </row>
    <row r="110" s="44" customFormat="1" spans="1:7">
      <c r="A110" s="126" t="s">
        <v>268</v>
      </c>
      <c r="B110" s="131" t="s">
        <v>106</v>
      </c>
      <c r="C110" s="128"/>
      <c r="D110" s="129"/>
      <c r="E110" s="129"/>
      <c r="F110" s="76" t="str">
        <f t="shared" si="2"/>
        <v/>
      </c>
      <c r="G110" s="76" t="str">
        <f t="shared" si="3"/>
        <v/>
      </c>
    </row>
    <row r="111" s="44" customFormat="1" spans="1:7">
      <c r="A111" s="126" t="s">
        <v>269</v>
      </c>
      <c r="B111" s="132" t="s">
        <v>108</v>
      </c>
      <c r="C111" s="128"/>
      <c r="D111" s="129"/>
      <c r="E111" s="129"/>
      <c r="F111" s="76" t="str">
        <f t="shared" si="2"/>
        <v/>
      </c>
      <c r="G111" s="76" t="str">
        <f t="shared" si="3"/>
        <v/>
      </c>
    </row>
    <row r="112" s="44" customFormat="1" spans="1:7">
      <c r="A112" s="126" t="s">
        <v>270</v>
      </c>
      <c r="B112" s="127" t="s">
        <v>110</v>
      </c>
      <c r="C112" s="128"/>
      <c r="D112" s="129"/>
      <c r="E112" s="129"/>
      <c r="F112" s="76" t="str">
        <f t="shared" si="2"/>
        <v/>
      </c>
      <c r="G112" s="76" t="str">
        <f t="shared" si="3"/>
        <v/>
      </c>
    </row>
    <row r="113" s="44" customFormat="1" spans="1:7">
      <c r="A113" s="126" t="s">
        <v>271</v>
      </c>
      <c r="B113" s="127" t="s">
        <v>272</v>
      </c>
      <c r="C113" s="128"/>
      <c r="D113" s="129"/>
      <c r="E113" s="129"/>
      <c r="F113" s="76" t="str">
        <f t="shared" si="2"/>
        <v/>
      </c>
      <c r="G113" s="76" t="str">
        <f t="shared" si="3"/>
        <v/>
      </c>
    </row>
    <row r="114" s="44" customFormat="1" spans="1:7">
      <c r="A114" s="126" t="s">
        <v>273</v>
      </c>
      <c r="B114" s="127" t="s">
        <v>274</v>
      </c>
      <c r="C114" s="128"/>
      <c r="D114" s="129"/>
      <c r="E114" s="129"/>
      <c r="F114" s="76" t="str">
        <f t="shared" si="2"/>
        <v/>
      </c>
      <c r="G114" s="76" t="str">
        <f t="shared" si="3"/>
        <v/>
      </c>
    </row>
    <row r="115" s="44" customFormat="1" spans="1:7">
      <c r="A115" s="126" t="s">
        <v>275</v>
      </c>
      <c r="B115" s="131" t="s">
        <v>276</v>
      </c>
      <c r="C115" s="128"/>
      <c r="D115" s="129"/>
      <c r="E115" s="129"/>
      <c r="F115" s="76" t="str">
        <f t="shared" si="2"/>
        <v/>
      </c>
      <c r="G115" s="76" t="str">
        <f t="shared" si="3"/>
        <v/>
      </c>
    </row>
    <row r="116" s="44" customFormat="1" spans="1:7">
      <c r="A116" s="126" t="s">
        <v>277</v>
      </c>
      <c r="B116" s="127" t="s">
        <v>278</v>
      </c>
      <c r="C116" s="128"/>
      <c r="D116" s="129">
        <v>7</v>
      </c>
      <c r="E116" s="129">
        <v>10</v>
      </c>
      <c r="F116" s="76" t="str">
        <f t="shared" si="2"/>
        <v/>
      </c>
      <c r="G116" s="76">
        <f t="shared" si="3"/>
        <v>1.42857142857143</v>
      </c>
    </row>
    <row r="117" s="44" customFormat="1" spans="1:7">
      <c r="A117" s="126" t="s">
        <v>279</v>
      </c>
      <c r="B117" s="127" t="s">
        <v>280</v>
      </c>
      <c r="C117" s="128"/>
      <c r="D117" s="129"/>
      <c r="E117" s="129"/>
      <c r="F117" s="76" t="str">
        <f t="shared" si="2"/>
        <v/>
      </c>
      <c r="G117" s="76" t="str">
        <f t="shared" si="3"/>
        <v/>
      </c>
    </row>
    <row r="118" s="44" customFormat="1" spans="1:7">
      <c r="A118" s="126" t="s">
        <v>281</v>
      </c>
      <c r="B118" s="127" t="s">
        <v>282</v>
      </c>
      <c r="C118" s="128"/>
      <c r="D118" s="129"/>
      <c r="E118" s="129"/>
      <c r="F118" s="76" t="str">
        <f t="shared" si="2"/>
        <v/>
      </c>
      <c r="G118" s="76" t="str">
        <f t="shared" si="3"/>
        <v/>
      </c>
    </row>
    <row r="119" s="44" customFormat="1" spans="1:7">
      <c r="A119" s="126" t="s">
        <v>283</v>
      </c>
      <c r="B119" s="127" t="s">
        <v>124</v>
      </c>
      <c r="C119" s="128"/>
      <c r="D119" s="129"/>
      <c r="E119" s="129"/>
      <c r="F119" s="76" t="str">
        <f t="shared" si="2"/>
        <v/>
      </c>
      <c r="G119" s="76" t="str">
        <f t="shared" si="3"/>
        <v/>
      </c>
    </row>
    <row r="120" s="44" customFormat="1" spans="1:7">
      <c r="A120" s="126" t="s">
        <v>284</v>
      </c>
      <c r="B120" s="127" t="s">
        <v>285</v>
      </c>
      <c r="C120" s="128"/>
      <c r="D120" s="129"/>
      <c r="E120" s="129"/>
      <c r="F120" s="76" t="str">
        <f t="shared" si="2"/>
        <v/>
      </c>
      <c r="G120" s="76" t="str">
        <f t="shared" si="3"/>
        <v/>
      </c>
    </row>
    <row r="121" s="44" customFormat="1" spans="1:7">
      <c r="A121" s="126" t="s">
        <v>286</v>
      </c>
      <c r="B121" s="127" t="s">
        <v>106</v>
      </c>
      <c r="C121" s="128">
        <v>1</v>
      </c>
      <c r="D121" s="129"/>
      <c r="E121" s="129">
        <v>1</v>
      </c>
      <c r="F121" s="76">
        <f t="shared" si="2"/>
        <v>1</v>
      </c>
      <c r="G121" s="76" t="str">
        <f t="shared" si="3"/>
        <v/>
      </c>
    </row>
    <row r="122" s="44" customFormat="1" spans="1:7">
      <c r="A122" s="126" t="s">
        <v>287</v>
      </c>
      <c r="B122" s="127" t="s">
        <v>108</v>
      </c>
      <c r="C122" s="128"/>
      <c r="D122" s="129"/>
      <c r="E122" s="129"/>
      <c r="F122" s="76" t="str">
        <f t="shared" si="2"/>
        <v/>
      </c>
      <c r="G122" s="76" t="str">
        <f t="shared" si="3"/>
        <v/>
      </c>
    </row>
    <row r="123" s="44" customFormat="1" spans="1:7">
      <c r="A123" s="126" t="s">
        <v>288</v>
      </c>
      <c r="B123" s="131" t="s">
        <v>110</v>
      </c>
      <c r="C123" s="128"/>
      <c r="D123" s="129"/>
      <c r="E123" s="129"/>
      <c r="F123" s="76" t="str">
        <f t="shared" si="2"/>
        <v/>
      </c>
      <c r="G123" s="76" t="str">
        <f t="shared" si="3"/>
        <v/>
      </c>
    </row>
    <row r="124" s="44" customFormat="1" spans="1:7">
      <c r="A124" s="126" t="s">
        <v>289</v>
      </c>
      <c r="B124" s="131" t="s">
        <v>290</v>
      </c>
      <c r="C124" s="128"/>
      <c r="D124" s="129"/>
      <c r="E124" s="129"/>
      <c r="F124" s="76" t="str">
        <f t="shared" si="2"/>
        <v/>
      </c>
      <c r="G124" s="76" t="str">
        <f t="shared" si="3"/>
        <v/>
      </c>
    </row>
    <row r="125" s="44" customFormat="1" spans="1:7">
      <c r="A125" s="126" t="s">
        <v>291</v>
      </c>
      <c r="B125" s="131" t="s">
        <v>124</v>
      </c>
      <c r="C125" s="128"/>
      <c r="D125" s="129"/>
      <c r="E125" s="129"/>
      <c r="F125" s="76" t="str">
        <f t="shared" si="2"/>
        <v/>
      </c>
      <c r="G125" s="76" t="str">
        <f t="shared" si="3"/>
        <v/>
      </c>
    </row>
    <row r="126" s="44" customFormat="1" spans="1:7">
      <c r="A126" s="126" t="s">
        <v>292</v>
      </c>
      <c r="B126" s="132" t="s">
        <v>293</v>
      </c>
      <c r="C126" s="128"/>
      <c r="D126" s="129"/>
      <c r="E126" s="129"/>
      <c r="F126" s="76" t="str">
        <f t="shared" si="2"/>
        <v/>
      </c>
      <c r="G126" s="76" t="str">
        <f t="shared" si="3"/>
        <v/>
      </c>
    </row>
    <row r="127" s="44" customFormat="1" spans="1:7">
      <c r="A127" s="126" t="s">
        <v>294</v>
      </c>
      <c r="B127" s="127" t="s">
        <v>106</v>
      </c>
      <c r="C127" s="128"/>
      <c r="D127" s="129"/>
      <c r="E127" s="129"/>
      <c r="F127" s="76" t="str">
        <f t="shared" si="2"/>
        <v/>
      </c>
      <c r="G127" s="76" t="str">
        <f t="shared" si="3"/>
        <v/>
      </c>
    </row>
    <row r="128" s="44" customFormat="1" spans="1:7">
      <c r="A128" s="126" t="s">
        <v>295</v>
      </c>
      <c r="B128" s="131" t="s">
        <v>108</v>
      </c>
      <c r="C128" s="128"/>
      <c r="D128" s="129"/>
      <c r="E128" s="129"/>
      <c r="F128" s="76" t="str">
        <f t="shared" si="2"/>
        <v/>
      </c>
      <c r="G128" s="76" t="str">
        <f t="shared" si="3"/>
        <v/>
      </c>
    </row>
    <row r="129" s="44" customFormat="1" spans="1:7">
      <c r="A129" s="126" t="s">
        <v>296</v>
      </c>
      <c r="B129" s="131" t="s">
        <v>110</v>
      </c>
      <c r="C129" s="128"/>
      <c r="D129" s="129"/>
      <c r="E129" s="129"/>
      <c r="F129" s="76" t="str">
        <f t="shared" si="2"/>
        <v/>
      </c>
      <c r="G129" s="76" t="str">
        <f t="shared" si="3"/>
        <v/>
      </c>
    </row>
    <row r="130" s="44" customFormat="1" spans="1:7">
      <c r="A130" s="126" t="s">
        <v>297</v>
      </c>
      <c r="B130" s="131" t="s">
        <v>298</v>
      </c>
      <c r="C130" s="128"/>
      <c r="D130" s="129"/>
      <c r="E130" s="129"/>
      <c r="F130" s="76" t="str">
        <f t="shared" si="2"/>
        <v/>
      </c>
      <c r="G130" s="76" t="str">
        <f t="shared" si="3"/>
        <v/>
      </c>
    </row>
    <row r="131" s="44" customFormat="1" spans="1:7">
      <c r="A131" s="126" t="s">
        <v>299</v>
      </c>
      <c r="B131" s="132" t="s">
        <v>300</v>
      </c>
      <c r="C131" s="128"/>
      <c r="D131" s="129"/>
      <c r="E131" s="129"/>
      <c r="F131" s="76" t="str">
        <f t="shared" si="2"/>
        <v/>
      </c>
      <c r="G131" s="76" t="str">
        <f t="shared" si="3"/>
        <v/>
      </c>
    </row>
    <row r="132" s="44" customFormat="1" spans="1:7">
      <c r="A132" s="126" t="s">
        <v>301</v>
      </c>
      <c r="B132" s="127" t="s">
        <v>124</v>
      </c>
      <c r="C132" s="128"/>
      <c r="D132" s="129"/>
      <c r="E132" s="129"/>
      <c r="F132" s="76" t="str">
        <f t="shared" si="2"/>
        <v/>
      </c>
      <c r="G132" s="76" t="str">
        <f t="shared" si="3"/>
        <v/>
      </c>
    </row>
    <row r="133" s="44" customFormat="1" spans="1:7">
      <c r="A133" s="126" t="s">
        <v>302</v>
      </c>
      <c r="B133" s="127" t="s">
        <v>303</v>
      </c>
      <c r="C133" s="128"/>
      <c r="D133" s="129"/>
      <c r="E133" s="129"/>
      <c r="F133" s="76" t="str">
        <f t="shared" si="2"/>
        <v/>
      </c>
      <c r="G133" s="76" t="str">
        <f t="shared" si="3"/>
        <v/>
      </c>
    </row>
    <row r="134" s="44" customFormat="1" spans="1:7">
      <c r="A134" s="126" t="s">
        <v>304</v>
      </c>
      <c r="B134" s="131" t="s">
        <v>106</v>
      </c>
      <c r="C134" s="128">
        <v>81</v>
      </c>
      <c r="D134" s="129">
        <v>81</v>
      </c>
      <c r="E134" s="129">
        <v>100</v>
      </c>
      <c r="F134" s="76">
        <f t="shared" si="2"/>
        <v>1.23456790123457</v>
      </c>
      <c r="G134" s="76">
        <f t="shared" si="3"/>
        <v>1.23456790123457</v>
      </c>
    </row>
    <row r="135" s="44" customFormat="1" spans="1:7">
      <c r="A135" s="126" t="s">
        <v>305</v>
      </c>
      <c r="B135" s="131" t="s">
        <v>108</v>
      </c>
      <c r="C135" s="128">
        <v>13</v>
      </c>
      <c r="D135" s="129"/>
      <c r="E135" s="129">
        <v>5</v>
      </c>
      <c r="F135" s="76">
        <f t="shared" ref="F135:F198" si="4">IFERROR($E135/C135,"")</f>
        <v>0.384615384615385</v>
      </c>
      <c r="G135" s="76" t="str">
        <f t="shared" ref="G135:G198" si="5">IFERROR($E135/D135,"")</f>
        <v/>
      </c>
    </row>
    <row r="136" s="44" customFormat="1" spans="1:7">
      <c r="A136" s="126" t="s">
        <v>306</v>
      </c>
      <c r="B136" s="127" t="s">
        <v>110</v>
      </c>
      <c r="C136" s="128"/>
      <c r="D136" s="129"/>
      <c r="E136" s="129"/>
      <c r="F136" s="76" t="str">
        <f t="shared" si="4"/>
        <v/>
      </c>
      <c r="G136" s="76" t="str">
        <f t="shared" si="5"/>
        <v/>
      </c>
    </row>
    <row r="137" s="44" customFormat="1" spans="1:7">
      <c r="A137" s="126" t="s">
        <v>307</v>
      </c>
      <c r="B137" s="133" t="s">
        <v>308</v>
      </c>
      <c r="C137" s="128"/>
      <c r="D137" s="129"/>
      <c r="E137" s="129"/>
      <c r="F137" s="76" t="str">
        <f t="shared" si="4"/>
        <v/>
      </c>
      <c r="G137" s="76" t="str">
        <f t="shared" si="5"/>
        <v/>
      </c>
    </row>
    <row r="138" s="44" customFormat="1" spans="1:7">
      <c r="A138" s="126" t="s">
        <v>309</v>
      </c>
      <c r="B138" s="127" t="s">
        <v>310</v>
      </c>
      <c r="C138" s="128"/>
      <c r="D138" s="129">
        <v>20</v>
      </c>
      <c r="E138" s="129">
        <v>30</v>
      </c>
      <c r="F138" s="76" t="str">
        <f t="shared" si="4"/>
        <v/>
      </c>
      <c r="G138" s="76">
        <f t="shared" si="5"/>
        <v>1.5</v>
      </c>
    </row>
    <row r="139" s="44" customFormat="1" spans="1:7">
      <c r="A139" s="126" t="s">
        <v>311</v>
      </c>
      <c r="B139" s="131" t="s">
        <v>106</v>
      </c>
      <c r="C139" s="128"/>
      <c r="D139" s="129"/>
      <c r="E139" s="129"/>
      <c r="F139" s="76" t="str">
        <f t="shared" si="4"/>
        <v/>
      </c>
      <c r="G139" s="76" t="str">
        <f t="shared" si="5"/>
        <v/>
      </c>
    </row>
    <row r="140" s="44" customFormat="1" spans="1:7">
      <c r="A140" s="126" t="s">
        <v>312</v>
      </c>
      <c r="B140" s="131" t="s">
        <v>108</v>
      </c>
      <c r="C140" s="128"/>
      <c r="D140" s="129"/>
      <c r="E140" s="129"/>
      <c r="F140" s="76" t="str">
        <f t="shared" si="4"/>
        <v/>
      </c>
      <c r="G140" s="76" t="str">
        <f t="shared" si="5"/>
        <v/>
      </c>
    </row>
    <row r="141" s="44" customFormat="1" spans="1:7">
      <c r="A141" s="126" t="s">
        <v>313</v>
      </c>
      <c r="B141" s="132" t="s">
        <v>110</v>
      </c>
      <c r="C141" s="128"/>
      <c r="D141" s="129"/>
      <c r="E141" s="129"/>
      <c r="F141" s="76" t="str">
        <f t="shared" si="4"/>
        <v/>
      </c>
      <c r="G141" s="76" t="str">
        <f t="shared" si="5"/>
        <v/>
      </c>
    </row>
    <row r="142" s="44" customFormat="1" spans="1:7">
      <c r="A142" s="126" t="s">
        <v>314</v>
      </c>
      <c r="B142" s="127" t="s">
        <v>135</v>
      </c>
      <c r="C142" s="128"/>
      <c r="D142" s="135"/>
      <c r="E142" s="135"/>
      <c r="F142" s="76" t="str">
        <f t="shared" si="4"/>
        <v/>
      </c>
      <c r="G142" s="76" t="str">
        <f t="shared" si="5"/>
        <v/>
      </c>
    </row>
    <row r="143" s="44" customFormat="1" spans="1:7">
      <c r="A143" s="126" t="s">
        <v>315</v>
      </c>
      <c r="B143" s="127" t="s">
        <v>124</v>
      </c>
      <c r="C143" s="128"/>
      <c r="D143" s="129"/>
      <c r="E143" s="129"/>
      <c r="F143" s="76" t="str">
        <f t="shared" si="4"/>
        <v/>
      </c>
      <c r="G143" s="76" t="str">
        <f t="shared" si="5"/>
        <v/>
      </c>
    </row>
    <row r="144" s="44" customFormat="1" spans="1:7">
      <c r="A144" s="126" t="s">
        <v>316</v>
      </c>
      <c r="B144" s="127" t="s">
        <v>317</v>
      </c>
      <c r="C144" s="128"/>
      <c r="D144" s="129"/>
      <c r="E144" s="129"/>
      <c r="F144" s="76" t="str">
        <f t="shared" si="4"/>
        <v/>
      </c>
      <c r="G144" s="76" t="str">
        <f t="shared" si="5"/>
        <v/>
      </c>
    </row>
    <row r="145" s="44" customFormat="1" spans="1:7">
      <c r="A145" s="126" t="s">
        <v>318</v>
      </c>
      <c r="B145" s="131" t="s">
        <v>106</v>
      </c>
      <c r="C145" s="128">
        <v>175</v>
      </c>
      <c r="D145" s="129">
        <v>156</v>
      </c>
      <c r="E145" s="129">
        <v>180</v>
      </c>
      <c r="F145" s="76">
        <f t="shared" si="4"/>
        <v>1.02857142857143</v>
      </c>
      <c r="G145" s="76">
        <f t="shared" si="5"/>
        <v>1.15384615384615</v>
      </c>
    </row>
    <row r="146" s="44" customFormat="1" spans="1:7">
      <c r="A146" s="126" t="s">
        <v>319</v>
      </c>
      <c r="B146" s="131" t="s">
        <v>108</v>
      </c>
      <c r="C146" s="128">
        <v>65</v>
      </c>
      <c r="D146" s="129">
        <v>2</v>
      </c>
      <c r="E146" s="129">
        <v>10</v>
      </c>
      <c r="F146" s="76">
        <f t="shared" si="4"/>
        <v>0.153846153846154</v>
      </c>
      <c r="G146" s="76">
        <f t="shared" si="5"/>
        <v>5</v>
      </c>
    </row>
    <row r="147" s="44" customFormat="1" spans="1:7">
      <c r="A147" s="126" t="s">
        <v>320</v>
      </c>
      <c r="B147" s="127" t="s">
        <v>110</v>
      </c>
      <c r="C147" s="128"/>
      <c r="D147" s="129"/>
      <c r="E147" s="129"/>
      <c r="F147" s="76" t="str">
        <f t="shared" si="4"/>
        <v/>
      </c>
      <c r="G147" s="76" t="str">
        <f t="shared" si="5"/>
        <v/>
      </c>
    </row>
    <row r="148" s="44" customFormat="1" spans="1:7">
      <c r="A148" s="126" t="s">
        <v>321</v>
      </c>
      <c r="B148" s="127" t="s">
        <v>322</v>
      </c>
      <c r="C148" s="128"/>
      <c r="D148" s="129"/>
      <c r="E148" s="129"/>
      <c r="F148" s="76" t="str">
        <f t="shared" si="4"/>
        <v/>
      </c>
      <c r="G148" s="76" t="str">
        <f t="shared" si="5"/>
        <v/>
      </c>
    </row>
    <row r="149" s="44" customFormat="1" spans="1:7">
      <c r="A149" s="126" t="s">
        <v>323</v>
      </c>
      <c r="B149" s="131" t="s">
        <v>124</v>
      </c>
      <c r="C149" s="128"/>
      <c r="D149" s="129"/>
      <c r="E149" s="129"/>
      <c r="F149" s="76" t="str">
        <f t="shared" si="4"/>
        <v/>
      </c>
      <c r="G149" s="76" t="str">
        <f t="shared" si="5"/>
        <v/>
      </c>
    </row>
    <row r="150" s="44" customFormat="1" spans="1:7">
      <c r="A150" s="126" t="s">
        <v>324</v>
      </c>
      <c r="B150" s="131" t="s">
        <v>325</v>
      </c>
      <c r="C150" s="128"/>
      <c r="D150" s="129"/>
      <c r="E150" s="129"/>
      <c r="F150" s="76" t="str">
        <f t="shared" si="4"/>
        <v/>
      </c>
      <c r="G150" s="76" t="str">
        <f t="shared" si="5"/>
        <v/>
      </c>
    </row>
    <row r="151" s="44" customFormat="1" spans="1:7">
      <c r="A151" s="126" t="s">
        <v>326</v>
      </c>
      <c r="B151" s="131" t="s">
        <v>106</v>
      </c>
      <c r="C151" s="128">
        <v>1200</v>
      </c>
      <c r="D151" s="129">
        <v>1321</v>
      </c>
      <c r="E151" s="129">
        <v>1400</v>
      </c>
      <c r="F151" s="76">
        <f t="shared" si="4"/>
        <v>1.16666666666667</v>
      </c>
      <c r="G151" s="76">
        <f t="shared" si="5"/>
        <v>1.05980317940954</v>
      </c>
    </row>
    <row r="152" s="44" customFormat="1" spans="1:7">
      <c r="A152" s="126" t="s">
        <v>327</v>
      </c>
      <c r="B152" s="127" t="s">
        <v>108</v>
      </c>
      <c r="C152" s="128">
        <v>450</v>
      </c>
      <c r="D152" s="129"/>
      <c r="E152" s="129">
        <v>100</v>
      </c>
      <c r="F152" s="76">
        <f t="shared" si="4"/>
        <v>0.222222222222222</v>
      </c>
      <c r="G152" s="76" t="str">
        <f t="shared" si="5"/>
        <v/>
      </c>
    </row>
    <row r="153" s="44" customFormat="1" spans="1:7">
      <c r="A153" s="126" t="s">
        <v>328</v>
      </c>
      <c r="B153" s="127" t="s">
        <v>110</v>
      </c>
      <c r="C153" s="128"/>
      <c r="D153" s="129"/>
      <c r="E153" s="129"/>
      <c r="F153" s="76" t="str">
        <f t="shared" si="4"/>
        <v/>
      </c>
      <c r="G153" s="76" t="str">
        <f t="shared" si="5"/>
        <v/>
      </c>
    </row>
    <row r="154" s="44" customFormat="1" spans="1:7">
      <c r="A154" s="126" t="s">
        <v>329</v>
      </c>
      <c r="B154" s="127" t="s">
        <v>330</v>
      </c>
      <c r="C154" s="128"/>
      <c r="D154" s="129"/>
      <c r="E154" s="129"/>
      <c r="F154" s="76" t="str">
        <f t="shared" si="4"/>
        <v/>
      </c>
      <c r="G154" s="76" t="str">
        <f t="shared" si="5"/>
        <v/>
      </c>
    </row>
    <row r="155" s="44" customFormat="1" spans="1:7">
      <c r="A155" s="126" t="s">
        <v>331</v>
      </c>
      <c r="B155" s="131" t="s">
        <v>124</v>
      </c>
      <c r="C155" s="128"/>
      <c r="D155" s="129"/>
      <c r="E155" s="129"/>
      <c r="F155" s="76" t="str">
        <f t="shared" si="4"/>
        <v/>
      </c>
      <c r="G155" s="76" t="str">
        <f t="shared" si="5"/>
        <v/>
      </c>
    </row>
    <row r="156" s="44" customFormat="1" spans="1:7">
      <c r="A156" s="126" t="s">
        <v>332</v>
      </c>
      <c r="B156" s="131" t="s">
        <v>333</v>
      </c>
      <c r="C156" s="128"/>
      <c r="D156" s="129">
        <v>769</v>
      </c>
      <c r="E156" s="129">
        <v>1000</v>
      </c>
      <c r="F156" s="76" t="str">
        <f t="shared" si="4"/>
        <v/>
      </c>
      <c r="G156" s="76">
        <f t="shared" si="5"/>
        <v>1.30039011703511</v>
      </c>
    </row>
    <row r="157" s="44" customFormat="1" spans="1:7">
      <c r="A157" s="126" t="s">
        <v>334</v>
      </c>
      <c r="B157" s="127" t="s">
        <v>106</v>
      </c>
      <c r="C157" s="128">
        <v>575</v>
      </c>
      <c r="D157" s="129">
        <v>251</v>
      </c>
      <c r="E157" s="129">
        <v>500</v>
      </c>
      <c r="F157" s="76">
        <f t="shared" si="4"/>
        <v>0.869565217391304</v>
      </c>
      <c r="G157" s="76">
        <f t="shared" si="5"/>
        <v>1.99203187250996</v>
      </c>
    </row>
    <row r="158" s="44" customFormat="1" spans="1:7">
      <c r="A158" s="126" t="s">
        <v>335</v>
      </c>
      <c r="B158" s="127" t="s">
        <v>108</v>
      </c>
      <c r="C158" s="128">
        <v>9</v>
      </c>
      <c r="D158" s="129"/>
      <c r="E158" s="129">
        <v>5</v>
      </c>
      <c r="F158" s="76">
        <f t="shared" si="4"/>
        <v>0.555555555555556</v>
      </c>
      <c r="G158" s="76" t="str">
        <f t="shared" si="5"/>
        <v/>
      </c>
    </row>
    <row r="159" s="44" customFormat="1" spans="1:7">
      <c r="A159" s="126" t="s">
        <v>336</v>
      </c>
      <c r="B159" s="127" t="s">
        <v>110</v>
      </c>
      <c r="C159" s="128"/>
      <c r="D159" s="129"/>
      <c r="E159" s="129"/>
      <c r="F159" s="76" t="str">
        <f t="shared" si="4"/>
        <v/>
      </c>
      <c r="G159" s="76" t="str">
        <f t="shared" si="5"/>
        <v/>
      </c>
    </row>
    <row r="160" s="44" customFormat="1" spans="1:7">
      <c r="A160" s="126" t="s">
        <v>337</v>
      </c>
      <c r="B160" s="127" t="s">
        <v>338</v>
      </c>
      <c r="C160" s="128"/>
      <c r="D160" s="129"/>
      <c r="E160" s="129"/>
      <c r="F160" s="76" t="str">
        <f t="shared" si="4"/>
        <v/>
      </c>
      <c r="G160" s="76" t="str">
        <f t="shared" si="5"/>
        <v/>
      </c>
    </row>
    <row r="161" s="44" customFormat="1" spans="1:7">
      <c r="A161" s="126" t="s">
        <v>339</v>
      </c>
      <c r="B161" s="127" t="s">
        <v>124</v>
      </c>
      <c r="C161" s="128"/>
      <c r="D161" s="129"/>
      <c r="E161" s="129"/>
      <c r="F161" s="76" t="str">
        <f t="shared" si="4"/>
        <v/>
      </c>
      <c r="G161" s="76" t="str">
        <f t="shared" si="5"/>
        <v/>
      </c>
    </row>
    <row r="162" s="44" customFormat="1" spans="1:7">
      <c r="A162" s="126" t="s">
        <v>340</v>
      </c>
      <c r="B162" s="131" t="s">
        <v>341</v>
      </c>
      <c r="C162" s="128">
        <v>240</v>
      </c>
      <c r="D162" s="129">
        <v>589</v>
      </c>
      <c r="E162" s="129">
        <v>600</v>
      </c>
      <c r="F162" s="76">
        <f t="shared" si="4"/>
        <v>2.5</v>
      </c>
      <c r="G162" s="76">
        <f t="shared" si="5"/>
        <v>1.01867572156197</v>
      </c>
    </row>
    <row r="163" s="44" customFormat="1" spans="1:7">
      <c r="A163" s="126" t="s">
        <v>342</v>
      </c>
      <c r="B163" s="132" t="s">
        <v>106</v>
      </c>
      <c r="C163" s="128">
        <v>301</v>
      </c>
      <c r="D163" s="129">
        <v>238</v>
      </c>
      <c r="E163" s="129">
        <v>300</v>
      </c>
      <c r="F163" s="76">
        <f t="shared" si="4"/>
        <v>0.996677740863787</v>
      </c>
      <c r="G163" s="76">
        <f t="shared" si="5"/>
        <v>1.26050420168067</v>
      </c>
    </row>
    <row r="164" s="44" customFormat="1" spans="1:7">
      <c r="A164" s="126" t="s">
        <v>343</v>
      </c>
      <c r="B164" s="127" t="s">
        <v>108</v>
      </c>
      <c r="C164" s="128"/>
      <c r="D164" s="129"/>
      <c r="E164" s="129"/>
      <c r="F164" s="76" t="str">
        <f t="shared" si="4"/>
        <v/>
      </c>
      <c r="G164" s="76" t="str">
        <f t="shared" si="5"/>
        <v/>
      </c>
    </row>
    <row r="165" s="44" customFormat="1" spans="1:7">
      <c r="A165" s="126" t="s">
        <v>344</v>
      </c>
      <c r="B165" s="127" t="s">
        <v>110</v>
      </c>
      <c r="C165" s="128"/>
      <c r="D165" s="129"/>
      <c r="E165" s="129"/>
      <c r="F165" s="76" t="str">
        <f t="shared" si="4"/>
        <v/>
      </c>
      <c r="G165" s="76" t="str">
        <f t="shared" si="5"/>
        <v/>
      </c>
    </row>
    <row r="166" s="44" customFormat="1" spans="1:7">
      <c r="A166" s="126" t="s">
        <v>345</v>
      </c>
      <c r="B166" s="127" t="s">
        <v>346</v>
      </c>
      <c r="C166" s="128">
        <v>10</v>
      </c>
      <c r="D166" s="129"/>
      <c r="E166" s="129">
        <v>5</v>
      </c>
      <c r="F166" s="76">
        <f t="shared" si="4"/>
        <v>0.5</v>
      </c>
      <c r="G166" s="76" t="str">
        <f t="shared" si="5"/>
        <v/>
      </c>
    </row>
    <row r="167" s="44" customFormat="1" spans="1:7">
      <c r="A167" s="126" t="s">
        <v>347</v>
      </c>
      <c r="B167" s="127" t="s">
        <v>124</v>
      </c>
      <c r="C167" s="128">
        <v>10</v>
      </c>
      <c r="D167" s="129"/>
      <c r="E167" s="129">
        <v>5</v>
      </c>
      <c r="F167" s="76">
        <f t="shared" si="4"/>
        <v>0.5</v>
      </c>
      <c r="G167" s="76" t="str">
        <f t="shared" si="5"/>
        <v/>
      </c>
    </row>
    <row r="168" s="44" customFormat="1" spans="1:7">
      <c r="A168" s="126" t="s">
        <v>348</v>
      </c>
      <c r="B168" s="131" t="s">
        <v>349</v>
      </c>
      <c r="C168" s="128">
        <v>34</v>
      </c>
      <c r="D168" s="129">
        <v>166</v>
      </c>
      <c r="E168" s="129">
        <v>200</v>
      </c>
      <c r="F168" s="76">
        <f t="shared" si="4"/>
        <v>5.88235294117647</v>
      </c>
      <c r="G168" s="76">
        <f t="shared" si="5"/>
        <v>1.20481927710843</v>
      </c>
    </row>
    <row r="169" s="44" customFormat="1" spans="1:7">
      <c r="A169" s="126" t="s">
        <v>350</v>
      </c>
      <c r="B169" s="131" t="s">
        <v>106</v>
      </c>
      <c r="C169" s="128">
        <v>220</v>
      </c>
      <c r="D169" s="129">
        <v>207</v>
      </c>
      <c r="E169" s="129">
        <v>250</v>
      </c>
      <c r="F169" s="76">
        <f t="shared" si="4"/>
        <v>1.13636363636364</v>
      </c>
      <c r="G169" s="76">
        <f t="shared" si="5"/>
        <v>1.20772946859903</v>
      </c>
    </row>
    <row r="170" s="44" customFormat="1" spans="1:7">
      <c r="A170" s="126" t="s">
        <v>351</v>
      </c>
      <c r="B170" s="127" t="s">
        <v>108</v>
      </c>
      <c r="C170" s="128">
        <v>12</v>
      </c>
      <c r="D170" s="129"/>
      <c r="E170" s="129">
        <v>5</v>
      </c>
      <c r="F170" s="76">
        <f t="shared" si="4"/>
        <v>0.416666666666667</v>
      </c>
      <c r="G170" s="76" t="str">
        <f t="shared" si="5"/>
        <v/>
      </c>
    </row>
    <row r="171" s="44" customFormat="1" spans="1:7">
      <c r="A171" s="126" t="s">
        <v>352</v>
      </c>
      <c r="B171" s="127" t="s">
        <v>110</v>
      </c>
      <c r="C171" s="128"/>
      <c r="D171" s="129"/>
      <c r="E171" s="129"/>
      <c r="F171" s="76" t="str">
        <f t="shared" si="4"/>
        <v/>
      </c>
      <c r="G171" s="76" t="str">
        <f t="shared" si="5"/>
        <v/>
      </c>
    </row>
    <row r="172" s="44" customFormat="1" spans="1:7">
      <c r="A172" s="126" t="s">
        <v>353</v>
      </c>
      <c r="B172" s="127" t="s">
        <v>354</v>
      </c>
      <c r="C172" s="128">
        <v>30</v>
      </c>
      <c r="D172" s="129">
        <v>3</v>
      </c>
      <c r="E172" s="129">
        <v>5</v>
      </c>
      <c r="F172" s="76">
        <f t="shared" si="4"/>
        <v>0.166666666666667</v>
      </c>
      <c r="G172" s="76">
        <f t="shared" si="5"/>
        <v>1.66666666666667</v>
      </c>
    </row>
    <row r="173" s="44" customFormat="1" spans="1:7">
      <c r="A173" s="126" t="s">
        <v>355</v>
      </c>
      <c r="B173" s="127" t="s">
        <v>356</v>
      </c>
      <c r="C173" s="128"/>
      <c r="D173" s="129"/>
      <c r="E173" s="129"/>
      <c r="F173" s="76" t="str">
        <f t="shared" si="4"/>
        <v/>
      </c>
      <c r="G173" s="76" t="str">
        <f t="shared" si="5"/>
        <v/>
      </c>
    </row>
    <row r="174" s="44" customFormat="1" spans="1:7">
      <c r="A174" s="126" t="s">
        <v>357</v>
      </c>
      <c r="B174" s="127" t="s">
        <v>124</v>
      </c>
      <c r="C174" s="128"/>
      <c r="D174" s="129"/>
      <c r="E174" s="129"/>
      <c r="F174" s="76" t="str">
        <f t="shared" si="4"/>
        <v/>
      </c>
      <c r="G174" s="76" t="str">
        <f t="shared" si="5"/>
        <v/>
      </c>
    </row>
    <row r="175" s="44" customFormat="1" spans="1:7">
      <c r="A175" s="126" t="s">
        <v>358</v>
      </c>
      <c r="B175" s="131" t="s">
        <v>359</v>
      </c>
      <c r="C175" s="128"/>
      <c r="D175" s="129">
        <v>191</v>
      </c>
      <c r="E175" s="129">
        <v>200</v>
      </c>
      <c r="F175" s="76" t="str">
        <f t="shared" si="4"/>
        <v/>
      </c>
      <c r="G175" s="76">
        <f t="shared" si="5"/>
        <v>1.04712041884817</v>
      </c>
    </row>
    <row r="176" s="44" customFormat="1" spans="1:7">
      <c r="A176" s="126" t="s">
        <v>360</v>
      </c>
      <c r="B176" s="131" t="s">
        <v>106</v>
      </c>
      <c r="C176" s="128"/>
      <c r="D176" s="129"/>
      <c r="E176" s="129"/>
      <c r="F176" s="76" t="str">
        <f t="shared" si="4"/>
        <v/>
      </c>
      <c r="G176" s="76" t="str">
        <f t="shared" si="5"/>
        <v/>
      </c>
    </row>
    <row r="177" s="44" customFormat="1" spans="1:7">
      <c r="A177" s="126" t="s">
        <v>361</v>
      </c>
      <c r="B177" s="132" t="s">
        <v>108</v>
      </c>
      <c r="C177" s="128"/>
      <c r="D177" s="129"/>
      <c r="E177" s="129"/>
      <c r="F177" s="76" t="str">
        <f t="shared" si="4"/>
        <v/>
      </c>
      <c r="G177" s="76" t="str">
        <f t="shared" si="5"/>
        <v/>
      </c>
    </row>
    <row r="178" s="44" customFormat="1" spans="1:7">
      <c r="A178" s="126" t="s">
        <v>362</v>
      </c>
      <c r="B178" s="127" t="s">
        <v>110</v>
      </c>
      <c r="C178" s="128"/>
      <c r="D178" s="129"/>
      <c r="E178" s="129"/>
      <c r="F178" s="76" t="str">
        <f t="shared" si="4"/>
        <v/>
      </c>
      <c r="G178" s="76" t="str">
        <f t="shared" si="5"/>
        <v/>
      </c>
    </row>
    <row r="179" s="44" customFormat="1" spans="1:7">
      <c r="A179" s="126" t="s">
        <v>363</v>
      </c>
      <c r="B179" s="127" t="s">
        <v>124</v>
      </c>
      <c r="C179" s="128"/>
      <c r="D179" s="129"/>
      <c r="E179" s="129"/>
      <c r="F179" s="76" t="str">
        <f t="shared" si="4"/>
        <v/>
      </c>
      <c r="G179" s="76" t="str">
        <f t="shared" si="5"/>
        <v/>
      </c>
    </row>
    <row r="180" s="44" customFormat="1" spans="1:7">
      <c r="A180" s="126" t="s">
        <v>364</v>
      </c>
      <c r="B180" s="127" t="s">
        <v>365</v>
      </c>
      <c r="C180" s="128"/>
      <c r="D180" s="129"/>
      <c r="E180" s="129"/>
      <c r="F180" s="76" t="str">
        <f t="shared" si="4"/>
        <v/>
      </c>
      <c r="G180" s="76" t="str">
        <f t="shared" si="5"/>
        <v/>
      </c>
    </row>
    <row r="181" s="44" customFormat="1" spans="1:7">
      <c r="A181" s="126" t="s">
        <v>366</v>
      </c>
      <c r="B181" s="131" t="s">
        <v>106</v>
      </c>
      <c r="C181" s="128"/>
      <c r="D181" s="129"/>
      <c r="E181" s="129"/>
      <c r="F181" s="76" t="str">
        <f t="shared" si="4"/>
        <v/>
      </c>
      <c r="G181" s="76" t="str">
        <f t="shared" si="5"/>
        <v/>
      </c>
    </row>
    <row r="182" s="44" customFormat="1" spans="1:7">
      <c r="A182" s="126" t="s">
        <v>367</v>
      </c>
      <c r="B182" s="131" t="s">
        <v>108</v>
      </c>
      <c r="C182" s="128"/>
      <c r="D182" s="129"/>
      <c r="E182" s="129"/>
      <c r="F182" s="76" t="str">
        <f t="shared" si="4"/>
        <v/>
      </c>
      <c r="G182" s="76" t="str">
        <f t="shared" si="5"/>
        <v/>
      </c>
    </row>
    <row r="183" s="44" customFormat="1" spans="1:7">
      <c r="A183" s="126" t="s">
        <v>368</v>
      </c>
      <c r="B183" s="127" t="s">
        <v>110</v>
      </c>
      <c r="C183" s="128"/>
      <c r="D183" s="129"/>
      <c r="E183" s="129"/>
      <c r="F183" s="76" t="str">
        <f t="shared" si="4"/>
        <v/>
      </c>
      <c r="G183" s="76" t="str">
        <f t="shared" si="5"/>
        <v/>
      </c>
    </row>
    <row r="184" s="44" customFormat="1" spans="1:7">
      <c r="A184" s="126" t="s">
        <v>369</v>
      </c>
      <c r="B184" s="127" t="s">
        <v>124</v>
      </c>
      <c r="C184" s="128"/>
      <c r="D184" s="129"/>
      <c r="E184" s="129"/>
      <c r="F184" s="76" t="str">
        <f t="shared" si="4"/>
        <v/>
      </c>
      <c r="G184" s="76" t="str">
        <f t="shared" si="5"/>
        <v/>
      </c>
    </row>
    <row r="185" s="44" customFormat="1" spans="1:7">
      <c r="A185" s="126" t="s">
        <v>370</v>
      </c>
      <c r="B185" s="127" t="s">
        <v>371</v>
      </c>
      <c r="C185" s="128"/>
      <c r="D185" s="129"/>
      <c r="E185" s="129"/>
      <c r="F185" s="76" t="str">
        <f t="shared" si="4"/>
        <v/>
      </c>
      <c r="G185" s="76" t="str">
        <f t="shared" si="5"/>
        <v/>
      </c>
    </row>
    <row r="186" s="44" customFormat="1" spans="1:7">
      <c r="A186" s="126" t="s">
        <v>372</v>
      </c>
      <c r="B186" s="127" t="s">
        <v>106</v>
      </c>
      <c r="C186" s="128"/>
      <c r="D186" s="129"/>
      <c r="E186" s="129"/>
      <c r="F186" s="76" t="str">
        <f t="shared" si="4"/>
        <v/>
      </c>
      <c r="G186" s="76" t="str">
        <f t="shared" si="5"/>
        <v/>
      </c>
    </row>
    <row r="187" s="44" customFormat="1" spans="1:7">
      <c r="A187" s="126" t="s">
        <v>373</v>
      </c>
      <c r="B187" s="127" t="s">
        <v>108</v>
      </c>
      <c r="C187" s="128"/>
      <c r="D187" s="129"/>
      <c r="E187" s="129"/>
      <c r="F187" s="76" t="str">
        <f t="shared" si="4"/>
        <v/>
      </c>
      <c r="G187" s="76" t="str">
        <f t="shared" si="5"/>
        <v/>
      </c>
    </row>
    <row r="188" s="44" customFormat="1" spans="1:7">
      <c r="A188" s="126" t="s">
        <v>374</v>
      </c>
      <c r="B188" s="127" t="s">
        <v>110</v>
      </c>
      <c r="C188" s="128"/>
      <c r="D188" s="129"/>
      <c r="E188" s="129"/>
      <c r="F188" s="76" t="str">
        <f t="shared" si="4"/>
        <v/>
      </c>
      <c r="G188" s="76" t="str">
        <f t="shared" si="5"/>
        <v/>
      </c>
    </row>
    <row r="189" s="44" customFormat="1" spans="1:7">
      <c r="A189" s="126" t="s">
        <v>375</v>
      </c>
      <c r="B189" s="127" t="s">
        <v>376</v>
      </c>
      <c r="C189" s="128"/>
      <c r="D189" s="129"/>
      <c r="E189" s="129"/>
      <c r="F189" s="76" t="str">
        <f t="shared" si="4"/>
        <v/>
      </c>
      <c r="G189" s="76" t="str">
        <f t="shared" si="5"/>
        <v/>
      </c>
    </row>
    <row r="190" s="44" customFormat="1" spans="1:7">
      <c r="A190" s="126" t="s">
        <v>377</v>
      </c>
      <c r="B190" s="127" t="s">
        <v>124</v>
      </c>
      <c r="C190" s="128"/>
      <c r="D190" s="129"/>
      <c r="E190" s="129"/>
      <c r="F190" s="76" t="str">
        <f t="shared" si="4"/>
        <v/>
      </c>
      <c r="G190" s="76" t="str">
        <f t="shared" si="5"/>
        <v/>
      </c>
    </row>
    <row r="191" s="44" customFormat="1" spans="1:7">
      <c r="A191" s="126" t="s">
        <v>378</v>
      </c>
      <c r="B191" s="127" t="s">
        <v>379</v>
      </c>
      <c r="C191" s="128"/>
      <c r="D191" s="129"/>
      <c r="E191" s="129"/>
      <c r="F191" s="76" t="str">
        <f t="shared" si="4"/>
        <v/>
      </c>
      <c r="G191" s="76" t="str">
        <f t="shared" si="5"/>
        <v/>
      </c>
    </row>
    <row r="192" s="44" customFormat="1" spans="1:7">
      <c r="A192" s="126" t="s">
        <v>380</v>
      </c>
      <c r="B192" s="127" t="s">
        <v>106</v>
      </c>
      <c r="C192" s="128">
        <v>2200</v>
      </c>
      <c r="D192" s="129">
        <v>2922</v>
      </c>
      <c r="E192" s="129">
        <v>3000</v>
      </c>
      <c r="F192" s="76">
        <f t="shared" si="4"/>
        <v>1.36363636363636</v>
      </c>
      <c r="G192" s="76">
        <f t="shared" si="5"/>
        <v>1.02669404517454</v>
      </c>
    </row>
    <row r="193" s="44" customFormat="1" spans="1:7">
      <c r="A193" s="126" t="s">
        <v>381</v>
      </c>
      <c r="B193" s="127" t="s">
        <v>108</v>
      </c>
      <c r="C193" s="128">
        <v>35</v>
      </c>
      <c r="D193" s="129"/>
      <c r="E193" s="129">
        <v>5</v>
      </c>
      <c r="F193" s="76">
        <f t="shared" si="4"/>
        <v>0.142857142857143</v>
      </c>
      <c r="G193" s="76" t="str">
        <f t="shared" si="5"/>
        <v/>
      </c>
    </row>
    <row r="194" s="44" customFormat="1" spans="1:7">
      <c r="A194" s="126" t="s">
        <v>382</v>
      </c>
      <c r="B194" s="127" t="s">
        <v>110</v>
      </c>
      <c r="C194" s="128"/>
      <c r="D194" s="129"/>
      <c r="E194" s="129"/>
      <c r="F194" s="76" t="str">
        <f t="shared" si="4"/>
        <v/>
      </c>
      <c r="G194" s="76" t="str">
        <f t="shared" si="5"/>
        <v/>
      </c>
    </row>
    <row r="195" s="44" customFormat="1" spans="1:7">
      <c r="A195" s="126" t="s">
        <v>383</v>
      </c>
      <c r="B195" s="127" t="s">
        <v>384</v>
      </c>
      <c r="C195" s="128"/>
      <c r="D195" s="129"/>
      <c r="E195" s="129"/>
      <c r="F195" s="76" t="str">
        <f t="shared" si="4"/>
        <v/>
      </c>
      <c r="G195" s="76" t="str">
        <f t="shared" si="5"/>
        <v/>
      </c>
    </row>
    <row r="196" s="44" customFormat="1" spans="1:7">
      <c r="A196" s="126" t="s">
        <v>385</v>
      </c>
      <c r="B196" s="127" t="s">
        <v>386</v>
      </c>
      <c r="C196" s="128">
        <v>281</v>
      </c>
      <c r="D196" s="129">
        <v>16</v>
      </c>
      <c r="E196" s="129">
        <v>100</v>
      </c>
      <c r="F196" s="76">
        <f t="shared" si="4"/>
        <v>0.355871886120996</v>
      </c>
      <c r="G196" s="76">
        <f t="shared" si="5"/>
        <v>6.25</v>
      </c>
    </row>
    <row r="197" s="44" customFormat="1" spans="1:7">
      <c r="A197" s="126" t="s">
        <v>387</v>
      </c>
      <c r="B197" s="127" t="s">
        <v>195</v>
      </c>
      <c r="C197" s="128"/>
      <c r="D197" s="129"/>
      <c r="E197" s="129"/>
      <c r="F197" s="76" t="str">
        <f t="shared" si="4"/>
        <v/>
      </c>
      <c r="G197" s="76" t="str">
        <f t="shared" si="5"/>
        <v/>
      </c>
    </row>
    <row r="198" s="44" customFormat="1" spans="1:7">
      <c r="A198" s="126" t="s">
        <v>388</v>
      </c>
      <c r="B198" s="127" t="s">
        <v>389</v>
      </c>
      <c r="C198" s="128"/>
      <c r="D198" s="129"/>
      <c r="E198" s="129"/>
      <c r="F198" s="76" t="str">
        <f t="shared" si="4"/>
        <v/>
      </c>
      <c r="G198" s="76" t="str">
        <f t="shared" si="5"/>
        <v/>
      </c>
    </row>
    <row r="199" s="44" customFormat="1" spans="1:7">
      <c r="A199" s="126" t="s">
        <v>390</v>
      </c>
      <c r="B199" s="127" t="s">
        <v>391</v>
      </c>
      <c r="C199" s="128"/>
      <c r="D199" s="129">
        <v>1</v>
      </c>
      <c r="E199" s="129"/>
      <c r="F199" s="76" t="str">
        <f t="shared" ref="F199:F218" si="6">IFERROR($E199/C199,"")</f>
        <v/>
      </c>
      <c r="G199" s="76">
        <f t="shared" ref="G199:G262" si="7">IFERROR($E199/D199,"")</f>
        <v>0</v>
      </c>
    </row>
    <row r="200" s="44" customFormat="1" spans="1:7">
      <c r="A200" s="126" t="s">
        <v>392</v>
      </c>
      <c r="B200" s="127" t="s">
        <v>393</v>
      </c>
      <c r="C200" s="128"/>
      <c r="D200" s="129"/>
      <c r="E200" s="129"/>
      <c r="F200" s="76" t="str">
        <f t="shared" si="6"/>
        <v/>
      </c>
      <c r="G200" s="76" t="str">
        <f t="shared" si="7"/>
        <v/>
      </c>
    </row>
    <row r="201" s="44" customFormat="1" spans="1:7">
      <c r="A201" s="126" t="s">
        <v>394</v>
      </c>
      <c r="B201" s="127" t="s">
        <v>395</v>
      </c>
      <c r="C201" s="128"/>
      <c r="D201" s="129"/>
      <c r="E201" s="129"/>
      <c r="F201" s="76" t="str">
        <f t="shared" si="6"/>
        <v/>
      </c>
      <c r="G201" s="76" t="str">
        <f t="shared" si="7"/>
        <v/>
      </c>
    </row>
    <row r="202" s="44" customFormat="1" spans="1:7">
      <c r="A202" s="126" t="s">
        <v>396</v>
      </c>
      <c r="B202" s="127" t="s">
        <v>397</v>
      </c>
      <c r="C202" s="128"/>
      <c r="D202" s="129"/>
      <c r="E202" s="129"/>
      <c r="F202" s="76" t="str">
        <f t="shared" si="6"/>
        <v/>
      </c>
      <c r="G202" s="76" t="str">
        <f t="shared" si="7"/>
        <v/>
      </c>
    </row>
    <row r="203" s="44" customFormat="1" spans="1:7">
      <c r="A203" s="126" t="s">
        <v>398</v>
      </c>
      <c r="B203" s="127" t="s">
        <v>399</v>
      </c>
      <c r="C203" s="128">
        <v>596</v>
      </c>
      <c r="D203" s="129"/>
      <c r="E203" s="129">
        <v>100</v>
      </c>
      <c r="F203" s="76">
        <f t="shared" si="6"/>
        <v>0.167785234899329</v>
      </c>
      <c r="G203" s="76" t="str">
        <f t="shared" si="7"/>
        <v/>
      </c>
    </row>
    <row r="204" s="44" customFormat="1" spans="1:7">
      <c r="A204" s="126" t="s">
        <v>400</v>
      </c>
      <c r="B204" s="127" t="s">
        <v>124</v>
      </c>
      <c r="C204" s="128">
        <v>236</v>
      </c>
      <c r="D204" s="129">
        <v>114</v>
      </c>
      <c r="E204" s="129">
        <v>200</v>
      </c>
      <c r="F204" s="76">
        <f t="shared" si="6"/>
        <v>0.847457627118644</v>
      </c>
      <c r="G204" s="76">
        <f t="shared" si="7"/>
        <v>1.75438596491228</v>
      </c>
    </row>
    <row r="205" s="44" customFormat="1" spans="1:7">
      <c r="A205" s="126" t="s">
        <v>401</v>
      </c>
      <c r="B205" s="127" t="s">
        <v>402</v>
      </c>
      <c r="C205" s="128">
        <v>680</v>
      </c>
      <c r="D205" s="129">
        <v>263</v>
      </c>
      <c r="E205" s="129">
        <v>350</v>
      </c>
      <c r="F205" s="76">
        <f t="shared" si="6"/>
        <v>0.514705882352941</v>
      </c>
      <c r="G205" s="76">
        <f t="shared" si="7"/>
        <v>1.33079847908745</v>
      </c>
    </row>
    <row r="206" s="44" customFormat="1" spans="1:7">
      <c r="A206" s="205" t="s">
        <v>403</v>
      </c>
      <c r="B206" s="127" t="s">
        <v>106</v>
      </c>
      <c r="C206" s="128"/>
      <c r="D206" s="129"/>
      <c r="E206" s="129"/>
      <c r="F206" s="76" t="str">
        <f t="shared" si="6"/>
        <v/>
      </c>
      <c r="G206" s="76" t="str">
        <f t="shared" si="7"/>
        <v/>
      </c>
    </row>
    <row r="207" s="44" customFormat="1" spans="1:7">
      <c r="A207" s="205" t="s">
        <v>404</v>
      </c>
      <c r="B207" s="127" t="s">
        <v>108</v>
      </c>
      <c r="C207" s="128"/>
      <c r="D207" s="129"/>
      <c r="E207" s="129"/>
      <c r="F207" s="76" t="str">
        <f t="shared" si="6"/>
        <v/>
      </c>
      <c r="G207" s="76" t="str">
        <f t="shared" si="7"/>
        <v/>
      </c>
    </row>
    <row r="208" s="44" customFormat="1" spans="1:7">
      <c r="A208" s="205" t="s">
        <v>405</v>
      </c>
      <c r="B208" s="127" t="s">
        <v>110</v>
      </c>
      <c r="C208" s="128"/>
      <c r="D208" s="129"/>
      <c r="E208" s="129"/>
      <c r="F208" s="76" t="str">
        <f t="shared" si="6"/>
        <v/>
      </c>
      <c r="G208" s="76" t="str">
        <f t="shared" si="7"/>
        <v/>
      </c>
    </row>
    <row r="209" s="44" customFormat="1" spans="1:7">
      <c r="A209" s="205" t="s">
        <v>406</v>
      </c>
      <c r="B209" s="127" t="s">
        <v>330</v>
      </c>
      <c r="C209" s="128"/>
      <c r="D209" s="129"/>
      <c r="E209" s="129"/>
      <c r="F209" s="76" t="str">
        <f t="shared" si="6"/>
        <v/>
      </c>
      <c r="G209" s="76" t="str">
        <f t="shared" si="7"/>
        <v/>
      </c>
    </row>
    <row r="210" s="44" customFormat="1" spans="1:7">
      <c r="A210" s="205" t="s">
        <v>407</v>
      </c>
      <c r="B210" s="127" t="s">
        <v>124</v>
      </c>
      <c r="C210" s="128"/>
      <c r="D210" s="129"/>
      <c r="E210" s="129"/>
      <c r="F210" s="76" t="str">
        <f t="shared" si="6"/>
        <v/>
      </c>
      <c r="G210" s="76" t="str">
        <f t="shared" si="7"/>
        <v/>
      </c>
    </row>
    <row r="211" s="44" customFormat="1" spans="1:7">
      <c r="A211" s="205" t="s">
        <v>408</v>
      </c>
      <c r="B211" s="127" t="s">
        <v>409</v>
      </c>
      <c r="C211" s="128"/>
      <c r="D211" s="129"/>
      <c r="E211" s="129"/>
      <c r="F211" s="76" t="str">
        <f t="shared" si="6"/>
        <v/>
      </c>
      <c r="G211" s="76" t="str">
        <f t="shared" si="7"/>
        <v/>
      </c>
    </row>
    <row r="212" s="44" customFormat="1" spans="1:7">
      <c r="A212" s="205" t="s">
        <v>410</v>
      </c>
      <c r="B212" s="127" t="s">
        <v>106</v>
      </c>
      <c r="C212" s="128"/>
      <c r="D212" s="129"/>
      <c r="E212" s="129"/>
      <c r="F212" s="76" t="str">
        <f t="shared" si="6"/>
        <v/>
      </c>
      <c r="G212" s="76" t="str">
        <f t="shared" si="7"/>
        <v/>
      </c>
    </row>
    <row r="213" s="44" customFormat="1" spans="1:7">
      <c r="A213" s="205" t="s">
        <v>411</v>
      </c>
      <c r="B213" s="127" t="s">
        <v>108</v>
      </c>
      <c r="C213" s="128"/>
      <c r="D213" s="129"/>
      <c r="E213" s="129"/>
      <c r="F213" s="76" t="str">
        <f t="shared" si="6"/>
        <v/>
      </c>
      <c r="G213" s="76" t="str">
        <f t="shared" si="7"/>
        <v/>
      </c>
    </row>
    <row r="214" s="44" customFormat="1" spans="1:7">
      <c r="A214" s="205" t="s">
        <v>412</v>
      </c>
      <c r="B214" s="127" t="s">
        <v>110</v>
      </c>
      <c r="C214" s="128"/>
      <c r="D214" s="129"/>
      <c r="E214" s="129"/>
      <c r="F214" s="76" t="str">
        <f t="shared" si="6"/>
        <v/>
      </c>
      <c r="G214" s="76" t="str">
        <f t="shared" si="7"/>
        <v/>
      </c>
    </row>
    <row r="215" s="44" customFormat="1" spans="1:7">
      <c r="A215" s="205" t="s">
        <v>413</v>
      </c>
      <c r="B215" s="127" t="s">
        <v>414</v>
      </c>
      <c r="C215" s="128">
        <v>190</v>
      </c>
      <c r="D215" s="129">
        <v>404</v>
      </c>
      <c r="E215" s="129">
        <v>500</v>
      </c>
      <c r="F215" s="76">
        <f t="shared" si="6"/>
        <v>2.63157894736842</v>
      </c>
      <c r="G215" s="76">
        <f t="shared" si="7"/>
        <v>1.23762376237624</v>
      </c>
    </row>
    <row r="216" s="44" customFormat="1" spans="1:7">
      <c r="A216" s="205" t="s">
        <v>415</v>
      </c>
      <c r="B216" s="127" t="s">
        <v>416</v>
      </c>
      <c r="C216" s="128"/>
      <c r="D216" s="129"/>
      <c r="E216" s="129"/>
      <c r="F216" s="76" t="str">
        <f t="shared" si="6"/>
        <v/>
      </c>
      <c r="G216" s="76" t="str">
        <f t="shared" si="7"/>
        <v/>
      </c>
    </row>
    <row r="217" s="44" customFormat="1" spans="1:7">
      <c r="A217" s="126" t="s">
        <v>417</v>
      </c>
      <c r="B217" s="131" t="s">
        <v>418</v>
      </c>
      <c r="C217" s="128"/>
      <c r="D217" s="129"/>
      <c r="E217" s="129"/>
      <c r="F217" s="76" t="str">
        <f t="shared" si="6"/>
        <v/>
      </c>
      <c r="G217" s="76" t="str">
        <f t="shared" si="7"/>
        <v/>
      </c>
    </row>
    <row r="218" s="44" customFormat="1" spans="1:7">
      <c r="A218" s="126" t="s">
        <v>419</v>
      </c>
      <c r="B218" s="131" t="s">
        <v>420</v>
      </c>
      <c r="C218" s="128">
        <v>23129</v>
      </c>
      <c r="D218" s="129">
        <v>60682</v>
      </c>
      <c r="E218" s="129">
        <v>15684</v>
      </c>
      <c r="F218" s="76">
        <f t="shared" si="6"/>
        <v>0.678109732370617</v>
      </c>
      <c r="G218" s="76">
        <f t="shared" si="7"/>
        <v>0.258462146929897</v>
      </c>
    </row>
    <row r="219" s="44" customFormat="1" spans="1:7">
      <c r="A219" s="126" t="s">
        <v>421</v>
      </c>
      <c r="B219" s="127" t="s">
        <v>106</v>
      </c>
      <c r="C219" s="44"/>
      <c r="D219" s="129"/>
      <c r="E219" s="129"/>
      <c r="F219" s="76" t="str">
        <f>IFERROR($E219/C220,"")</f>
        <v/>
      </c>
      <c r="G219" s="76" t="str">
        <f t="shared" si="7"/>
        <v/>
      </c>
    </row>
    <row r="220" s="44" customFormat="1" spans="1:7">
      <c r="A220" s="126" t="s">
        <v>422</v>
      </c>
      <c r="B220" s="127" t="s">
        <v>108</v>
      </c>
      <c r="C220" s="128"/>
      <c r="D220" s="129"/>
      <c r="E220" s="129"/>
      <c r="F220" s="76" t="str">
        <f>IFERROR($E220/#REF!,"")</f>
        <v/>
      </c>
      <c r="G220" s="76" t="str">
        <f t="shared" si="7"/>
        <v/>
      </c>
    </row>
    <row r="221" s="44" customFormat="1" spans="1:7">
      <c r="A221" s="126" t="s">
        <v>423</v>
      </c>
      <c r="B221" s="127" t="s">
        <v>110</v>
      </c>
      <c r="C221" s="128"/>
      <c r="D221" s="129"/>
      <c r="E221" s="129"/>
      <c r="F221" s="76" t="str">
        <f t="shared" ref="F221:F284" si="8">IFERROR($E221/C221,"")</f>
        <v/>
      </c>
      <c r="G221" s="76" t="str">
        <f t="shared" si="7"/>
        <v/>
      </c>
    </row>
    <row r="222" s="44" customFormat="1" spans="1:7">
      <c r="A222" s="126" t="s">
        <v>424</v>
      </c>
      <c r="B222" s="127" t="s">
        <v>330</v>
      </c>
      <c r="C222" s="128"/>
      <c r="D222" s="129"/>
      <c r="E222" s="129"/>
      <c r="F222" s="76" t="str">
        <f t="shared" si="8"/>
        <v/>
      </c>
      <c r="G222" s="76" t="str">
        <f t="shared" si="7"/>
        <v/>
      </c>
    </row>
    <row r="223" s="44" customFormat="1" spans="1:7">
      <c r="A223" s="126" t="s">
        <v>425</v>
      </c>
      <c r="B223" s="127" t="s">
        <v>124</v>
      </c>
      <c r="C223" s="128"/>
      <c r="D223" s="129"/>
      <c r="E223" s="129"/>
      <c r="F223" s="76" t="str">
        <f t="shared" si="8"/>
        <v/>
      </c>
      <c r="G223" s="76" t="str">
        <f t="shared" si="7"/>
        <v/>
      </c>
    </row>
    <row r="224" s="44" customFormat="1" spans="1:7">
      <c r="A224" s="126" t="s">
        <v>426</v>
      </c>
      <c r="B224" s="127" t="s">
        <v>427</v>
      </c>
      <c r="C224" s="128"/>
      <c r="D224" s="129"/>
      <c r="E224" s="129"/>
      <c r="F224" s="76" t="str">
        <f t="shared" si="8"/>
        <v/>
      </c>
      <c r="G224" s="76" t="str">
        <f t="shared" si="7"/>
        <v/>
      </c>
    </row>
    <row r="225" s="44" customFormat="1" spans="1:7">
      <c r="A225" s="126" t="s">
        <v>428</v>
      </c>
      <c r="B225" s="127" t="s">
        <v>429</v>
      </c>
      <c r="C225" s="128"/>
      <c r="D225" s="129"/>
      <c r="E225" s="129"/>
      <c r="F225" s="76" t="str">
        <f t="shared" si="8"/>
        <v/>
      </c>
      <c r="G225" s="76" t="str">
        <f t="shared" si="7"/>
        <v/>
      </c>
    </row>
    <row r="226" s="44" customFormat="1" spans="1:7">
      <c r="A226" s="126" t="s">
        <v>430</v>
      </c>
      <c r="B226" s="132" t="s">
        <v>431</v>
      </c>
      <c r="C226" s="128"/>
      <c r="D226" s="129"/>
      <c r="E226" s="129"/>
      <c r="F226" s="76" t="str">
        <f t="shared" si="8"/>
        <v/>
      </c>
      <c r="G226" s="76" t="str">
        <f t="shared" si="7"/>
        <v/>
      </c>
    </row>
    <row r="227" s="44" customFormat="1" spans="1:7">
      <c r="A227" s="126" t="s">
        <v>432</v>
      </c>
      <c r="B227" s="132" t="s">
        <v>433</v>
      </c>
      <c r="C227" s="128"/>
      <c r="D227" s="129"/>
      <c r="E227" s="129"/>
      <c r="F227" s="76" t="str">
        <f t="shared" si="8"/>
        <v/>
      </c>
      <c r="G227" s="76" t="str">
        <f t="shared" si="7"/>
        <v/>
      </c>
    </row>
    <row r="228" s="44" customFormat="1" spans="1:7">
      <c r="A228" s="126" t="s">
        <v>434</v>
      </c>
      <c r="B228" s="132" t="s">
        <v>435</v>
      </c>
      <c r="C228" s="128"/>
      <c r="D228" s="129"/>
      <c r="E228" s="129"/>
      <c r="F228" s="76" t="str">
        <f t="shared" si="8"/>
        <v/>
      </c>
      <c r="G228" s="76" t="str">
        <f t="shared" si="7"/>
        <v/>
      </c>
    </row>
    <row r="229" s="44" customFormat="1" spans="1:7">
      <c r="A229" s="126" t="s">
        <v>436</v>
      </c>
      <c r="B229" s="132" t="s">
        <v>437</v>
      </c>
      <c r="C229" s="128"/>
      <c r="D229" s="129"/>
      <c r="E229" s="129"/>
      <c r="F229" s="76" t="str">
        <f t="shared" si="8"/>
        <v/>
      </c>
      <c r="G229" s="76" t="str">
        <f t="shared" si="7"/>
        <v/>
      </c>
    </row>
    <row r="230" s="44" customFormat="1" spans="1:7">
      <c r="A230" s="126" t="s">
        <v>438</v>
      </c>
      <c r="B230" s="132" t="s">
        <v>439</v>
      </c>
      <c r="C230" s="128"/>
      <c r="D230" s="129"/>
      <c r="E230" s="129"/>
      <c r="F230" s="76" t="str">
        <f t="shared" si="8"/>
        <v/>
      </c>
      <c r="G230" s="76" t="str">
        <f t="shared" si="7"/>
        <v/>
      </c>
    </row>
    <row r="231" s="44" customFormat="1" spans="1:7">
      <c r="A231" s="126" t="s">
        <v>440</v>
      </c>
      <c r="B231" s="132" t="s">
        <v>441</v>
      </c>
      <c r="C231" s="128"/>
      <c r="D231" s="129"/>
      <c r="E231" s="129"/>
      <c r="F231" s="76" t="str">
        <f t="shared" si="8"/>
        <v/>
      </c>
      <c r="G231" s="76" t="str">
        <f t="shared" si="7"/>
        <v/>
      </c>
    </row>
    <row r="232" s="44" customFormat="1" spans="1:7">
      <c r="A232" s="126" t="s">
        <v>442</v>
      </c>
      <c r="B232" s="132" t="s">
        <v>443</v>
      </c>
      <c r="C232" s="128"/>
      <c r="D232" s="129"/>
      <c r="E232" s="129"/>
      <c r="F232" s="76" t="str">
        <f t="shared" si="8"/>
        <v/>
      </c>
      <c r="G232" s="76" t="str">
        <f t="shared" si="7"/>
        <v/>
      </c>
    </row>
    <row r="233" s="44" customFormat="1" spans="1:7">
      <c r="A233" s="126" t="s">
        <v>444</v>
      </c>
      <c r="B233" s="131" t="s">
        <v>445</v>
      </c>
      <c r="C233" s="128"/>
      <c r="D233" s="129"/>
      <c r="E233" s="129"/>
      <c r="F233" s="76" t="str">
        <f t="shared" si="8"/>
        <v/>
      </c>
      <c r="G233" s="76" t="str">
        <f t="shared" si="7"/>
        <v/>
      </c>
    </row>
    <row r="234" s="44" customFormat="1" spans="1:7">
      <c r="A234" s="126" t="s">
        <v>446</v>
      </c>
      <c r="B234" s="127" t="s">
        <v>447</v>
      </c>
      <c r="C234" s="128"/>
      <c r="D234" s="129"/>
      <c r="E234" s="129"/>
      <c r="F234" s="76" t="str">
        <f t="shared" si="8"/>
        <v/>
      </c>
      <c r="G234" s="76" t="str">
        <f t="shared" si="7"/>
        <v/>
      </c>
    </row>
    <row r="235" s="44" customFormat="1" spans="1:7">
      <c r="A235" s="126" t="s">
        <v>448</v>
      </c>
      <c r="B235" s="127" t="s">
        <v>449</v>
      </c>
      <c r="C235" s="128"/>
      <c r="D235" s="129"/>
      <c r="E235" s="129"/>
      <c r="F235" s="76" t="str">
        <f t="shared" si="8"/>
        <v/>
      </c>
      <c r="G235" s="76" t="str">
        <f t="shared" si="7"/>
        <v/>
      </c>
    </row>
    <row r="236" s="44" customFormat="1" spans="1:7">
      <c r="A236" s="126" t="s">
        <v>450</v>
      </c>
      <c r="B236" s="127" t="s">
        <v>451</v>
      </c>
      <c r="C236" s="128"/>
      <c r="D236" s="129"/>
      <c r="E236" s="129"/>
      <c r="F236" s="76" t="str">
        <f t="shared" si="8"/>
        <v/>
      </c>
      <c r="G236" s="76" t="str">
        <f t="shared" si="7"/>
        <v/>
      </c>
    </row>
    <row r="237" s="44" customFormat="1" spans="1:7">
      <c r="A237" s="126" t="s">
        <v>452</v>
      </c>
      <c r="B237" s="131" t="s">
        <v>453</v>
      </c>
      <c r="C237" s="128"/>
      <c r="D237" s="129"/>
      <c r="E237" s="129"/>
      <c r="F237" s="76" t="str">
        <f t="shared" si="8"/>
        <v/>
      </c>
      <c r="G237" s="76" t="str">
        <f t="shared" si="7"/>
        <v/>
      </c>
    </row>
    <row r="238" s="44" customFormat="1" spans="1:7">
      <c r="A238" s="126" t="s">
        <v>454</v>
      </c>
      <c r="B238" s="131" t="s">
        <v>455</v>
      </c>
      <c r="C238" s="128"/>
      <c r="D238" s="129"/>
      <c r="E238" s="129"/>
      <c r="F238" s="76" t="str">
        <f t="shared" si="8"/>
        <v/>
      </c>
      <c r="G238" s="76" t="str">
        <f t="shared" si="7"/>
        <v/>
      </c>
    </row>
    <row r="239" s="44" customFormat="1" spans="1:7">
      <c r="A239" s="136" t="s">
        <v>456</v>
      </c>
      <c r="B239" s="131" t="s">
        <v>457</v>
      </c>
      <c r="C239" s="128"/>
      <c r="D239" s="129"/>
      <c r="E239" s="129"/>
      <c r="F239" s="76" t="str">
        <f t="shared" si="8"/>
        <v/>
      </c>
      <c r="G239" s="76" t="str">
        <f t="shared" si="7"/>
        <v/>
      </c>
    </row>
    <row r="240" s="44" customFormat="1" spans="1:7">
      <c r="A240" s="126" t="s">
        <v>458</v>
      </c>
      <c r="B240" s="132" t="s">
        <v>459</v>
      </c>
      <c r="C240" s="128"/>
      <c r="D240" s="129"/>
      <c r="E240" s="129"/>
      <c r="F240" s="76" t="str">
        <f t="shared" si="8"/>
        <v/>
      </c>
      <c r="G240" s="76" t="str">
        <f t="shared" si="7"/>
        <v/>
      </c>
    </row>
    <row r="241" s="44" customFormat="1" spans="1:7">
      <c r="A241" s="126" t="s">
        <v>460</v>
      </c>
      <c r="B241" s="127" t="s">
        <v>461</v>
      </c>
      <c r="C241" s="128"/>
      <c r="D241" s="129"/>
      <c r="E241" s="129"/>
      <c r="F241" s="76" t="str">
        <f t="shared" si="8"/>
        <v/>
      </c>
      <c r="G241" s="76" t="str">
        <f t="shared" si="7"/>
        <v/>
      </c>
    </row>
    <row r="242" s="44" customFormat="1" spans="1:7">
      <c r="A242" s="126" t="s">
        <v>462</v>
      </c>
      <c r="B242" s="127" t="s">
        <v>463</v>
      </c>
      <c r="C242" s="128"/>
      <c r="D242" s="129"/>
      <c r="E242" s="129"/>
      <c r="F242" s="76" t="str">
        <f t="shared" si="8"/>
        <v/>
      </c>
      <c r="G242" s="76" t="str">
        <f t="shared" si="7"/>
        <v/>
      </c>
    </row>
    <row r="243" s="44" customFormat="1" spans="1:7">
      <c r="A243" s="126" t="s">
        <v>464</v>
      </c>
      <c r="B243" s="131" t="s">
        <v>106</v>
      </c>
      <c r="C243" s="128"/>
      <c r="D243" s="129"/>
      <c r="E243" s="129"/>
      <c r="F243" s="76" t="str">
        <f t="shared" si="8"/>
        <v/>
      </c>
      <c r="G243" s="76" t="str">
        <f t="shared" si="7"/>
        <v/>
      </c>
    </row>
    <row r="244" s="44" customFormat="1" spans="1:7">
      <c r="A244" s="126" t="s">
        <v>465</v>
      </c>
      <c r="B244" s="131" t="s">
        <v>108</v>
      </c>
      <c r="C244" s="128"/>
      <c r="D244" s="129"/>
      <c r="E244" s="129"/>
      <c r="F244" s="76" t="str">
        <f t="shared" si="8"/>
        <v/>
      </c>
      <c r="G244" s="76" t="str">
        <f t="shared" si="7"/>
        <v/>
      </c>
    </row>
    <row r="245" s="44" customFormat="1" spans="1:7">
      <c r="A245" s="126" t="s">
        <v>466</v>
      </c>
      <c r="B245" s="131" t="s">
        <v>110</v>
      </c>
      <c r="C245" s="128"/>
      <c r="D245" s="129"/>
      <c r="E245" s="129"/>
      <c r="F245" s="76" t="str">
        <f t="shared" si="8"/>
        <v/>
      </c>
      <c r="G245" s="76" t="str">
        <f t="shared" si="7"/>
        <v/>
      </c>
    </row>
    <row r="246" s="44" customFormat="1" spans="1:7">
      <c r="A246" s="126" t="s">
        <v>467</v>
      </c>
      <c r="B246" s="131" t="s">
        <v>124</v>
      </c>
      <c r="C246" s="128"/>
      <c r="D246" s="129"/>
      <c r="E246" s="129"/>
      <c r="F246" s="76" t="str">
        <f t="shared" si="8"/>
        <v/>
      </c>
      <c r="G246" s="76" t="str">
        <f t="shared" si="7"/>
        <v/>
      </c>
    </row>
    <row r="247" s="44" customFormat="1" spans="1:7">
      <c r="A247" s="126" t="s">
        <v>468</v>
      </c>
      <c r="B247" s="131" t="s">
        <v>469</v>
      </c>
      <c r="C247" s="128"/>
      <c r="D247" s="129"/>
      <c r="E247" s="129"/>
      <c r="F247" s="76" t="str">
        <f t="shared" si="8"/>
        <v/>
      </c>
      <c r="G247" s="76" t="str">
        <f t="shared" si="7"/>
        <v/>
      </c>
    </row>
    <row r="248" s="44" customFormat="1" spans="1:7">
      <c r="A248" s="126" t="s">
        <v>470</v>
      </c>
      <c r="B248" s="131" t="s">
        <v>471</v>
      </c>
      <c r="C248" s="128"/>
      <c r="D248" s="129"/>
      <c r="E248" s="129"/>
      <c r="F248" s="76" t="str">
        <f t="shared" si="8"/>
        <v/>
      </c>
      <c r="G248" s="76" t="str">
        <f t="shared" si="7"/>
        <v/>
      </c>
    </row>
    <row r="249" s="44" customFormat="1" spans="1:7">
      <c r="A249" s="126" t="s">
        <v>472</v>
      </c>
      <c r="B249" s="131" t="s">
        <v>473</v>
      </c>
      <c r="C249" s="128"/>
      <c r="D249" s="129"/>
      <c r="E249" s="129"/>
      <c r="F249" s="76" t="str">
        <f t="shared" si="8"/>
        <v/>
      </c>
      <c r="G249" s="76" t="str">
        <f t="shared" si="7"/>
        <v/>
      </c>
    </row>
    <row r="250" s="44" customFormat="1" spans="1:7">
      <c r="A250" s="126" t="s">
        <v>474</v>
      </c>
      <c r="B250" s="131" t="s">
        <v>475</v>
      </c>
      <c r="C250" s="128"/>
      <c r="D250" s="129"/>
      <c r="E250" s="129"/>
      <c r="F250" s="76" t="str">
        <f t="shared" si="8"/>
        <v/>
      </c>
      <c r="G250" s="76" t="str">
        <f t="shared" si="7"/>
        <v/>
      </c>
    </row>
    <row r="251" s="44" customFormat="1" spans="1:7">
      <c r="A251" s="126" t="s">
        <v>476</v>
      </c>
      <c r="B251" s="127" t="s">
        <v>477</v>
      </c>
      <c r="C251" s="128"/>
      <c r="D251" s="129"/>
      <c r="E251" s="129"/>
      <c r="F251" s="76" t="str">
        <f t="shared" si="8"/>
        <v/>
      </c>
      <c r="G251" s="76" t="str">
        <f t="shared" si="7"/>
        <v/>
      </c>
    </row>
    <row r="252" s="44" customFormat="1" spans="1:7">
      <c r="A252" s="126" t="s">
        <v>478</v>
      </c>
      <c r="B252" s="127" t="s">
        <v>479</v>
      </c>
      <c r="C252" s="128"/>
      <c r="D252" s="129"/>
      <c r="E252" s="129"/>
      <c r="F252" s="76" t="str">
        <f t="shared" si="8"/>
        <v/>
      </c>
      <c r="G252" s="76" t="str">
        <f t="shared" si="7"/>
        <v/>
      </c>
    </row>
    <row r="253" s="44" customFormat="1" spans="1:7">
      <c r="A253" s="126" t="s">
        <v>480</v>
      </c>
      <c r="B253" s="131" t="s">
        <v>481</v>
      </c>
      <c r="C253" s="128"/>
      <c r="D253" s="129"/>
      <c r="E253" s="129"/>
      <c r="F253" s="76" t="str">
        <f t="shared" si="8"/>
        <v/>
      </c>
      <c r="G253" s="76" t="str">
        <f t="shared" si="7"/>
        <v/>
      </c>
    </row>
    <row r="254" s="44" customFormat="1" spans="1:7">
      <c r="A254" s="126" t="s">
        <v>482</v>
      </c>
      <c r="B254" s="132" t="s">
        <v>483</v>
      </c>
      <c r="C254" s="128"/>
      <c r="D254" s="129"/>
      <c r="E254" s="129"/>
      <c r="F254" s="76" t="str">
        <f t="shared" si="8"/>
        <v/>
      </c>
      <c r="G254" s="76" t="str">
        <f t="shared" si="7"/>
        <v/>
      </c>
    </row>
    <row r="255" s="44" customFormat="1" spans="1:7">
      <c r="A255" s="126" t="s">
        <v>484</v>
      </c>
      <c r="B255" s="133" t="s">
        <v>485</v>
      </c>
      <c r="C255" s="128"/>
      <c r="D255" s="129"/>
      <c r="E255" s="129"/>
      <c r="F255" s="76" t="str">
        <f t="shared" si="8"/>
        <v/>
      </c>
      <c r="G255" s="76" t="str">
        <f t="shared" si="7"/>
        <v/>
      </c>
    </row>
    <row r="256" s="44" customFormat="1" spans="1:7">
      <c r="A256" s="126" t="s">
        <v>486</v>
      </c>
      <c r="B256" s="127" t="s">
        <v>487</v>
      </c>
      <c r="C256" s="128"/>
      <c r="D256" s="129"/>
      <c r="E256" s="129"/>
      <c r="F256" s="76" t="str">
        <f t="shared" si="8"/>
        <v/>
      </c>
      <c r="G256" s="76" t="str">
        <f t="shared" si="7"/>
        <v/>
      </c>
    </row>
    <row r="257" s="44" customFormat="1" spans="1:7">
      <c r="A257" s="126" t="s">
        <v>488</v>
      </c>
      <c r="B257" s="127" t="s">
        <v>489</v>
      </c>
      <c r="C257" s="128"/>
      <c r="D257" s="129"/>
      <c r="E257" s="129"/>
      <c r="F257" s="76" t="str">
        <f t="shared" si="8"/>
        <v/>
      </c>
      <c r="G257" s="76" t="str">
        <f t="shared" si="7"/>
        <v/>
      </c>
    </row>
    <row r="258" s="44" customFormat="1" spans="1:7">
      <c r="A258" s="126" t="s">
        <v>490</v>
      </c>
      <c r="B258" s="131" t="s">
        <v>491</v>
      </c>
      <c r="C258" s="128"/>
      <c r="D258" s="129">
        <v>76</v>
      </c>
      <c r="E258" s="129"/>
      <c r="F258" s="76" t="str">
        <f t="shared" si="8"/>
        <v/>
      </c>
      <c r="G258" s="76">
        <f t="shared" si="7"/>
        <v>0</v>
      </c>
    </row>
    <row r="259" s="44" customFormat="1" spans="1:7">
      <c r="A259" s="126" t="s">
        <v>492</v>
      </c>
      <c r="B259" s="131" t="s">
        <v>493</v>
      </c>
      <c r="C259" s="128"/>
      <c r="D259" s="129"/>
      <c r="E259" s="129"/>
      <c r="F259" s="76" t="str">
        <f t="shared" si="8"/>
        <v/>
      </c>
      <c r="G259" s="76" t="str">
        <f t="shared" si="7"/>
        <v/>
      </c>
    </row>
    <row r="260" s="44" customFormat="1" spans="1:7">
      <c r="A260" s="126" t="s">
        <v>494</v>
      </c>
      <c r="B260" s="131" t="s">
        <v>495</v>
      </c>
      <c r="C260" s="128"/>
      <c r="D260" s="129"/>
      <c r="E260" s="129"/>
      <c r="F260" s="76" t="str">
        <f t="shared" si="8"/>
        <v/>
      </c>
      <c r="G260" s="76" t="str">
        <f t="shared" si="7"/>
        <v/>
      </c>
    </row>
    <row r="261" s="44" customFormat="1" spans="1:7">
      <c r="A261" s="126" t="s">
        <v>496</v>
      </c>
      <c r="B261" s="131" t="s">
        <v>497</v>
      </c>
      <c r="C261" s="128"/>
      <c r="D261" s="129"/>
      <c r="E261" s="129"/>
      <c r="F261" s="76" t="str">
        <f t="shared" si="8"/>
        <v/>
      </c>
      <c r="G261" s="76" t="str">
        <f t="shared" si="7"/>
        <v/>
      </c>
    </row>
    <row r="262" s="44" customFormat="1" spans="1:7">
      <c r="A262" s="126" t="s">
        <v>498</v>
      </c>
      <c r="B262" s="127" t="s">
        <v>499</v>
      </c>
      <c r="C262" s="128">
        <v>54</v>
      </c>
      <c r="D262" s="129"/>
      <c r="E262" s="129">
        <v>20</v>
      </c>
      <c r="F262" s="76">
        <f t="shared" si="8"/>
        <v>0.37037037037037</v>
      </c>
      <c r="G262" s="76" t="str">
        <f t="shared" si="7"/>
        <v/>
      </c>
    </row>
    <row r="263" s="44" customFormat="1" spans="1:7">
      <c r="A263" s="126" t="s">
        <v>500</v>
      </c>
      <c r="B263" s="127" t="s">
        <v>501</v>
      </c>
      <c r="C263" s="128"/>
      <c r="D263" s="129">
        <v>225</v>
      </c>
      <c r="E263" s="129">
        <v>300</v>
      </c>
      <c r="F263" s="76" t="str">
        <f t="shared" si="8"/>
        <v/>
      </c>
      <c r="G263" s="76">
        <f t="shared" ref="G263:G326" si="9">IFERROR($E263/D263,"")</f>
        <v>1.33333333333333</v>
      </c>
    </row>
    <row r="264" s="44" customFormat="1" spans="1:7">
      <c r="A264" s="126" t="s">
        <v>502</v>
      </c>
      <c r="B264" s="131" t="s">
        <v>106</v>
      </c>
      <c r="C264" s="128">
        <v>8600</v>
      </c>
      <c r="D264" s="129">
        <v>10138</v>
      </c>
      <c r="E264" s="129">
        <v>10447</v>
      </c>
      <c r="F264" s="76">
        <f t="shared" si="8"/>
        <v>1.21476744186047</v>
      </c>
      <c r="G264" s="76">
        <f t="shared" si="9"/>
        <v>1.03047938449398</v>
      </c>
    </row>
    <row r="265" s="44" customFormat="1" spans="1:7">
      <c r="A265" s="126" t="s">
        <v>503</v>
      </c>
      <c r="B265" s="131" t="s">
        <v>108</v>
      </c>
      <c r="C265" s="128">
        <v>820</v>
      </c>
      <c r="D265" s="129"/>
      <c r="E265" s="129">
        <v>100</v>
      </c>
      <c r="F265" s="76">
        <f t="shared" si="8"/>
        <v>0.121951219512195</v>
      </c>
      <c r="G265" s="76" t="str">
        <f t="shared" si="9"/>
        <v/>
      </c>
    </row>
    <row r="266" s="44" customFormat="1" spans="1:7">
      <c r="A266" s="126" t="s">
        <v>504</v>
      </c>
      <c r="B266" s="127" t="s">
        <v>110</v>
      </c>
      <c r="C266" s="128"/>
      <c r="D266" s="129"/>
      <c r="E266" s="129"/>
      <c r="F266" s="76" t="str">
        <f t="shared" si="8"/>
        <v/>
      </c>
      <c r="G266" s="76" t="str">
        <f t="shared" si="9"/>
        <v/>
      </c>
    </row>
    <row r="267" s="44" customFormat="1" spans="1:7">
      <c r="A267" s="126" t="s">
        <v>505</v>
      </c>
      <c r="B267" s="127" t="s">
        <v>195</v>
      </c>
      <c r="C267" s="128">
        <v>600</v>
      </c>
      <c r="D267" s="129"/>
      <c r="E267" s="129">
        <v>100</v>
      </c>
      <c r="F267" s="76">
        <f t="shared" si="8"/>
        <v>0.166666666666667</v>
      </c>
      <c r="G267" s="76" t="str">
        <f t="shared" si="9"/>
        <v/>
      </c>
    </row>
    <row r="268" s="44" customFormat="1" spans="1:7">
      <c r="A268" s="126" t="s">
        <v>506</v>
      </c>
      <c r="B268" s="127" t="s">
        <v>507</v>
      </c>
      <c r="C268" s="128">
        <v>650</v>
      </c>
      <c r="D268" s="129">
        <v>50</v>
      </c>
      <c r="E268" s="129">
        <v>100</v>
      </c>
      <c r="F268" s="76">
        <f t="shared" si="8"/>
        <v>0.153846153846154</v>
      </c>
      <c r="G268" s="76">
        <f t="shared" si="9"/>
        <v>2</v>
      </c>
    </row>
    <row r="269" s="44" customFormat="1" spans="1:7">
      <c r="A269" s="126" t="s">
        <v>508</v>
      </c>
      <c r="B269" s="131" t="s">
        <v>509</v>
      </c>
      <c r="C269" s="128"/>
      <c r="D269" s="129">
        <v>20</v>
      </c>
      <c r="E269" s="129">
        <v>100</v>
      </c>
      <c r="F269" s="76" t="str">
        <f t="shared" si="8"/>
        <v/>
      </c>
      <c r="G269" s="76">
        <f t="shared" si="9"/>
        <v>5</v>
      </c>
    </row>
    <row r="270" s="44" customFormat="1" spans="1:7">
      <c r="A270" s="126" t="s">
        <v>510</v>
      </c>
      <c r="B270" s="131" t="s">
        <v>511</v>
      </c>
      <c r="C270" s="128"/>
      <c r="D270" s="129"/>
      <c r="E270" s="129"/>
      <c r="F270" s="76" t="str">
        <f t="shared" si="8"/>
        <v/>
      </c>
      <c r="G270" s="76" t="str">
        <f t="shared" si="9"/>
        <v/>
      </c>
    </row>
    <row r="271" s="44" customFormat="1" spans="1:7">
      <c r="A271" s="126" t="s">
        <v>512</v>
      </c>
      <c r="B271" s="131" t="s">
        <v>513</v>
      </c>
      <c r="C271" s="128"/>
      <c r="D271" s="129"/>
      <c r="E271" s="129"/>
      <c r="F271" s="76" t="str">
        <f t="shared" si="8"/>
        <v/>
      </c>
      <c r="G271" s="76" t="str">
        <f t="shared" si="9"/>
        <v/>
      </c>
    </row>
    <row r="272" s="44" customFormat="1" spans="1:7">
      <c r="A272" s="126" t="s">
        <v>514</v>
      </c>
      <c r="B272" s="132" t="s">
        <v>124</v>
      </c>
      <c r="C272" s="128"/>
      <c r="D272" s="129"/>
      <c r="E272" s="129"/>
      <c r="F272" s="76" t="str">
        <f t="shared" si="8"/>
        <v/>
      </c>
      <c r="G272" s="76" t="str">
        <f t="shared" si="9"/>
        <v/>
      </c>
    </row>
    <row r="273" s="44" customFormat="1" spans="1:7">
      <c r="A273" s="126" t="s">
        <v>515</v>
      </c>
      <c r="B273" s="127" t="s">
        <v>516</v>
      </c>
      <c r="C273" s="128">
        <v>1300</v>
      </c>
      <c r="D273" s="129">
        <v>1052</v>
      </c>
      <c r="E273" s="129">
        <v>1500</v>
      </c>
      <c r="F273" s="76">
        <f t="shared" si="8"/>
        <v>1.15384615384615</v>
      </c>
      <c r="G273" s="76">
        <f t="shared" si="9"/>
        <v>1.42585551330798</v>
      </c>
    </row>
    <row r="274" s="44" customFormat="1" spans="1:7">
      <c r="A274" s="126" t="s">
        <v>517</v>
      </c>
      <c r="B274" s="133" t="s">
        <v>106</v>
      </c>
      <c r="C274" s="128"/>
      <c r="D274" s="129"/>
      <c r="E274" s="129"/>
      <c r="F274" s="76" t="str">
        <f t="shared" si="8"/>
        <v/>
      </c>
      <c r="G274" s="76" t="str">
        <f t="shared" si="9"/>
        <v/>
      </c>
    </row>
    <row r="275" s="44" customFormat="1" spans="1:7">
      <c r="A275" s="126" t="s">
        <v>518</v>
      </c>
      <c r="B275" s="131" t="s">
        <v>108</v>
      </c>
      <c r="C275" s="128"/>
      <c r="D275" s="129"/>
      <c r="E275" s="129"/>
      <c r="F275" s="76" t="str">
        <f t="shared" si="8"/>
        <v/>
      </c>
      <c r="G275" s="76" t="str">
        <f t="shared" si="9"/>
        <v/>
      </c>
    </row>
    <row r="276" s="44" customFormat="1" spans="1:7">
      <c r="A276" s="126" t="s">
        <v>519</v>
      </c>
      <c r="B276" s="131" t="s">
        <v>110</v>
      </c>
      <c r="C276" s="128"/>
      <c r="D276" s="129"/>
      <c r="E276" s="129"/>
      <c r="F276" s="76" t="str">
        <f t="shared" si="8"/>
        <v/>
      </c>
      <c r="G276" s="76" t="str">
        <f t="shared" si="9"/>
        <v/>
      </c>
    </row>
    <row r="277" s="44" customFormat="1" spans="1:7">
      <c r="A277" s="126" t="s">
        <v>520</v>
      </c>
      <c r="B277" s="131" t="s">
        <v>521</v>
      </c>
      <c r="C277" s="128"/>
      <c r="D277" s="129"/>
      <c r="E277" s="129"/>
      <c r="F277" s="76" t="str">
        <f t="shared" si="8"/>
        <v/>
      </c>
      <c r="G277" s="76" t="str">
        <f t="shared" si="9"/>
        <v/>
      </c>
    </row>
    <row r="278" s="44" customFormat="1" spans="1:7">
      <c r="A278" s="126" t="s">
        <v>522</v>
      </c>
      <c r="B278" s="131" t="s">
        <v>124</v>
      </c>
      <c r="C278" s="128"/>
      <c r="D278" s="129"/>
      <c r="E278" s="129"/>
      <c r="F278" s="76" t="str">
        <f t="shared" si="8"/>
        <v/>
      </c>
      <c r="G278" s="76" t="str">
        <f t="shared" si="9"/>
        <v/>
      </c>
    </row>
    <row r="279" s="44" customFormat="1" spans="1:7">
      <c r="A279" s="126" t="s">
        <v>523</v>
      </c>
      <c r="B279" s="131" t="s">
        <v>524</v>
      </c>
      <c r="C279" s="128"/>
      <c r="D279" s="129"/>
      <c r="E279" s="129"/>
      <c r="F279" s="76" t="str">
        <f t="shared" si="8"/>
        <v/>
      </c>
      <c r="G279" s="76" t="str">
        <f t="shared" si="9"/>
        <v/>
      </c>
    </row>
    <row r="280" s="44" customFormat="1" spans="1:7">
      <c r="A280" s="126" t="s">
        <v>525</v>
      </c>
      <c r="B280" s="133" t="s">
        <v>106</v>
      </c>
      <c r="C280" s="128"/>
      <c r="D280" s="129"/>
      <c r="E280" s="129"/>
      <c r="F280" s="76" t="str">
        <f t="shared" si="8"/>
        <v/>
      </c>
      <c r="G280" s="76" t="str">
        <f t="shared" si="9"/>
        <v/>
      </c>
    </row>
    <row r="281" s="44" customFormat="1" spans="1:7">
      <c r="A281" s="126" t="s">
        <v>526</v>
      </c>
      <c r="B281" s="127" t="s">
        <v>108</v>
      </c>
      <c r="C281" s="128"/>
      <c r="D281" s="129"/>
      <c r="E281" s="129"/>
      <c r="F281" s="76" t="str">
        <f t="shared" si="8"/>
        <v/>
      </c>
      <c r="G281" s="76" t="str">
        <f t="shared" si="9"/>
        <v/>
      </c>
    </row>
    <row r="282" s="44" customFormat="1" spans="1:7">
      <c r="A282" s="126" t="s">
        <v>527</v>
      </c>
      <c r="B282" s="131" t="s">
        <v>110</v>
      </c>
      <c r="C282" s="128"/>
      <c r="D282" s="129"/>
      <c r="E282" s="129"/>
      <c r="F282" s="76" t="str">
        <f t="shared" si="8"/>
        <v/>
      </c>
      <c r="G282" s="76" t="str">
        <f t="shared" si="9"/>
        <v/>
      </c>
    </row>
    <row r="283" s="44" customFormat="1" spans="1:7">
      <c r="A283" s="126" t="s">
        <v>528</v>
      </c>
      <c r="B283" s="131" t="s">
        <v>529</v>
      </c>
      <c r="C283" s="128"/>
      <c r="D283" s="129"/>
      <c r="E283" s="129"/>
      <c r="F283" s="76" t="str">
        <f t="shared" si="8"/>
        <v/>
      </c>
      <c r="G283" s="76" t="str">
        <f t="shared" si="9"/>
        <v/>
      </c>
    </row>
    <row r="284" s="44" customFormat="1" spans="1:7">
      <c r="A284" s="126" t="s">
        <v>530</v>
      </c>
      <c r="B284" s="131" t="s">
        <v>531</v>
      </c>
      <c r="C284" s="128"/>
      <c r="D284" s="129"/>
      <c r="E284" s="129"/>
      <c r="F284" s="76" t="str">
        <f t="shared" si="8"/>
        <v/>
      </c>
      <c r="G284" s="76" t="str">
        <f t="shared" si="9"/>
        <v/>
      </c>
    </row>
    <row r="285" s="44" customFormat="1" spans="1:7">
      <c r="A285" s="126" t="s">
        <v>532</v>
      </c>
      <c r="B285" s="132" t="s">
        <v>124</v>
      </c>
      <c r="C285" s="128"/>
      <c r="D285" s="129"/>
      <c r="E285" s="129"/>
      <c r="F285" s="76" t="str">
        <f t="shared" ref="F285:F348" si="10">IFERROR($E285/C285,"")</f>
        <v/>
      </c>
      <c r="G285" s="76" t="str">
        <f t="shared" si="9"/>
        <v/>
      </c>
    </row>
    <row r="286" s="44" customFormat="1" spans="1:7">
      <c r="A286" s="126" t="s">
        <v>533</v>
      </c>
      <c r="B286" s="127" t="s">
        <v>534</v>
      </c>
      <c r="C286" s="128">
        <v>13</v>
      </c>
      <c r="D286" s="129">
        <v>8</v>
      </c>
      <c r="E286" s="129">
        <v>20</v>
      </c>
      <c r="F286" s="76">
        <f t="shared" si="10"/>
        <v>1.53846153846154</v>
      </c>
      <c r="G286" s="76">
        <f t="shared" si="9"/>
        <v>2.5</v>
      </c>
    </row>
    <row r="287" s="44" customFormat="1" spans="1:7">
      <c r="A287" s="126" t="s">
        <v>535</v>
      </c>
      <c r="B287" s="127" t="s">
        <v>106</v>
      </c>
      <c r="C287" s="128"/>
      <c r="D287" s="129"/>
      <c r="E287" s="129"/>
      <c r="F287" s="76" t="str">
        <f t="shared" si="10"/>
        <v/>
      </c>
      <c r="G287" s="76" t="str">
        <f t="shared" si="9"/>
        <v/>
      </c>
    </row>
    <row r="288" s="44" customFormat="1" spans="1:7">
      <c r="A288" s="126" t="s">
        <v>536</v>
      </c>
      <c r="B288" s="127" t="s">
        <v>108</v>
      </c>
      <c r="C288" s="128"/>
      <c r="D288" s="129"/>
      <c r="E288" s="129"/>
      <c r="F288" s="76" t="str">
        <f t="shared" si="10"/>
        <v/>
      </c>
      <c r="G288" s="76" t="str">
        <f t="shared" si="9"/>
        <v/>
      </c>
    </row>
    <row r="289" s="44" customFormat="1" spans="1:7">
      <c r="A289" s="126" t="s">
        <v>537</v>
      </c>
      <c r="B289" s="131" t="s">
        <v>110</v>
      </c>
      <c r="C289" s="128"/>
      <c r="D289" s="129"/>
      <c r="E289" s="129"/>
      <c r="F289" s="76" t="str">
        <f t="shared" si="10"/>
        <v/>
      </c>
      <c r="G289" s="76" t="str">
        <f t="shared" si="9"/>
        <v/>
      </c>
    </row>
    <row r="290" s="44" customFormat="1" spans="1:7">
      <c r="A290" s="126" t="s">
        <v>538</v>
      </c>
      <c r="B290" s="131" t="s">
        <v>539</v>
      </c>
      <c r="C290" s="128"/>
      <c r="D290" s="129"/>
      <c r="E290" s="129"/>
      <c r="F290" s="76" t="str">
        <f t="shared" si="10"/>
        <v/>
      </c>
      <c r="G290" s="76" t="str">
        <f t="shared" si="9"/>
        <v/>
      </c>
    </row>
    <row r="291" s="44" customFormat="1" spans="1:7">
      <c r="A291" s="126" t="s">
        <v>540</v>
      </c>
      <c r="B291" s="131" t="s">
        <v>541</v>
      </c>
      <c r="C291" s="128"/>
      <c r="D291" s="129"/>
      <c r="E291" s="129"/>
      <c r="F291" s="76" t="str">
        <f t="shared" si="10"/>
        <v/>
      </c>
      <c r="G291" s="76" t="str">
        <f t="shared" si="9"/>
        <v/>
      </c>
    </row>
    <row r="292" s="44" customFormat="1" spans="1:7">
      <c r="A292" s="126" t="s">
        <v>542</v>
      </c>
      <c r="B292" s="127" t="s">
        <v>543</v>
      </c>
      <c r="C292" s="128"/>
      <c r="D292" s="129"/>
      <c r="E292" s="129"/>
      <c r="F292" s="76" t="str">
        <f t="shared" si="10"/>
        <v/>
      </c>
      <c r="G292" s="76" t="str">
        <f t="shared" si="9"/>
        <v/>
      </c>
    </row>
    <row r="293" s="44" customFormat="1" spans="1:7">
      <c r="A293" s="126" t="s">
        <v>544</v>
      </c>
      <c r="B293" s="127" t="s">
        <v>124</v>
      </c>
      <c r="C293" s="128"/>
      <c r="D293" s="129"/>
      <c r="E293" s="129"/>
      <c r="F293" s="76" t="str">
        <f t="shared" si="10"/>
        <v/>
      </c>
      <c r="G293" s="76" t="str">
        <f t="shared" si="9"/>
        <v/>
      </c>
    </row>
    <row r="294" s="44" customFormat="1" spans="1:7">
      <c r="A294" s="126" t="s">
        <v>545</v>
      </c>
      <c r="B294" s="127" t="s">
        <v>546</v>
      </c>
      <c r="C294" s="128">
        <v>4</v>
      </c>
      <c r="D294" s="129">
        <v>14</v>
      </c>
      <c r="E294" s="129">
        <v>20</v>
      </c>
      <c r="F294" s="76">
        <f t="shared" si="10"/>
        <v>5</v>
      </c>
      <c r="G294" s="76">
        <f t="shared" si="9"/>
        <v>1.42857142857143</v>
      </c>
    </row>
    <row r="295" s="44" customFormat="1" spans="1:7">
      <c r="A295" s="126" t="s">
        <v>547</v>
      </c>
      <c r="B295" s="131" t="s">
        <v>106</v>
      </c>
      <c r="C295" s="128">
        <v>850</v>
      </c>
      <c r="D295" s="129">
        <v>851</v>
      </c>
      <c r="E295" s="129">
        <v>900</v>
      </c>
      <c r="F295" s="76">
        <f t="shared" si="10"/>
        <v>1.05882352941176</v>
      </c>
      <c r="G295" s="76">
        <f t="shared" si="9"/>
        <v>1.05757931844888</v>
      </c>
    </row>
    <row r="296" s="44" customFormat="1" spans="1:7">
      <c r="A296" s="126" t="s">
        <v>548</v>
      </c>
      <c r="B296" s="131" t="s">
        <v>108</v>
      </c>
      <c r="C296" s="128"/>
      <c r="D296" s="129"/>
      <c r="E296" s="129"/>
      <c r="F296" s="76" t="str">
        <f t="shared" si="10"/>
        <v/>
      </c>
      <c r="G296" s="76" t="str">
        <f t="shared" si="9"/>
        <v/>
      </c>
    </row>
    <row r="297" s="44" customFormat="1" spans="1:7">
      <c r="A297" s="126" t="s">
        <v>549</v>
      </c>
      <c r="B297" s="131" t="s">
        <v>110</v>
      </c>
      <c r="C297" s="128"/>
      <c r="D297" s="129"/>
      <c r="E297" s="129"/>
      <c r="F297" s="76" t="str">
        <f t="shared" si="10"/>
        <v/>
      </c>
      <c r="G297" s="76" t="str">
        <f t="shared" si="9"/>
        <v/>
      </c>
    </row>
    <row r="298" s="44" customFormat="1" spans="1:7">
      <c r="A298" s="126" t="s">
        <v>550</v>
      </c>
      <c r="B298" s="132" t="s">
        <v>551</v>
      </c>
      <c r="C298" s="128">
        <v>90</v>
      </c>
      <c r="D298" s="129"/>
      <c r="E298" s="129">
        <v>10</v>
      </c>
      <c r="F298" s="76">
        <f t="shared" si="10"/>
        <v>0.111111111111111</v>
      </c>
      <c r="G298" s="76" t="str">
        <f t="shared" si="9"/>
        <v/>
      </c>
    </row>
    <row r="299" s="44" customFormat="1" spans="1:7">
      <c r="A299" s="126" t="s">
        <v>552</v>
      </c>
      <c r="B299" s="127" t="s">
        <v>553</v>
      </c>
      <c r="C299" s="128"/>
      <c r="D299" s="129"/>
      <c r="E299" s="129"/>
      <c r="F299" s="76" t="str">
        <f t="shared" si="10"/>
        <v/>
      </c>
      <c r="G299" s="76" t="str">
        <f t="shared" si="9"/>
        <v/>
      </c>
    </row>
    <row r="300" s="44" customFormat="1" spans="1:7">
      <c r="A300" s="126" t="s">
        <v>554</v>
      </c>
      <c r="B300" s="127" t="s">
        <v>555</v>
      </c>
      <c r="C300" s="128"/>
      <c r="D300" s="129"/>
      <c r="E300" s="129"/>
      <c r="F300" s="76" t="str">
        <f t="shared" si="10"/>
        <v/>
      </c>
      <c r="G300" s="76" t="str">
        <f t="shared" si="9"/>
        <v/>
      </c>
    </row>
    <row r="301" s="44" customFormat="1" spans="1:7">
      <c r="A301" s="126" t="s">
        <v>556</v>
      </c>
      <c r="B301" s="133" t="s">
        <v>557</v>
      </c>
      <c r="C301" s="128">
        <v>5</v>
      </c>
      <c r="D301" s="129">
        <v>31</v>
      </c>
      <c r="E301" s="129">
        <v>50</v>
      </c>
      <c r="F301" s="76">
        <f t="shared" si="10"/>
        <v>10</v>
      </c>
      <c r="G301" s="76">
        <f t="shared" si="9"/>
        <v>1.61290322580645</v>
      </c>
    </row>
    <row r="302" s="44" customFormat="1" spans="1:7">
      <c r="A302" s="126" t="s">
        <v>558</v>
      </c>
      <c r="B302" s="134" t="s">
        <v>559</v>
      </c>
      <c r="C302" s="128"/>
      <c r="D302" s="129"/>
      <c r="E302" s="129"/>
      <c r="F302" s="76" t="str">
        <f t="shared" si="10"/>
        <v/>
      </c>
      <c r="G302" s="76" t="str">
        <f t="shared" si="9"/>
        <v/>
      </c>
    </row>
    <row r="303" s="44" customFormat="1" spans="1:7">
      <c r="A303" s="126" t="s">
        <v>560</v>
      </c>
      <c r="B303" s="131" t="s">
        <v>561</v>
      </c>
      <c r="C303" s="128">
        <v>67</v>
      </c>
      <c r="D303" s="129"/>
      <c r="E303" s="129">
        <v>10</v>
      </c>
      <c r="F303" s="76">
        <f t="shared" si="10"/>
        <v>0.149253731343284</v>
      </c>
      <c r="G303" s="76" t="str">
        <f t="shared" si="9"/>
        <v/>
      </c>
    </row>
    <row r="304" s="44" customFormat="1" spans="1:7">
      <c r="A304" s="126" t="s">
        <v>562</v>
      </c>
      <c r="B304" s="131" t="s">
        <v>563</v>
      </c>
      <c r="C304" s="128">
        <v>45</v>
      </c>
      <c r="D304" s="129"/>
      <c r="E304" s="129">
        <v>10</v>
      </c>
      <c r="F304" s="76">
        <f t="shared" si="10"/>
        <v>0.222222222222222</v>
      </c>
      <c r="G304" s="76" t="str">
        <f t="shared" si="9"/>
        <v/>
      </c>
    </row>
    <row r="305" s="44" customFormat="1" spans="1:7">
      <c r="A305" s="126" t="s">
        <v>564</v>
      </c>
      <c r="B305" s="127" t="s">
        <v>195</v>
      </c>
      <c r="C305" s="128"/>
      <c r="D305" s="129"/>
      <c r="E305" s="129"/>
      <c r="F305" s="76" t="str">
        <f t="shared" si="10"/>
        <v/>
      </c>
      <c r="G305" s="76" t="str">
        <f t="shared" si="9"/>
        <v/>
      </c>
    </row>
    <row r="306" s="44" customFormat="1" spans="1:7">
      <c r="A306" s="126" t="s">
        <v>565</v>
      </c>
      <c r="B306" s="127" t="s">
        <v>124</v>
      </c>
      <c r="C306" s="128"/>
      <c r="D306" s="129"/>
      <c r="E306" s="129"/>
      <c r="F306" s="76" t="str">
        <f t="shared" si="10"/>
        <v/>
      </c>
      <c r="G306" s="76" t="str">
        <f t="shared" si="9"/>
        <v/>
      </c>
    </row>
    <row r="307" s="44" customFormat="1" spans="1:7">
      <c r="A307" s="126" t="s">
        <v>566</v>
      </c>
      <c r="B307" s="127" t="s">
        <v>567</v>
      </c>
      <c r="C307" s="128">
        <v>15</v>
      </c>
      <c r="D307" s="129">
        <v>435</v>
      </c>
      <c r="E307" s="129">
        <v>500</v>
      </c>
      <c r="F307" s="76">
        <f t="shared" si="10"/>
        <v>33.3333333333333</v>
      </c>
      <c r="G307" s="76">
        <f t="shared" si="9"/>
        <v>1.14942528735632</v>
      </c>
    </row>
    <row r="308" s="44" customFormat="1" spans="1:7">
      <c r="A308" s="126" t="s">
        <v>568</v>
      </c>
      <c r="B308" s="127" t="s">
        <v>106</v>
      </c>
      <c r="C308" s="128">
        <v>42</v>
      </c>
      <c r="D308" s="129"/>
      <c r="E308" s="129">
        <v>10</v>
      </c>
      <c r="F308" s="76">
        <f t="shared" si="10"/>
        <v>0.238095238095238</v>
      </c>
      <c r="G308" s="76" t="str">
        <f t="shared" si="9"/>
        <v/>
      </c>
    </row>
    <row r="309" s="44" customFormat="1" spans="1:7">
      <c r="A309" s="126" t="s">
        <v>569</v>
      </c>
      <c r="B309" s="131" t="s">
        <v>108</v>
      </c>
      <c r="C309" s="128"/>
      <c r="D309" s="129"/>
      <c r="E309" s="129"/>
      <c r="F309" s="76" t="str">
        <f t="shared" si="10"/>
        <v/>
      </c>
      <c r="G309" s="76" t="str">
        <f t="shared" si="9"/>
        <v/>
      </c>
    </row>
    <row r="310" s="44" customFormat="1" spans="1:7">
      <c r="A310" s="126" t="s">
        <v>570</v>
      </c>
      <c r="B310" s="127" t="s">
        <v>110</v>
      </c>
      <c r="C310" s="128"/>
      <c r="D310" s="129"/>
      <c r="E310" s="129"/>
      <c r="F310" s="76" t="str">
        <f t="shared" si="10"/>
        <v/>
      </c>
      <c r="G310" s="76" t="str">
        <f t="shared" si="9"/>
        <v/>
      </c>
    </row>
    <row r="311" s="44" customFormat="1" spans="1:7">
      <c r="A311" s="126" t="s">
        <v>571</v>
      </c>
      <c r="B311" s="127" t="s">
        <v>572</v>
      </c>
      <c r="C311" s="128"/>
      <c r="D311" s="129"/>
      <c r="E311" s="129"/>
      <c r="F311" s="76" t="str">
        <f t="shared" si="10"/>
        <v/>
      </c>
      <c r="G311" s="76" t="str">
        <f t="shared" si="9"/>
        <v/>
      </c>
    </row>
    <row r="312" s="44" customFormat="1" spans="1:7">
      <c r="A312" s="126" t="s">
        <v>573</v>
      </c>
      <c r="B312" s="127" t="s">
        <v>574</v>
      </c>
      <c r="C312" s="128"/>
      <c r="D312" s="129"/>
      <c r="E312" s="129"/>
      <c r="F312" s="76" t="str">
        <f t="shared" si="10"/>
        <v/>
      </c>
      <c r="G312" s="76" t="str">
        <f t="shared" si="9"/>
        <v/>
      </c>
    </row>
    <row r="313" s="44" customFormat="1" spans="1:7">
      <c r="A313" s="126" t="s">
        <v>575</v>
      </c>
      <c r="B313" s="127" t="s">
        <v>576</v>
      </c>
      <c r="C313" s="128"/>
      <c r="D313" s="129"/>
      <c r="E313" s="129"/>
      <c r="F313" s="76" t="str">
        <f t="shared" si="10"/>
        <v/>
      </c>
      <c r="G313" s="76" t="str">
        <f t="shared" si="9"/>
        <v/>
      </c>
    </row>
    <row r="314" s="44" customFormat="1" spans="1:7">
      <c r="A314" s="126" t="s">
        <v>577</v>
      </c>
      <c r="B314" s="132" t="s">
        <v>195</v>
      </c>
      <c r="C314" s="128"/>
      <c r="D314" s="129"/>
      <c r="E314" s="129"/>
      <c r="F314" s="76" t="str">
        <f t="shared" si="10"/>
        <v/>
      </c>
      <c r="G314" s="76" t="str">
        <f t="shared" si="9"/>
        <v/>
      </c>
    </row>
    <row r="315" s="44" customFormat="1" spans="1:7">
      <c r="A315" s="126" t="s">
        <v>578</v>
      </c>
      <c r="B315" s="131" t="s">
        <v>124</v>
      </c>
      <c r="C315" s="128"/>
      <c r="D315" s="129"/>
      <c r="E315" s="129"/>
      <c r="F315" s="76" t="str">
        <f t="shared" si="10"/>
        <v/>
      </c>
      <c r="G315" s="76" t="str">
        <f t="shared" si="9"/>
        <v/>
      </c>
    </row>
    <row r="316" s="44" customFormat="1" spans="1:7">
      <c r="A316" s="126" t="s">
        <v>579</v>
      </c>
      <c r="B316" s="127" t="s">
        <v>580</v>
      </c>
      <c r="C316" s="128"/>
      <c r="D316" s="129"/>
      <c r="E316" s="129"/>
      <c r="F316" s="76" t="str">
        <f t="shared" si="10"/>
        <v/>
      </c>
      <c r="G316" s="76" t="str">
        <f t="shared" si="9"/>
        <v/>
      </c>
    </row>
    <row r="317" s="44" customFormat="1" spans="1:7">
      <c r="A317" s="126" t="s">
        <v>581</v>
      </c>
      <c r="B317" s="127" t="s">
        <v>106</v>
      </c>
      <c r="C317" s="128"/>
      <c r="D317" s="129"/>
      <c r="E317" s="129"/>
      <c r="F317" s="76" t="str">
        <f t="shared" si="10"/>
        <v/>
      </c>
      <c r="G317" s="76" t="str">
        <f t="shared" si="9"/>
        <v/>
      </c>
    </row>
    <row r="318" s="44" customFormat="1" spans="1:7">
      <c r="A318" s="126" t="s">
        <v>582</v>
      </c>
      <c r="B318" s="134" t="s">
        <v>108</v>
      </c>
      <c r="C318" s="128"/>
      <c r="D318" s="129"/>
      <c r="E318" s="129"/>
      <c r="F318" s="76" t="str">
        <f t="shared" si="10"/>
        <v/>
      </c>
      <c r="G318" s="76" t="str">
        <f t="shared" si="9"/>
        <v/>
      </c>
    </row>
    <row r="319" s="44" customFormat="1" spans="1:7">
      <c r="A319" s="126" t="s">
        <v>583</v>
      </c>
      <c r="B319" s="127" t="s">
        <v>110</v>
      </c>
      <c r="C319" s="128"/>
      <c r="D319" s="129"/>
      <c r="E319" s="129"/>
      <c r="F319" s="76" t="str">
        <f t="shared" si="10"/>
        <v/>
      </c>
      <c r="G319" s="76" t="str">
        <f t="shared" si="9"/>
        <v/>
      </c>
    </row>
    <row r="320" s="44" customFormat="1" spans="1:7">
      <c r="A320" s="126" t="s">
        <v>584</v>
      </c>
      <c r="B320" s="127" t="s">
        <v>585</v>
      </c>
      <c r="C320" s="128"/>
      <c r="D320" s="129"/>
      <c r="E320" s="129"/>
      <c r="F320" s="76" t="str">
        <f t="shared" si="10"/>
        <v/>
      </c>
      <c r="G320" s="76" t="str">
        <f t="shared" si="9"/>
        <v/>
      </c>
    </row>
    <row r="321" s="44" customFormat="1" spans="1:7">
      <c r="A321" s="126" t="s">
        <v>586</v>
      </c>
      <c r="B321" s="127" t="s">
        <v>587</v>
      </c>
      <c r="C321" s="128"/>
      <c r="D321" s="129"/>
      <c r="E321" s="129"/>
      <c r="F321" s="76" t="str">
        <f t="shared" si="10"/>
        <v/>
      </c>
      <c r="G321" s="76" t="str">
        <f t="shared" si="9"/>
        <v/>
      </c>
    </row>
    <row r="322" s="44" customFormat="1" spans="1:7">
      <c r="A322" s="126" t="s">
        <v>588</v>
      </c>
      <c r="B322" s="131" t="s">
        <v>589</v>
      </c>
      <c r="C322" s="128"/>
      <c r="D322" s="129"/>
      <c r="E322" s="129"/>
      <c r="F322" s="76" t="str">
        <f t="shared" si="10"/>
        <v/>
      </c>
      <c r="G322" s="76" t="str">
        <f t="shared" si="9"/>
        <v/>
      </c>
    </row>
    <row r="323" s="44" customFormat="1" spans="1:7">
      <c r="A323" s="126" t="s">
        <v>590</v>
      </c>
      <c r="B323" s="131" t="s">
        <v>195</v>
      </c>
      <c r="C323" s="128"/>
      <c r="D323" s="129"/>
      <c r="E323" s="129"/>
      <c r="F323" s="76" t="str">
        <f t="shared" si="10"/>
        <v/>
      </c>
      <c r="G323" s="76" t="str">
        <f t="shared" si="9"/>
        <v/>
      </c>
    </row>
    <row r="324" s="44" customFormat="1" spans="1:7">
      <c r="A324" s="126" t="s">
        <v>591</v>
      </c>
      <c r="B324" s="131" t="s">
        <v>124</v>
      </c>
      <c r="C324" s="128"/>
      <c r="D324" s="129"/>
      <c r="E324" s="129"/>
      <c r="F324" s="76" t="str">
        <f t="shared" si="10"/>
        <v/>
      </c>
      <c r="G324" s="76" t="str">
        <f t="shared" si="9"/>
        <v/>
      </c>
    </row>
    <row r="325" s="44" customFormat="1" spans="1:7">
      <c r="A325" s="126" t="s">
        <v>592</v>
      </c>
      <c r="B325" s="127" t="s">
        <v>593</v>
      </c>
      <c r="C325" s="128"/>
      <c r="D325" s="129"/>
      <c r="E325" s="129"/>
      <c r="F325" s="76" t="str">
        <f t="shared" si="10"/>
        <v/>
      </c>
      <c r="G325" s="76" t="str">
        <f t="shared" si="9"/>
        <v/>
      </c>
    </row>
    <row r="326" s="44" customFormat="1" spans="1:7">
      <c r="A326" s="126" t="s">
        <v>594</v>
      </c>
      <c r="B326" s="127" t="s">
        <v>106</v>
      </c>
      <c r="C326" s="128"/>
      <c r="D326" s="129"/>
      <c r="E326" s="129"/>
      <c r="F326" s="76" t="str">
        <f t="shared" si="10"/>
        <v/>
      </c>
      <c r="G326" s="76" t="str">
        <f t="shared" si="9"/>
        <v/>
      </c>
    </row>
    <row r="327" s="44" customFormat="1" spans="1:7">
      <c r="A327" s="126" t="s">
        <v>595</v>
      </c>
      <c r="B327" s="127" t="s">
        <v>108</v>
      </c>
      <c r="C327" s="128"/>
      <c r="D327" s="129"/>
      <c r="E327" s="129"/>
      <c r="F327" s="76" t="str">
        <f t="shared" si="10"/>
        <v/>
      </c>
      <c r="G327" s="76" t="str">
        <f t="shared" ref="G327:G390" si="11">IFERROR($E327/D327,"")</f>
        <v/>
      </c>
    </row>
    <row r="328" s="44" customFormat="1" spans="1:7">
      <c r="A328" s="126" t="s">
        <v>596</v>
      </c>
      <c r="B328" s="127" t="s">
        <v>110</v>
      </c>
      <c r="C328" s="128"/>
      <c r="D328" s="129"/>
      <c r="E328" s="129"/>
      <c r="F328" s="76" t="str">
        <f t="shared" si="10"/>
        <v/>
      </c>
      <c r="G328" s="76" t="str">
        <f t="shared" si="11"/>
        <v/>
      </c>
    </row>
    <row r="329" s="44" customFormat="1" spans="1:7">
      <c r="A329" s="126" t="s">
        <v>597</v>
      </c>
      <c r="B329" s="131" t="s">
        <v>598</v>
      </c>
      <c r="C329" s="128"/>
      <c r="D329" s="129"/>
      <c r="E329" s="129"/>
      <c r="F329" s="76" t="str">
        <f t="shared" si="10"/>
        <v/>
      </c>
      <c r="G329" s="76" t="str">
        <f t="shared" si="11"/>
        <v/>
      </c>
    </row>
    <row r="330" s="44" customFormat="1" spans="1:7">
      <c r="A330" s="126" t="s">
        <v>599</v>
      </c>
      <c r="B330" s="131" t="s">
        <v>600</v>
      </c>
      <c r="C330" s="128"/>
      <c r="D330" s="129"/>
      <c r="E330" s="129"/>
      <c r="F330" s="76" t="str">
        <f t="shared" si="10"/>
        <v/>
      </c>
      <c r="G330" s="76" t="str">
        <f t="shared" si="11"/>
        <v/>
      </c>
    </row>
    <row r="331" s="44" customFormat="1" spans="1:7">
      <c r="A331" s="126" t="s">
        <v>601</v>
      </c>
      <c r="B331" s="132" t="s">
        <v>124</v>
      </c>
      <c r="C331" s="128"/>
      <c r="D331" s="129"/>
      <c r="E331" s="129"/>
      <c r="F331" s="76" t="str">
        <f t="shared" si="10"/>
        <v/>
      </c>
      <c r="G331" s="76" t="str">
        <f t="shared" si="11"/>
        <v/>
      </c>
    </row>
    <row r="332" s="44" customFormat="1" spans="1:7">
      <c r="A332" s="126" t="s">
        <v>602</v>
      </c>
      <c r="B332" s="127" t="s">
        <v>603</v>
      </c>
      <c r="C332" s="128"/>
      <c r="D332" s="129"/>
      <c r="E332" s="129"/>
      <c r="F332" s="76" t="str">
        <f t="shared" si="10"/>
        <v/>
      </c>
      <c r="G332" s="76" t="str">
        <f t="shared" si="11"/>
        <v/>
      </c>
    </row>
    <row r="333" s="44" customFormat="1" spans="1:7">
      <c r="A333" s="126" t="s">
        <v>604</v>
      </c>
      <c r="B333" s="127" t="s">
        <v>106</v>
      </c>
      <c r="C333" s="128"/>
      <c r="D333" s="129"/>
      <c r="E333" s="129"/>
      <c r="F333" s="76" t="str">
        <f t="shared" si="10"/>
        <v/>
      </c>
      <c r="G333" s="76" t="str">
        <f t="shared" si="11"/>
        <v/>
      </c>
    </row>
    <row r="334" s="44" customFormat="1" spans="1:7">
      <c r="A334" s="126" t="s">
        <v>605</v>
      </c>
      <c r="B334" s="131" t="s">
        <v>108</v>
      </c>
      <c r="C334" s="128"/>
      <c r="D334" s="129"/>
      <c r="E334" s="129"/>
      <c r="F334" s="76" t="str">
        <f t="shared" si="10"/>
        <v/>
      </c>
      <c r="G334" s="76" t="str">
        <f t="shared" si="11"/>
        <v/>
      </c>
    </row>
    <row r="335" s="44" customFormat="1" spans="1:7">
      <c r="A335" s="126" t="s">
        <v>606</v>
      </c>
      <c r="B335" s="131" t="s">
        <v>195</v>
      </c>
      <c r="C335" s="128"/>
      <c r="D335" s="129"/>
      <c r="E335" s="129"/>
      <c r="F335" s="76" t="str">
        <f t="shared" si="10"/>
        <v/>
      </c>
      <c r="G335" s="76" t="str">
        <f t="shared" si="11"/>
        <v/>
      </c>
    </row>
    <row r="336" s="44" customFormat="1" spans="1:7">
      <c r="A336" s="126" t="s">
        <v>607</v>
      </c>
      <c r="B336" s="131" t="s">
        <v>608</v>
      </c>
      <c r="C336" s="128"/>
      <c r="D336" s="129"/>
      <c r="E336" s="129"/>
      <c r="F336" s="76" t="str">
        <f t="shared" si="10"/>
        <v/>
      </c>
      <c r="G336" s="76" t="str">
        <f t="shared" si="11"/>
        <v/>
      </c>
    </row>
    <row r="337" s="44" customFormat="1" spans="1:7">
      <c r="A337" s="126" t="s">
        <v>609</v>
      </c>
      <c r="B337" s="127" t="s">
        <v>610</v>
      </c>
      <c r="C337" s="128"/>
      <c r="D337" s="129"/>
      <c r="E337" s="129"/>
      <c r="F337" s="76" t="str">
        <f t="shared" si="10"/>
        <v/>
      </c>
      <c r="G337" s="76" t="str">
        <f t="shared" si="11"/>
        <v/>
      </c>
    </row>
    <row r="338" s="44" customFormat="1" spans="1:7">
      <c r="A338" s="126" t="s">
        <v>611</v>
      </c>
      <c r="B338" s="127" t="s">
        <v>612</v>
      </c>
      <c r="C338" s="128"/>
      <c r="D338" s="129">
        <v>57</v>
      </c>
      <c r="E338" s="129">
        <v>100</v>
      </c>
      <c r="F338" s="76" t="str">
        <f t="shared" si="10"/>
        <v/>
      </c>
      <c r="G338" s="76">
        <f t="shared" si="11"/>
        <v>1.75438596491228</v>
      </c>
    </row>
    <row r="339" s="44" customFormat="1" spans="1:7">
      <c r="A339" s="126" t="s">
        <v>613</v>
      </c>
      <c r="B339" s="131" t="s">
        <v>614</v>
      </c>
      <c r="C339" s="128">
        <v>1000</v>
      </c>
      <c r="D339" s="129"/>
      <c r="E339" s="129"/>
      <c r="F339" s="76">
        <f t="shared" si="10"/>
        <v>0</v>
      </c>
      <c r="G339" s="76" t="str">
        <f t="shared" si="11"/>
        <v/>
      </c>
    </row>
    <row r="340" s="44" customFormat="1" spans="1:7">
      <c r="A340" s="126" t="s">
        <v>615</v>
      </c>
      <c r="B340" s="132" t="s">
        <v>106</v>
      </c>
      <c r="C340" s="128">
        <v>350</v>
      </c>
      <c r="D340" s="129">
        <v>2794</v>
      </c>
      <c r="E340" s="129">
        <v>3000</v>
      </c>
      <c r="F340" s="76">
        <f t="shared" si="10"/>
        <v>8.57142857142857</v>
      </c>
      <c r="G340" s="76">
        <f t="shared" si="11"/>
        <v>1.07372942018611</v>
      </c>
    </row>
    <row r="341" s="44" customFormat="1" spans="1:7">
      <c r="A341" s="126" t="s">
        <v>616</v>
      </c>
      <c r="B341" s="127" t="s">
        <v>108</v>
      </c>
      <c r="C341" s="128"/>
      <c r="D341" s="129"/>
      <c r="E341" s="129"/>
      <c r="F341" s="76" t="str">
        <f t="shared" si="10"/>
        <v/>
      </c>
      <c r="G341" s="76" t="str">
        <f t="shared" si="11"/>
        <v/>
      </c>
    </row>
    <row r="342" s="44" customFormat="1" spans="1:7">
      <c r="A342" s="126" t="s">
        <v>617</v>
      </c>
      <c r="B342" s="127" t="s">
        <v>110</v>
      </c>
      <c r="C342" s="128">
        <v>203</v>
      </c>
      <c r="D342" s="129"/>
      <c r="E342" s="129">
        <v>10</v>
      </c>
      <c r="F342" s="76">
        <f t="shared" si="10"/>
        <v>0.0492610837438424</v>
      </c>
      <c r="G342" s="76" t="str">
        <f t="shared" si="11"/>
        <v/>
      </c>
    </row>
    <row r="343" s="44" customFormat="1" spans="1:7">
      <c r="A343" s="126" t="s">
        <v>618</v>
      </c>
      <c r="B343" s="127" t="s">
        <v>619</v>
      </c>
      <c r="C343" s="128">
        <v>2035</v>
      </c>
      <c r="D343" s="129">
        <v>3</v>
      </c>
      <c r="E343" s="129">
        <v>100</v>
      </c>
      <c r="F343" s="76">
        <f t="shared" si="10"/>
        <v>0.0491400491400491</v>
      </c>
      <c r="G343" s="76">
        <f t="shared" si="11"/>
        <v>33.3333333333333</v>
      </c>
    </row>
    <row r="344" s="44" customFormat="1" spans="1:7">
      <c r="A344" s="126" t="s">
        <v>620</v>
      </c>
      <c r="B344" s="131" t="s">
        <v>621</v>
      </c>
      <c r="C344" s="128">
        <v>1000</v>
      </c>
      <c r="D344" s="129">
        <v>194</v>
      </c>
      <c r="E344" s="129">
        <v>300</v>
      </c>
      <c r="F344" s="76">
        <f t="shared" si="10"/>
        <v>0.3</v>
      </c>
      <c r="G344" s="76">
        <f t="shared" si="11"/>
        <v>1.54639175257732</v>
      </c>
    </row>
    <row r="345" s="44" customFormat="1" spans="1:7">
      <c r="A345" s="126" t="s">
        <v>622</v>
      </c>
      <c r="B345" s="131" t="s">
        <v>623</v>
      </c>
      <c r="C345" s="128">
        <v>57611</v>
      </c>
      <c r="D345" s="129">
        <v>44212</v>
      </c>
      <c r="E345" s="129">
        <v>47481</v>
      </c>
      <c r="F345" s="76">
        <f t="shared" si="10"/>
        <v>0.82416552394508</v>
      </c>
      <c r="G345" s="76">
        <f t="shared" si="11"/>
        <v>1.0739392020266</v>
      </c>
    </row>
    <row r="346" s="44" customFormat="1" spans="1:7">
      <c r="A346" s="126" t="s">
        <v>624</v>
      </c>
      <c r="B346" s="127" t="s">
        <v>625</v>
      </c>
      <c r="C346" s="128">
        <v>37261</v>
      </c>
      <c r="D346" s="129">
        <v>24473</v>
      </c>
      <c r="E346" s="129">
        <v>30000</v>
      </c>
      <c r="F346" s="76">
        <f t="shared" si="10"/>
        <v>0.80513137060197</v>
      </c>
      <c r="G346" s="76">
        <f t="shared" si="11"/>
        <v>1.2258407224288</v>
      </c>
    </row>
    <row r="347" s="44" customFormat="1" spans="1:7">
      <c r="A347" s="126" t="s">
        <v>626</v>
      </c>
      <c r="B347" s="127" t="s">
        <v>627</v>
      </c>
      <c r="C347" s="128">
        <v>14698</v>
      </c>
      <c r="D347" s="129">
        <v>11270</v>
      </c>
      <c r="E347" s="129">
        <v>14000</v>
      </c>
      <c r="F347" s="76">
        <f t="shared" si="10"/>
        <v>0.95251054565247</v>
      </c>
      <c r="G347" s="76">
        <f t="shared" si="11"/>
        <v>1.24223602484472</v>
      </c>
    </row>
    <row r="348" s="44" customFormat="1" spans="1:7">
      <c r="A348" s="126" t="s">
        <v>628</v>
      </c>
      <c r="B348" s="127" t="s">
        <v>629</v>
      </c>
      <c r="C348" s="128"/>
      <c r="D348" s="129"/>
      <c r="E348" s="129"/>
      <c r="F348" s="76" t="str">
        <f t="shared" si="10"/>
        <v/>
      </c>
      <c r="G348" s="76" t="str">
        <f t="shared" si="11"/>
        <v/>
      </c>
    </row>
    <row r="349" s="44" customFormat="1" spans="1:7">
      <c r="A349" s="126" t="s">
        <v>630</v>
      </c>
      <c r="B349" s="127" t="s">
        <v>631</v>
      </c>
      <c r="C349" s="128">
        <v>3720</v>
      </c>
      <c r="D349" s="129">
        <v>3791</v>
      </c>
      <c r="E349" s="129">
        <v>4000</v>
      </c>
      <c r="F349" s="76">
        <f t="shared" ref="F349:F412" si="12">IFERROR($E349/C349,"")</f>
        <v>1.0752688172043</v>
      </c>
      <c r="G349" s="76">
        <f t="shared" si="11"/>
        <v>1.05513057240834</v>
      </c>
    </row>
    <row r="350" s="44" customFormat="1" spans="1:7">
      <c r="A350" s="126" t="s">
        <v>632</v>
      </c>
      <c r="B350" s="131" t="s">
        <v>633</v>
      </c>
      <c r="C350" s="128"/>
      <c r="D350" s="129"/>
      <c r="E350" s="129"/>
      <c r="F350" s="76" t="str">
        <f t="shared" si="12"/>
        <v/>
      </c>
      <c r="G350" s="76" t="str">
        <f t="shared" si="11"/>
        <v/>
      </c>
    </row>
    <row r="351" s="44" customFormat="1" spans="1:7">
      <c r="A351" s="126" t="s">
        <v>634</v>
      </c>
      <c r="B351" s="131" t="s">
        <v>635</v>
      </c>
      <c r="C351" s="128">
        <v>2403</v>
      </c>
      <c r="D351" s="129">
        <v>2041</v>
      </c>
      <c r="E351" s="129">
        <v>2500</v>
      </c>
      <c r="F351" s="76">
        <f t="shared" si="12"/>
        <v>1.04036620890553</v>
      </c>
      <c r="G351" s="76">
        <f t="shared" si="11"/>
        <v>1.22488975992161</v>
      </c>
    </row>
    <row r="352" s="44" customFormat="1" spans="1:7">
      <c r="A352" s="126" t="s">
        <v>636</v>
      </c>
      <c r="B352" s="131" t="s">
        <v>637</v>
      </c>
      <c r="C352" s="128"/>
      <c r="D352" s="129"/>
      <c r="E352" s="129"/>
      <c r="F352" s="76" t="str">
        <f t="shared" si="12"/>
        <v/>
      </c>
      <c r="G352" s="76" t="str">
        <f t="shared" si="11"/>
        <v/>
      </c>
    </row>
    <row r="353" s="44" customFormat="1" spans="1:7">
      <c r="A353" s="126" t="s">
        <v>638</v>
      </c>
      <c r="B353" s="132" t="s">
        <v>639</v>
      </c>
      <c r="C353" s="128"/>
      <c r="D353" s="129"/>
      <c r="E353" s="129"/>
      <c r="F353" s="76" t="str">
        <f t="shared" si="12"/>
        <v/>
      </c>
      <c r="G353" s="76" t="str">
        <f t="shared" si="11"/>
        <v/>
      </c>
    </row>
    <row r="354" s="44" customFormat="1" spans="1:7">
      <c r="A354" s="126" t="s">
        <v>640</v>
      </c>
      <c r="B354" s="127" t="s">
        <v>641</v>
      </c>
      <c r="C354" s="128">
        <v>253</v>
      </c>
      <c r="D354" s="129"/>
      <c r="E354" s="129">
        <v>10</v>
      </c>
      <c r="F354" s="76">
        <f t="shared" si="12"/>
        <v>0.0395256916996047</v>
      </c>
      <c r="G354" s="76" t="str">
        <f t="shared" si="11"/>
        <v/>
      </c>
    </row>
    <row r="355" s="44" customFormat="1" spans="1:7">
      <c r="A355" s="126" t="s">
        <v>642</v>
      </c>
      <c r="B355" s="127" t="s">
        <v>643</v>
      </c>
      <c r="C355" s="128"/>
      <c r="D355" s="129"/>
      <c r="E355" s="129"/>
      <c r="F355" s="76" t="str">
        <f t="shared" si="12"/>
        <v/>
      </c>
      <c r="G355" s="76" t="str">
        <f t="shared" si="11"/>
        <v/>
      </c>
    </row>
    <row r="356" s="44" customFormat="1" spans="1:7">
      <c r="A356" s="126" t="s">
        <v>644</v>
      </c>
      <c r="B356" s="127" t="s">
        <v>645</v>
      </c>
      <c r="C356" s="128"/>
      <c r="D356" s="129"/>
      <c r="E356" s="129"/>
      <c r="F356" s="76" t="str">
        <f t="shared" si="12"/>
        <v/>
      </c>
      <c r="G356" s="76" t="str">
        <f t="shared" si="11"/>
        <v/>
      </c>
    </row>
    <row r="357" s="44" customFormat="1" spans="1:7">
      <c r="A357" s="126" t="s">
        <v>646</v>
      </c>
      <c r="B357" s="132" t="s">
        <v>647</v>
      </c>
      <c r="C357" s="128"/>
      <c r="D357" s="129"/>
      <c r="E357" s="129"/>
      <c r="F357" s="76" t="str">
        <f t="shared" si="12"/>
        <v/>
      </c>
      <c r="G357" s="76" t="str">
        <f t="shared" si="11"/>
        <v/>
      </c>
    </row>
    <row r="358" s="44" customFormat="1" spans="1:7">
      <c r="A358" s="126" t="s">
        <v>648</v>
      </c>
      <c r="B358" s="131" t="s">
        <v>649</v>
      </c>
      <c r="C358" s="128">
        <v>230</v>
      </c>
      <c r="D358" s="129"/>
      <c r="E358" s="129">
        <v>10</v>
      </c>
      <c r="F358" s="76">
        <f t="shared" si="12"/>
        <v>0.0434782608695652</v>
      </c>
      <c r="G358" s="76" t="str">
        <f t="shared" si="11"/>
        <v/>
      </c>
    </row>
    <row r="359" s="44" customFormat="1" spans="1:7">
      <c r="A359" s="126" t="s">
        <v>650</v>
      </c>
      <c r="B359" s="127" t="s">
        <v>651</v>
      </c>
      <c r="C359" s="128"/>
      <c r="D359" s="129">
        <v>79</v>
      </c>
      <c r="E359" s="129">
        <v>100</v>
      </c>
      <c r="F359" s="76" t="str">
        <f t="shared" si="12"/>
        <v/>
      </c>
      <c r="G359" s="76">
        <f t="shared" si="11"/>
        <v>1.26582278481013</v>
      </c>
    </row>
    <row r="360" s="44" customFormat="1" spans="1:7">
      <c r="A360" s="126" t="s">
        <v>652</v>
      </c>
      <c r="B360" s="127" t="s">
        <v>653</v>
      </c>
      <c r="C360" s="128"/>
      <c r="D360" s="129"/>
      <c r="E360" s="129"/>
      <c r="F360" s="76" t="str">
        <f t="shared" si="12"/>
        <v/>
      </c>
      <c r="G360" s="76" t="str">
        <f t="shared" si="11"/>
        <v/>
      </c>
    </row>
    <row r="361" s="44" customFormat="1" spans="1:7">
      <c r="A361" s="126" t="s">
        <v>654</v>
      </c>
      <c r="B361" s="131" t="s">
        <v>655</v>
      </c>
      <c r="C361" s="128">
        <v>205</v>
      </c>
      <c r="D361" s="129"/>
      <c r="E361" s="129">
        <v>10</v>
      </c>
      <c r="F361" s="76">
        <f t="shared" si="12"/>
        <v>0.0487804878048781</v>
      </c>
      <c r="G361" s="76" t="str">
        <f t="shared" si="11"/>
        <v/>
      </c>
    </row>
    <row r="362" s="44" customFormat="1" spans="1:7">
      <c r="A362" s="126" t="s">
        <v>656</v>
      </c>
      <c r="B362" s="127" t="s">
        <v>657</v>
      </c>
      <c r="C362" s="128"/>
      <c r="D362" s="129">
        <v>2</v>
      </c>
      <c r="E362" s="129">
        <v>5</v>
      </c>
      <c r="F362" s="76" t="str">
        <f t="shared" si="12"/>
        <v/>
      </c>
      <c r="G362" s="76">
        <f t="shared" si="11"/>
        <v>2.5</v>
      </c>
    </row>
    <row r="363" s="44" customFormat="1" spans="1:7">
      <c r="A363" s="126" t="s">
        <v>658</v>
      </c>
      <c r="B363" s="132" t="s">
        <v>659</v>
      </c>
      <c r="C363" s="128"/>
      <c r="D363" s="129"/>
      <c r="E363" s="129"/>
      <c r="F363" s="76" t="str">
        <f t="shared" si="12"/>
        <v/>
      </c>
      <c r="G363" s="76" t="str">
        <f t="shared" si="11"/>
        <v/>
      </c>
    </row>
    <row r="364" s="44" customFormat="1" spans="1:7">
      <c r="A364" s="126" t="s">
        <v>660</v>
      </c>
      <c r="B364" s="127" t="s">
        <v>661</v>
      </c>
      <c r="C364" s="128"/>
      <c r="D364" s="129"/>
      <c r="E364" s="129"/>
      <c r="F364" s="76" t="str">
        <f t="shared" si="12"/>
        <v/>
      </c>
      <c r="G364" s="76" t="str">
        <f t="shared" si="11"/>
        <v/>
      </c>
    </row>
    <row r="365" s="44" customFormat="1" spans="1:7">
      <c r="A365" s="126" t="s">
        <v>662</v>
      </c>
      <c r="B365" s="127" t="s">
        <v>663</v>
      </c>
      <c r="C365" s="128"/>
      <c r="D365" s="129"/>
      <c r="E365" s="129"/>
      <c r="F365" s="76" t="str">
        <f t="shared" si="12"/>
        <v/>
      </c>
      <c r="G365" s="76" t="str">
        <f t="shared" si="11"/>
        <v/>
      </c>
    </row>
    <row r="366" s="44" customFormat="1" spans="1:7">
      <c r="A366" s="126" t="s">
        <v>664</v>
      </c>
      <c r="B366" s="131" t="s">
        <v>665</v>
      </c>
      <c r="C366" s="128">
        <v>360</v>
      </c>
      <c r="D366" s="129">
        <v>127</v>
      </c>
      <c r="E366" s="129">
        <v>150</v>
      </c>
      <c r="F366" s="76">
        <f t="shared" si="12"/>
        <v>0.416666666666667</v>
      </c>
      <c r="G366" s="76">
        <f t="shared" si="11"/>
        <v>1.18110236220472</v>
      </c>
    </row>
    <row r="367" s="44" customFormat="1" spans="1:7">
      <c r="A367" s="126" t="s">
        <v>666</v>
      </c>
      <c r="B367" s="131" t="s">
        <v>667</v>
      </c>
      <c r="C367" s="128"/>
      <c r="D367" s="129"/>
      <c r="E367" s="129"/>
      <c r="F367" s="76" t="str">
        <f t="shared" si="12"/>
        <v/>
      </c>
      <c r="G367" s="76" t="str">
        <f t="shared" si="11"/>
        <v/>
      </c>
    </row>
    <row r="368" s="44" customFormat="1" spans="1:7">
      <c r="A368" s="126" t="s">
        <v>668</v>
      </c>
      <c r="B368" s="131" t="s">
        <v>669</v>
      </c>
      <c r="C368" s="128"/>
      <c r="D368" s="129">
        <v>24</v>
      </c>
      <c r="E368" s="129">
        <v>30</v>
      </c>
      <c r="F368" s="76" t="str">
        <f t="shared" si="12"/>
        <v/>
      </c>
      <c r="G368" s="76">
        <f t="shared" si="11"/>
        <v>1.25</v>
      </c>
    </row>
    <row r="369" s="44" customFormat="1" spans="1:7">
      <c r="A369" s="126" t="s">
        <v>670</v>
      </c>
      <c r="B369" s="127" t="s">
        <v>671</v>
      </c>
      <c r="C369" s="128"/>
      <c r="D369" s="129"/>
      <c r="E369" s="129"/>
      <c r="F369" s="76" t="str">
        <f t="shared" si="12"/>
        <v/>
      </c>
      <c r="G369" s="76" t="str">
        <f t="shared" si="11"/>
        <v/>
      </c>
    </row>
    <row r="370" s="44" customFormat="1" spans="1:7">
      <c r="A370" s="126" t="s">
        <v>672</v>
      </c>
      <c r="B370" s="127" t="s">
        <v>673</v>
      </c>
      <c r="C370" s="128">
        <v>452</v>
      </c>
      <c r="D370" s="129">
        <v>140</v>
      </c>
      <c r="E370" s="129">
        <v>200</v>
      </c>
      <c r="F370" s="76">
        <f t="shared" si="12"/>
        <v>0.442477876106195</v>
      </c>
      <c r="G370" s="76">
        <f t="shared" si="11"/>
        <v>1.42857142857143</v>
      </c>
    </row>
    <row r="371" s="44" customFormat="1" spans="1:7">
      <c r="A371" s="126" t="s">
        <v>674</v>
      </c>
      <c r="B371" s="127" t="s">
        <v>675</v>
      </c>
      <c r="C371" s="128"/>
      <c r="D371" s="129"/>
      <c r="E371" s="129"/>
      <c r="F371" s="76" t="str">
        <f t="shared" si="12"/>
        <v/>
      </c>
      <c r="G371" s="76" t="str">
        <f t="shared" si="11"/>
        <v/>
      </c>
    </row>
    <row r="372" s="44" customFormat="1" spans="1:7">
      <c r="A372" s="126" t="s">
        <v>676</v>
      </c>
      <c r="B372" s="131" t="s">
        <v>677</v>
      </c>
      <c r="C372" s="128"/>
      <c r="D372" s="129"/>
      <c r="E372" s="129"/>
      <c r="F372" s="76" t="str">
        <f t="shared" si="12"/>
        <v/>
      </c>
      <c r="G372" s="76" t="str">
        <f t="shared" si="11"/>
        <v/>
      </c>
    </row>
    <row r="373" s="44" customFormat="1" spans="1:7">
      <c r="A373" s="126" t="s">
        <v>678</v>
      </c>
      <c r="B373" s="131" t="s">
        <v>679</v>
      </c>
      <c r="C373" s="128"/>
      <c r="D373" s="129"/>
      <c r="E373" s="129"/>
      <c r="F373" s="76" t="str">
        <f t="shared" si="12"/>
        <v/>
      </c>
      <c r="G373" s="76" t="str">
        <f t="shared" si="11"/>
        <v/>
      </c>
    </row>
    <row r="374" s="44" customFormat="1" spans="1:7">
      <c r="A374" s="126" t="s">
        <v>680</v>
      </c>
      <c r="B374" s="132" t="s">
        <v>681</v>
      </c>
      <c r="C374" s="128"/>
      <c r="D374" s="129"/>
      <c r="E374" s="129"/>
      <c r="F374" s="76" t="str">
        <f t="shared" si="12"/>
        <v/>
      </c>
      <c r="G374" s="76" t="str">
        <f t="shared" si="11"/>
        <v/>
      </c>
    </row>
    <row r="375" s="44" customFormat="1" spans="1:7">
      <c r="A375" s="126" t="s">
        <v>682</v>
      </c>
      <c r="B375" s="127" t="s">
        <v>683</v>
      </c>
      <c r="C375" s="128"/>
      <c r="D375" s="129"/>
      <c r="E375" s="129"/>
      <c r="F375" s="76" t="str">
        <f t="shared" si="12"/>
        <v/>
      </c>
      <c r="G375" s="76" t="str">
        <f t="shared" si="11"/>
        <v/>
      </c>
    </row>
    <row r="376" s="44" customFormat="1" spans="1:7">
      <c r="A376" s="126" t="s">
        <v>684</v>
      </c>
      <c r="B376" s="127" t="s">
        <v>685</v>
      </c>
      <c r="C376" s="128"/>
      <c r="D376" s="129"/>
      <c r="E376" s="129"/>
      <c r="F376" s="76" t="str">
        <f t="shared" si="12"/>
        <v/>
      </c>
      <c r="G376" s="76" t="str">
        <f t="shared" si="11"/>
        <v/>
      </c>
    </row>
    <row r="377" s="44" customFormat="1" spans="1:7">
      <c r="A377" s="126" t="s">
        <v>686</v>
      </c>
      <c r="B377" s="131" t="s">
        <v>687</v>
      </c>
      <c r="C377" s="128"/>
      <c r="D377" s="129"/>
      <c r="E377" s="129"/>
      <c r="F377" s="76" t="str">
        <f t="shared" si="12"/>
        <v/>
      </c>
      <c r="G377" s="76" t="str">
        <f t="shared" si="11"/>
        <v/>
      </c>
    </row>
    <row r="378" s="44" customFormat="1" spans="1:7">
      <c r="A378" s="126" t="s">
        <v>688</v>
      </c>
      <c r="B378" s="131" t="s">
        <v>689</v>
      </c>
      <c r="C378" s="128"/>
      <c r="D378" s="129"/>
      <c r="E378" s="129"/>
      <c r="F378" s="76" t="str">
        <f t="shared" si="12"/>
        <v/>
      </c>
      <c r="G378" s="76" t="str">
        <f t="shared" si="11"/>
        <v/>
      </c>
    </row>
    <row r="379" s="44" customFormat="1" spans="1:7">
      <c r="A379" s="126" t="s">
        <v>690</v>
      </c>
      <c r="B379" s="131" t="s">
        <v>691</v>
      </c>
      <c r="C379" s="128">
        <v>1262</v>
      </c>
      <c r="D379" s="129">
        <v>1289</v>
      </c>
      <c r="E379" s="129">
        <v>1300</v>
      </c>
      <c r="F379" s="76">
        <f t="shared" si="12"/>
        <v>1.03011093502377</v>
      </c>
      <c r="G379" s="76">
        <f t="shared" si="11"/>
        <v>1.00853374709077</v>
      </c>
    </row>
    <row r="380" s="44" customFormat="1" spans="1:7">
      <c r="A380" s="126" t="s">
        <v>692</v>
      </c>
      <c r="B380" s="127" t="s">
        <v>693</v>
      </c>
      <c r="C380" s="128">
        <v>8062</v>
      </c>
      <c r="D380" s="129">
        <v>7238</v>
      </c>
      <c r="E380" s="129">
        <v>8000</v>
      </c>
      <c r="F380" s="76">
        <f t="shared" si="12"/>
        <v>0.992309600595386</v>
      </c>
      <c r="G380" s="76">
        <f t="shared" si="11"/>
        <v>1.10527770102238</v>
      </c>
    </row>
    <row r="381" s="44" customFormat="1" spans="1:7">
      <c r="A381" s="126" t="s">
        <v>694</v>
      </c>
      <c r="B381" s="131" t="s">
        <v>106</v>
      </c>
      <c r="C381" s="128"/>
      <c r="D381" s="129">
        <v>2</v>
      </c>
      <c r="E381" s="129">
        <v>5</v>
      </c>
      <c r="F381" s="76" t="str">
        <f t="shared" si="12"/>
        <v/>
      </c>
      <c r="G381" s="76">
        <f t="shared" si="11"/>
        <v>2.5</v>
      </c>
    </row>
    <row r="382" s="44" customFormat="1" spans="1:7">
      <c r="A382" s="126" t="s">
        <v>695</v>
      </c>
      <c r="B382" s="131" t="s">
        <v>108</v>
      </c>
      <c r="C382" s="128"/>
      <c r="D382" s="129"/>
      <c r="E382" s="129"/>
      <c r="F382" s="76" t="str">
        <f t="shared" si="12"/>
        <v/>
      </c>
      <c r="G382" s="76" t="str">
        <f t="shared" si="11"/>
        <v/>
      </c>
    </row>
    <row r="383" s="44" customFormat="1" spans="1:7">
      <c r="A383" s="126" t="s">
        <v>696</v>
      </c>
      <c r="B383" s="131" t="s">
        <v>110</v>
      </c>
      <c r="C383" s="128"/>
      <c r="D383" s="129"/>
      <c r="E383" s="129"/>
      <c r="F383" s="76" t="str">
        <f t="shared" si="12"/>
        <v/>
      </c>
      <c r="G383" s="76" t="str">
        <f t="shared" si="11"/>
        <v/>
      </c>
    </row>
    <row r="384" s="44" customFormat="1" spans="1:7">
      <c r="A384" s="126" t="s">
        <v>697</v>
      </c>
      <c r="B384" s="131" t="s">
        <v>698</v>
      </c>
      <c r="C384" s="128"/>
      <c r="D384" s="129">
        <v>218</v>
      </c>
      <c r="E384" s="129">
        <v>300</v>
      </c>
      <c r="F384" s="76" t="str">
        <f t="shared" si="12"/>
        <v/>
      </c>
      <c r="G384" s="76">
        <f t="shared" si="11"/>
        <v>1.37614678899083</v>
      </c>
    </row>
    <row r="385" s="44" customFormat="1" spans="1:7">
      <c r="A385" s="126" t="s">
        <v>699</v>
      </c>
      <c r="B385" s="127" t="s">
        <v>700</v>
      </c>
      <c r="C385" s="128"/>
      <c r="D385" s="129"/>
      <c r="E385" s="129"/>
      <c r="F385" s="76" t="str">
        <f t="shared" si="12"/>
        <v/>
      </c>
      <c r="G385" s="76" t="str">
        <f t="shared" si="11"/>
        <v/>
      </c>
    </row>
    <row r="386" s="44" customFormat="1" spans="1:7">
      <c r="A386" s="126" t="s">
        <v>701</v>
      </c>
      <c r="B386" s="131" t="s">
        <v>702</v>
      </c>
      <c r="C386" s="128"/>
      <c r="D386" s="129"/>
      <c r="E386" s="129"/>
      <c r="F386" s="76" t="str">
        <f t="shared" si="12"/>
        <v/>
      </c>
      <c r="G386" s="76" t="str">
        <f t="shared" si="11"/>
        <v/>
      </c>
    </row>
    <row r="387" s="44" customFormat="1" spans="1:7">
      <c r="A387" s="126" t="s">
        <v>703</v>
      </c>
      <c r="B387" s="131" t="s">
        <v>704</v>
      </c>
      <c r="C387" s="128"/>
      <c r="D387" s="129"/>
      <c r="E387" s="129"/>
      <c r="F387" s="76" t="str">
        <f t="shared" si="12"/>
        <v/>
      </c>
      <c r="G387" s="76" t="str">
        <f t="shared" si="11"/>
        <v/>
      </c>
    </row>
    <row r="388" s="44" customFormat="1" spans="1:7">
      <c r="A388" s="126" t="s">
        <v>705</v>
      </c>
      <c r="B388" s="131" t="s">
        <v>706</v>
      </c>
      <c r="C388" s="128"/>
      <c r="D388" s="129"/>
      <c r="E388" s="129"/>
      <c r="F388" s="76" t="str">
        <f t="shared" si="12"/>
        <v/>
      </c>
      <c r="G388" s="76" t="str">
        <f t="shared" si="11"/>
        <v/>
      </c>
    </row>
    <row r="389" s="44" customFormat="1" spans="1:7">
      <c r="A389" s="126" t="s">
        <v>707</v>
      </c>
      <c r="B389" s="127" t="s">
        <v>708</v>
      </c>
      <c r="C389" s="128"/>
      <c r="D389" s="129"/>
      <c r="E389" s="129"/>
      <c r="F389" s="76" t="str">
        <f t="shared" si="12"/>
        <v/>
      </c>
      <c r="G389" s="76" t="str">
        <f t="shared" si="11"/>
        <v/>
      </c>
    </row>
    <row r="390" s="44" customFormat="1" spans="1:7">
      <c r="A390" s="126" t="s">
        <v>709</v>
      </c>
      <c r="B390" s="127" t="s">
        <v>710</v>
      </c>
      <c r="C390" s="128"/>
      <c r="D390" s="129"/>
      <c r="E390" s="129"/>
      <c r="F390" s="76" t="str">
        <f t="shared" si="12"/>
        <v/>
      </c>
      <c r="G390" s="76" t="str">
        <f t="shared" si="11"/>
        <v/>
      </c>
    </row>
    <row r="391" s="44" customFormat="1" spans="1:7">
      <c r="A391" s="126" t="s">
        <v>711</v>
      </c>
      <c r="B391" s="127" t="s">
        <v>712</v>
      </c>
      <c r="C391" s="128"/>
      <c r="D391" s="129"/>
      <c r="E391" s="129"/>
      <c r="F391" s="76" t="str">
        <f t="shared" si="12"/>
        <v/>
      </c>
      <c r="G391" s="76" t="str">
        <f t="shared" ref="G391:G454" si="13">IFERROR($E391/D391,"")</f>
        <v/>
      </c>
    </row>
    <row r="392" s="44" customFormat="1" spans="1:7">
      <c r="A392" s="126" t="s">
        <v>713</v>
      </c>
      <c r="B392" s="131" t="s">
        <v>714</v>
      </c>
      <c r="C392" s="128"/>
      <c r="D392" s="129"/>
      <c r="E392" s="129"/>
      <c r="F392" s="76" t="str">
        <f t="shared" si="12"/>
        <v/>
      </c>
      <c r="G392" s="76" t="str">
        <f t="shared" si="13"/>
        <v/>
      </c>
    </row>
    <row r="393" s="44" customFormat="1" spans="1:7">
      <c r="A393" s="126" t="s">
        <v>715</v>
      </c>
      <c r="B393" s="131" t="s">
        <v>700</v>
      </c>
      <c r="C393" s="128">
        <v>14</v>
      </c>
      <c r="D393" s="129"/>
      <c r="E393" s="129">
        <v>5</v>
      </c>
      <c r="F393" s="76">
        <f t="shared" si="12"/>
        <v>0.357142857142857</v>
      </c>
      <c r="G393" s="76" t="str">
        <f t="shared" si="13"/>
        <v/>
      </c>
    </row>
    <row r="394" s="44" customFormat="1" spans="1:7">
      <c r="A394" s="126" t="s">
        <v>716</v>
      </c>
      <c r="B394" s="132" t="s">
        <v>717</v>
      </c>
      <c r="C394" s="128">
        <v>230</v>
      </c>
      <c r="D394" s="129">
        <v>227</v>
      </c>
      <c r="E394" s="129">
        <v>250</v>
      </c>
      <c r="F394" s="76">
        <f t="shared" si="12"/>
        <v>1.08695652173913</v>
      </c>
      <c r="G394" s="76">
        <f t="shared" si="13"/>
        <v>1.10132158590308</v>
      </c>
    </row>
    <row r="395" s="44" customFormat="1" spans="1:7">
      <c r="A395" s="126" t="s">
        <v>718</v>
      </c>
      <c r="B395" s="131" t="s">
        <v>719</v>
      </c>
      <c r="C395" s="128"/>
      <c r="D395" s="129"/>
      <c r="E395" s="129"/>
      <c r="F395" s="76" t="str">
        <f t="shared" si="12"/>
        <v/>
      </c>
      <c r="G395" s="76" t="str">
        <f t="shared" si="13"/>
        <v/>
      </c>
    </row>
    <row r="396" s="44" customFormat="1" spans="1:7">
      <c r="A396" s="126" t="s">
        <v>720</v>
      </c>
      <c r="B396" s="131" t="s">
        <v>721</v>
      </c>
      <c r="C396" s="128"/>
      <c r="D396" s="129"/>
      <c r="E396" s="129"/>
      <c r="F396" s="76" t="str">
        <f t="shared" si="12"/>
        <v/>
      </c>
      <c r="G396" s="76" t="str">
        <f t="shared" si="13"/>
        <v/>
      </c>
    </row>
    <row r="397" s="44" customFormat="1" spans="1:7">
      <c r="A397" s="126" t="s">
        <v>722</v>
      </c>
      <c r="B397" s="131" t="s">
        <v>723</v>
      </c>
      <c r="C397" s="128"/>
      <c r="D397" s="129">
        <v>1037</v>
      </c>
      <c r="E397" s="129">
        <v>931</v>
      </c>
      <c r="F397" s="76" t="str">
        <f t="shared" si="12"/>
        <v/>
      </c>
      <c r="G397" s="76">
        <f t="shared" si="13"/>
        <v>0.89778206364513</v>
      </c>
    </row>
    <row r="398" s="44" customFormat="1" spans="1:7">
      <c r="A398" s="126" t="s">
        <v>724</v>
      </c>
      <c r="B398" s="127" t="s">
        <v>700</v>
      </c>
      <c r="C398" s="128"/>
      <c r="D398" s="129"/>
      <c r="E398" s="129"/>
      <c r="F398" s="76" t="str">
        <f t="shared" si="12"/>
        <v/>
      </c>
      <c r="G398" s="76" t="str">
        <f t="shared" si="13"/>
        <v/>
      </c>
    </row>
    <row r="399" s="44" customFormat="1" spans="1:7">
      <c r="A399" s="126" t="s">
        <v>725</v>
      </c>
      <c r="B399" s="131" t="s">
        <v>726</v>
      </c>
      <c r="C399" s="128"/>
      <c r="D399" s="129"/>
      <c r="E399" s="129"/>
      <c r="F399" s="76" t="str">
        <f t="shared" si="12"/>
        <v/>
      </c>
      <c r="G399" s="76" t="str">
        <f t="shared" si="13"/>
        <v/>
      </c>
    </row>
    <row r="400" s="44" customFormat="1" spans="1:7">
      <c r="A400" s="126" t="s">
        <v>727</v>
      </c>
      <c r="B400" s="131" t="s">
        <v>728</v>
      </c>
      <c r="C400" s="128">
        <v>54</v>
      </c>
      <c r="D400" s="129"/>
      <c r="E400" s="129">
        <v>5</v>
      </c>
      <c r="F400" s="76">
        <f t="shared" si="12"/>
        <v>0.0925925925925926</v>
      </c>
      <c r="G400" s="76" t="str">
        <f t="shared" si="13"/>
        <v/>
      </c>
    </row>
    <row r="401" s="44" customFormat="1" spans="1:7">
      <c r="A401" s="126" t="s">
        <v>729</v>
      </c>
      <c r="B401" s="131" t="s">
        <v>730</v>
      </c>
      <c r="C401" s="128">
        <v>1027</v>
      </c>
      <c r="D401" s="129">
        <v>101</v>
      </c>
      <c r="E401" s="129">
        <v>200</v>
      </c>
      <c r="F401" s="76">
        <f t="shared" si="12"/>
        <v>0.194741966893866</v>
      </c>
      <c r="G401" s="76">
        <f t="shared" si="13"/>
        <v>1.98019801980198</v>
      </c>
    </row>
    <row r="402" s="44" customFormat="1" spans="1:7">
      <c r="A402" s="126" t="s">
        <v>731</v>
      </c>
      <c r="B402" s="132" t="s">
        <v>700</v>
      </c>
      <c r="C402" s="128"/>
      <c r="D402" s="129"/>
      <c r="E402" s="129"/>
      <c r="F402" s="76" t="str">
        <f t="shared" si="12"/>
        <v/>
      </c>
      <c r="G402" s="76" t="str">
        <f t="shared" si="13"/>
        <v/>
      </c>
    </row>
    <row r="403" s="44" customFormat="1" spans="1:7">
      <c r="A403" s="126" t="s">
        <v>732</v>
      </c>
      <c r="B403" s="132" t="s">
        <v>733</v>
      </c>
      <c r="C403" s="128"/>
      <c r="D403" s="129"/>
      <c r="E403" s="129"/>
      <c r="F403" s="76" t="str">
        <f t="shared" si="12"/>
        <v/>
      </c>
      <c r="G403" s="76" t="str">
        <f t="shared" si="13"/>
        <v/>
      </c>
    </row>
    <row r="404" s="44" customFormat="1" spans="1:7">
      <c r="A404" s="126" t="s">
        <v>734</v>
      </c>
      <c r="B404" s="132" t="s">
        <v>735</v>
      </c>
      <c r="C404" s="128"/>
      <c r="D404" s="129"/>
      <c r="E404" s="129"/>
      <c r="F404" s="76" t="str">
        <f t="shared" si="12"/>
        <v/>
      </c>
      <c r="G404" s="76" t="str">
        <f t="shared" si="13"/>
        <v/>
      </c>
    </row>
    <row r="405" s="44" customFormat="1" spans="1:7">
      <c r="A405" s="126" t="s">
        <v>736</v>
      </c>
      <c r="B405" s="132" t="s">
        <v>737</v>
      </c>
      <c r="C405" s="128"/>
      <c r="D405" s="129">
        <v>60</v>
      </c>
      <c r="E405" s="129">
        <v>60</v>
      </c>
      <c r="F405" s="76" t="str">
        <f t="shared" si="12"/>
        <v/>
      </c>
      <c r="G405" s="76">
        <f t="shared" si="13"/>
        <v>1</v>
      </c>
    </row>
    <row r="406" s="44" customFormat="1" spans="1:7">
      <c r="A406" s="126" t="s">
        <v>738</v>
      </c>
      <c r="B406" s="132" t="s">
        <v>739</v>
      </c>
      <c r="C406" s="128"/>
      <c r="D406" s="129"/>
      <c r="E406" s="129"/>
      <c r="F406" s="76" t="str">
        <f t="shared" si="12"/>
        <v/>
      </c>
      <c r="G406" s="76" t="str">
        <f t="shared" si="13"/>
        <v/>
      </c>
    </row>
    <row r="407" s="44" customFormat="1" spans="1:7">
      <c r="A407" s="126" t="s">
        <v>740</v>
      </c>
      <c r="B407" s="132" t="s">
        <v>741</v>
      </c>
      <c r="C407" s="128"/>
      <c r="D407" s="129"/>
      <c r="E407" s="129"/>
      <c r="F407" s="76" t="str">
        <f t="shared" si="12"/>
        <v/>
      </c>
      <c r="G407" s="76" t="str">
        <f t="shared" si="13"/>
        <v/>
      </c>
    </row>
    <row r="408" s="44" customFormat="1" spans="1:7">
      <c r="A408" s="126" t="s">
        <v>742</v>
      </c>
      <c r="B408" s="132" t="s">
        <v>743</v>
      </c>
      <c r="C408" s="128"/>
      <c r="D408" s="129"/>
      <c r="E408" s="129"/>
      <c r="F408" s="76" t="str">
        <f t="shared" si="12"/>
        <v/>
      </c>
      <c r="G408" s="76" t="str">
        <f t="shared" si="13"/>
        <v/>
      </c>
    </row>
    <row r="409" s="44" customFormat="1" spans="1:7">
      <c r="A409" s="126" t="s">
        <v>744</v>
      </c>
      <c r="B409" s="132" t="s">
        <v>745</v>
      </c>
      <c r="C409" s="128"/>
      <c r="D409" s="129"/>
      <c r="E409" s="129"/>
      <c r="F409" s="76" t="str">
        <f t="shared" si="12"/>
        <v/>
      </c>
      <c r="G409" s="76" t="str">
        <f t="shared" si="13"/>
        <v/>
      </c>
    </row>
    <row r="410" s="44" customFormat="1" spans="1:7">
      <c r="A410" s="126" t="s">
        <v>746</v>
      </c>
      <c r="B410" s="132" t="s">
        <v>700</v>
      </c>
      <c r="C410" s="128"/>
      <c r="D410" s="129"/>
      <c r="E410" s="129"/>
      <c r="F410" s="76" t="str">
        <f t="shared" si="12"/>
        <v/>
      </c>
      <c r="G410" s="76" t="str">
        <f t="shared" si="13"/>
        <v/>
      </c>
    </row>
    <row r="411" s="44" customFormat="1" spans="1:7">
      <c r="A411" s="126" t="s">
        <v>747</v>
      </c>
      <c r="B411" s="132" t="s">
        <v>748</v>
      </c>
      <c r="C411" s="128"/>
      <c r="D411" s="129">
        <v>60</v>
      </c>
      <c r="E411" s="129">
        <v>60</v>
      </c>
      <c r="F411" s="76" t="str">
        <f t="shared" si="12"/>
        <v/>
      </c>
      <c r="G411" s="76">
        <f t="shared" si="13"/>
        <v>1</v>
      </c>
    </row>
    <row r="412" s="44" customFormat="1" spans="1:7">
      <c r="A412" s="126" t="s">
        <v>749</v>
      </c>
      <c r="B412" s="132" t="s">
        <v>750</v>
      </c>
      <c r="C412" s="128"/>
      <c r="D412" s="129"/>
      <c r="E412" s="129"/>
      <c r="F412" s="76" t="str">
        <f t="shared" si="12"/>
        <v/>
      </c>
      <c r="G412" s="76" t="str">
        <f t="shared" si="13"/>
        <v/>
      </c>
    </row>
    <row r="413" s="44" customFormat="1" spans="1:7">
      <c r="A413" s="126" t="s">
        <v>751</v>
      </c>
      <c r="B413" s="132" t="s">
        <v>752</v>
      </c>
      <c r="C413" s="128"/>
      <c r="D413" s="129"/>
      <c r="E413" s="129"/>
      <c r="F413" s="76" t="str">
        <f t="shared" ref="F413:F476" si="14">IFERROR($E413/C413,"")</f>
        <v/>
      </c>
      <c r="G413" s="76" t="str">
        <f t="shared" si="13"/>
        <v/>
      </c>
    </row>
    <row r="414" s="44" customFormat="1" spans="1:7">
      <c r="A414" s="126" t="s">
        <v>753</v>
      </c>
      <c r="B414" s="132" t="s">
        <v>754</v>
      </c>
      <c r="C414" s="128"/>
      <c r="D414" s="129"/>
      <c r="E414" s="129"/>
      <c r="F414" s="76" t="str">
        <f t="shared" si="14"/>
        <v/>
      </c>
      <c r="G414" s="76" t="str">
        <f t="shared" si="13"/>
        <v/>
      </c>
    </row>
    <row r="415" s="44" customFormat="1" spans="1:7">
      <c r="A415" s="126" t="s">
        <v>755</v>
      </c>
      <c r="B415" s="132" t="s">
        <v>756</v>
      </c>
      <c r="C415" s="128">
        <v>43</v>
      </c>
      <c r="D415" s="129">
        <v>11</v>
      </c>
      <c r="E415" s="129">
        <v>20</v>
      </c>
      <c r="F415" s="76">
        <f t="shared" si="14"/>
        <v>0.465116279069767</v>
      </c>
      <c r="G415" s="76">
        <f t="shared" si="13"/>
        <v>1.81818181818182</v>
      </c>
    </row>
    <row r="416" s="44" customFormat="1" spans="1:7">
      <c r="A416" s="126" t="s">
        <v>757</v>
      </c>
      <c r="B416" s="132" t="s">
        <v>758</v>
      </c>
      <c r="C416" s="128"/>
      <c r="D416" s="129"/>
      <c r="E416" s="129"/>
      <c r="F416" s="76" t="str">
        <f t="shared" si="14"/>
        <v/>
      </c>
      <c r="G416" s="76" t="str">
        <f t="shared" si="13"/>
        <v/>
      </c>
    </row>
    <row r="417" s="44" customFormat="1" spans="1:7">
      <c r="A417" s="126" t="s">
        <v>759</v>
      </c>
      <c r="B417" s="132" t="s">
        <v>760</v>
      </c>
      <c r="C417" s="128"/>
      <c r="D417" s="129"/>
      <c r="E417" s="129"/>
      <c r="F417" s="76" t="str">
        <f t="shared" si="14"/>
        <v/>
      </c>
      <c r="G417" s="76" t="str">
        <f t="shared" si="13"/>
        <v/>
      </c>
    </row>
    <row r="418" s="44" customFormat="1" spans="1:7">
      <c r="A418" s="126" t="s">
        <v>761</v>
      </c>
      <c r="B418" s="132" t="s">
        <v>762</v>
      </c>
      <c r="C418" s="128"/>
      <c r="D418" s="129"/>
      <c r="E418" s="129"/>
      <c r="F418" s="76" t="str">
        <f t="shared" si="14"/>
        <v/>
      </c>
      <c r="G418" s="76" t="str">
        <f t="shared" si="13"/>
        <v/>
      </c>
    </row>
    <row r="419" s="44" customFormat="1" spans="1:7">
      <c r="A419" s="126" t="s">
        <v>763</v>
      </c>
      <c r="B419" s="132" t="s">
        <v>764</v>
      </c>
      <c r="C419" s="128"/>
      <c r="D419" s="129"/>
      <c r="E419" s="129"/>
      <c r="F419" s="76" t="str">
        <f t="shared" si="14"/>
        <v/>
      </c>
      <c r="G419" s="76" t="str">
        <f t="shared" si="13"/>
        <v/>
      </c>
    </row>
    <row r="420" s="44" customFormat="1" spans="1:7">
      <c r="A420" s="126" t="s">
        <v>765</v>
      </c>
      <c r="B420" s="132" t="s">
        <v>766</v>
      </c>
      <c r="C420" s="128"/>
      <c r="D420" s="129"/>
      <c r="E420" s="129"/>
      <c r="F420" s="76" t="str">
        <f t="shared" si="14"/>
        <v/>
      </c>
      <c r="G420" s="76" t="str">
        <f t="shared" si="13"/>
        <v/>
      </c>
    </row>
    <row r="421" s="44" customFormat="1" spans="1:7">
      <c r="A421" s="126" t="s">
        <v>767</v>
      </c>
      <c r="B421" s="132" t="s">
        <v>768</v>
      </c>
      <c r="C421" s="128"/>
      <c r="D421" s="129"/>
      <c r="E421" s="129"/>
      <c r="F421" s="76" t="str">
        <f t="shared" si="14"/>
        <v/>
      </c>
      <c r="G421" s="76" t="str">
        <f t="shared" si="13"/>
        <v/>
      </c>
    </row>
    <row r="422" s="44" customFormat="1" spans="1:7">
      <c r="A422" s="126" t="s">
        <v>769</v>
      </c>
      <c r="B422" s="132" t="s">
        <v>770</v>
      </c>
      <c r="C422" s="128"/>
      <c r="D422" s="129"/>
      <c r="E422" s="129"/>
      <c r="F422" s="76" t="str">
        <f t="shared" si="14"/>
        <v/>
      </c>
      <c r="G422" s="76" t="str">
        <f t="shared" si="13"/>
        <v/>
      </c>
    </row>
    <row r="423" s="44" customFormat="1" spans="1:7">
      <c r="A423" s="126" t="s">
        <v>771</v>
      </c>
      <c r="B423" s="132" t="s">
        <v>772</v>
      </c>
      <c r="C423" s="128"/>
      <c r="D423" s="129"/>
      <c r="E423" s="129"/>
      <c r="F423" s="76" t="str">
        <f t="shared" si="14"/>
        <v/>
      </c>
      <c r="G423" s="76" t="str">
        <f t="shared" si="13"/>
        <v/>
      </c>
    </row>
    <row r="424" s="44" customFormat="1" spans="1:7">
      <c r="A424" s="126" t="s">
        <v>773</v>
      </c>
      <c r="B424" s="132" t="s">
        <v>774</v>
      </c>
      <c r="C424" s="128"/>
      <c r="D424" s="129"/>
      <c r="E424" s="129"/>
      <c r="F424" s="76" t="str">
        <f t="shared" si="14"/>
        <v/>
      </c>
      <c r="G424" s="76" t="str">
        <f t="shared" si="13"/>
        <v/>
      </c>
    </row>
    <row r="425" s="44" customFormat="1" spans="1:7">
      <c r="A425" s="126" t="s">
        <v>775</v>
      </c>
      <c r="B425" s="132" t="s">
        <v>776</v>
      </c>
      <c r="C425" s="128">
        <v>450</v>
      </c>
      <c r="D425" s="129">
        <v>20477</v>
      </c>
      <c r="E425" s="129"/>
      <c r="F425" s="76">
        <f t="shared" si="14"/>
        <v>0</v>
      </c>
      <c r="G425" s="76">
        <f t="shared" si="13"/>
        <v>0</v>
      </c>
    </row>
    <row r="426" s="44" customFormat="1" spans="1:7">
      <c r="A426" s="126" t="s">
        <v>777</v>
      </c>
      <c r="B426" s="132" t="s">
        <v>106</v>
      </c>
      <c r="C426" s="128">
        <v>290</v>
      </c>
      <c r="D426" s="129">
        <v>104</v>
      </c>
      <c r="E426" s="129">
        <v>150</v>
      </c>
      <c r="F426" s="76">
        <f t="shared" si="14"/>
        <v>0.517241379310345</v>
      </c>
      <c r="G426" s="76">
        <f t="shared" si="13"/>
        <v>1.44230769230769</v>
      </c>
    </row>
    <row r="427" s="44" customFormat="1" spans="1:7">
      <c r="A427" s="126" t="s">
        <v>778</v>
      </c>
      <c r="B427" s="132" t="s">
        <v>108</v>
      </c>
      <c r="C427" s="128"/>
      <c r="D427" s="129"/>
      <c r="E427" s="129"/>
      <c r="F427" s="76" t="str">
        <f t="shared" si="14"/>
        <v/>
      </c>
      <c r="G427" s="76" t="str">
        <f t="shared" si="13"/>
        <v/>
      </c>
    </row>
    <row r="428" s="44" customFormat="1" spans="1:7">
      <c r="A428" s="126" t="s">
        <v>779</v>
      </c>
      <c r="B428" s="132" t="s">
        <v>110</v>
      </c>
      <c r="C428" s="128">
        <v>14</v>
      </c>
      <c r="D428" s="129"/>
      <c r="E428" s="129">
        <v>5</v>
      </c>
      <c r="F428" s="76">
        <f t="shared" si="14"/>
        <v>0.357142857142857</v>
      </c>
      <c r="G428" s="76" t="str">
        <f t="shared" si="13"/>
        <v/>
      </c>
    </row>
    <row r="429" s="44" customFormat="1" spans="1:7">
      <c r="A429" s="126" t="s">
        <v>780</v>
      </c>
      <c r="B429" s="132" t="s">
        <v>781</v>
      </c>
      <c r="C429" s="128">
        <v>48</v>
      </c>
      <c r="D429" s="129">
        <v>102</v>
      </c>
      <c r="E429" s="129">
        <v>150</v>
      </c>
      <c r="F429" s="76">
        <f t="shared" si="14"/>
        <v>3.125</v>
      </c>
      <c r="G429" s="76">
        <f t="shared" si="13"/>
        <v>1.47058823529412</v>
      </c>
    </row>
    <row r="430" s="44" customFormat="1" spans="1:7">
      <c r="A430" s="126" t="s">
        <v>782</v>
      </c>
      <c r="B430" s="132" t="s">
        <v>783</v>
      </c>
      <c r="C430" s="128"/>
      <c r="D430" s="129"/>
      <c r="E430" s="129"/>
      <c r="F430" s="76" t="str">
        <f t="shared" si="14"/>
        <v/>
      </c>
      <c r="G430" s="76" t="str">
        <f t="shared" si="13"/>
        <v/>
      </c>
    </row>
    <row r="431" s="44" customFormat="1" spans="1:7">
      <c r="A431" s="126" t="s">
        <v>784</v>
      </c>
      <c r="B431" s="132" t="s">
        <v>785</v>
      </c>
      <c r="C431" s="128"/>
      <c r="D431" s="129"/>
      <c r="E431" s="129"/>
      <c r="F431" s="76" t="str">
        <f t="shared" si="14"/>
        <v/>
      </c>
      <c r="G431" s="76" t="str">
        <f t="shared" si="13"/>
        <v/>
      </c>
    </row>
    <row r="432" s="44" customFormat="1" spans="1:7">
      <c r="A432" s="126" t="s">
        <v>786</v>
      </c>
      <c r="B432" s="132" t="s">
        <v>787</v>
      </c>
      <c r="C432" s="128">
        <v>41</v>
      </c>
      <c r="D432" s="129">
        <v>2</v>
      </c>
      <c r="E432" s="129">
        <v>5</v>
      </c>
      <c r="F432" s="76">
        <f t="shared" si="14"/>
        <v>0.121951219512195</v>
      </c>
      <c r="G432" s="76">
        <f t="shared" si="13"/>
        <v>2.5</v>
      </c>
    </row>
    <row r="433" s="44" customFormat="1" spans="1:7">
      <c r="A433" s="126" t="s">
        <v>788</v>
      </c>
      <c r="B433" s="132" t="s">
        <v>789</v>
      </c>
      <c r="C433" s="128">
        <v>62</v>
      </c>
      <c r="D433" s="129">
        <v>63</v>
      </c>
      <c r="E433" s="129">
        <v>70</v>
      </c>
      <c r="F433" s="76">
        <f t="shared" si="14"/>
        <v>1.12903225806452</v>
      </c>
      <c r="G433" s="76">
        <f t="shared" si="13"/>
        <v>1.11111111111111</v>
      </c>
    </row>
    <row r="434" s="44" customFormat="1" spans="1:7">
      <c r="A434" s="126" t="s">
        <v>790</v>
      </c>
      <c r="B434" s="132" t="s">
        <v>791</v>
      </c>
      <c r="C434" s="128">
        <v>97</v>
      </c>
      <c r="D434" s="129">
        <v>159</v>
      </c>
      <c r="E434" s="129">
        <v>200</v>
      </c>
      <c r="F434" s="76">
        <f t="shared" si="14"/>
        <v>2.06185567010309</v>
      </c>
      <c r="G434" s="76">
        <f t="shared" si="13"/>
        <v>1.25786163522013</v>
      </c>
    </row>
    <row r="435" s="44" customFormat="1" spans="1:7">
      <c r="A435" s="126" t="s">
        <v>792</v>
      </c>
      <c r="B435" s="132" t="s">
        <v>793</v>
      </c>
      <c r="C435" s="128"/>
      <c r="D435" s="129"/>
      <c r="E435" s="129"/>
      <c r="F435" s="76" t="str">
        <f t="shared" si="14"/>
        <v/>
      </c>
      <c r="G435" s="76" t="str">
        <f t="shared" si="13"/>
        <v/>
      </c>
    </row>
    <row r="436" s="44" customFormat="1" spans="1:7">
      <c r="A436" s="126" t="s">
        <v>794</v>
      </c>
      <c r="B436" s="132" t="s">
        <v>795</v>
      </c>
      <c r="C436" s="128"/>
      <c r="D436" s="129"/>
      <c r="E436" s="129"/>
      <c r="F436" s="76" t="str">
        <f t="shared" si="14"/>
        <v/>
      </c>
      <c r="G436" s="76" t="str">
        <f t="shared" si="13"/>
        <v/>
      </c>
    </row>
    <row r="437" s="44" customFormat="1" spans="1:7">
      <c r="A437" s="126" t="s">
        <v>796</v>
      </c>
      <c r="B437" s="132" t="s">
        <v>797</v>
      </c>
      <c r="C437" s="128">
        <v>29</v>
      </c>
      <c r="D437" s="129"/>
      <c r="E437" s="129">
        <v>5</v>
      </c>
      <c r="F437" s="76">
        <f t="shared" si="14"/>
        <v>0.172413793103448</v>
      </c>
      <c r="G437" s="76" t="str">
        <f t="shared" si="13"/>
        <v/>
      </c>
    </row>
    <row r="438" s="44" customFormat="1" spans="1:7">
      <c r="A438" s="126" t="s">
        <v>798</v>
      </c>
      <c r="B438" s="132" t="s">
        <v>799</v>
      </c>
      <c r="C438" s="128"/>
      <c r="D438" s="129"/>
      <c r="E438" s="129"/>
      <c r="F438" s="76" t="str">
        <f t="shared" si="14"/>
        <v/>
      </c>
      <c r="G438" s="76" t="str">
        <f t="shared" si="13"/>
        <v/>
      </c>
    </row>
    <row r="439" s="44" customFormat="1" spans="1:7">
      <c r="A439" s="126" t="s">
        <v>800</v>
      </c>
      <c r="B439" s="132" t="s">
        <v>801</v>
      </c>
      <c r="C439" s="128"/>
      <c r="D439" s="129"/>
      <c r="E439" s="129"/>
      <c r="F439" s="76" t="str">
        <f t="shared" si="14"/>
        <v/>
      </c>
      <c r="G439" s="76" t="str">
        <f t="shared" si="13"/>
        <v/>
      </c>
    </row>
    <row r="440" s="44" customFormat="1" spans="1:7">
      <c r="A440" s="126" t="s">
        <v>802</v>
      </c>
      <c r="B440" s="132" t="s">
        <v>803</v>
      </c>
      <c r="C440" s="128">
        <v>1336</v>
      </c>
      <c r="D440" s="129">
        <v>806</v>
      </c>
      <c r="E440" s="129">
        <v>274</v>
      </c>
      <c r="F440" s="76">
        <f t="shared" si="14"/>
        <v>0.205089820359281</v>
      </c>
      <c r="G440" s="76">
        <f t="shared" si="13"/>
        <v>0.339950372208437</v>
      </c>
    </row>
    <row r="441" s="44" customFormat="1" spans="1:7">
      <c r="A441" s="126" t="s">
        <v>804</v>
      </c>
      <c r="B441" s="132" t="s">
        <v>106</v>
      </c>
      <c r="C441" s="128"/>
      <c r="D441" s="129">
        <v>64</v>
      </c>
      <c r="E441" s="129">
        <v>80</v>
      </c>
      <c r="F441" s="76" t="str">
        <f t="shared" si="14"/>
        <v/>
      </c>
      <c r="G441" s="76">
        <f t="shared" si="13"/>
        <v>1.25</v>
      </c>
    </row>
    <row r="442" s="44" customFormat="1" spans="1:7">
      <c r="A442" s="126" t="s">
        <v>805</v>
      </c>
      <c r="B442" s="132" t="s">
        <v>108</v>
      </c>
      <c r="C442" s="128">
        <v>13</v>
      </c>
      <c r="D442" s="129"/>
      <c r="E442" s="129">
        <v>5</v>
      </c>
      <c r="F442" s="76">
        <f t="shared" si="14"/>
        <v>0.384615384615385</v>
      </c>
      <c r="G442" s="76" t="str">
        <f t="shared" si="13"/>
        <v/>
      </c>
    </row>
    <row r="443" s="44" customFormat="1" spans="1:7">
      <c r="A443" s="126" t="s">
        <v>806</v>
      </c>
      <c r="B443" s="132" t="s">
        <v>110</v>
      </c>
      <c r="C443" s="128"/>
      <c r="D443" s="129"/>
      <c r="E443" s="129"/>
      <c r="F443" s="76" t="str">
        <f t="shared" si="14"/>
        <v/>
      </c>
      <c r="G443" s="76" t="str">
        <f t="shared" si="13"/>
        <v/>
      </c>
    </row>
    <row r="444" s="44" customFormat="1" spans="1:7">
      <c r="A444" s="126" t="s">
        <v>807</v>
      </c>
      <c r="B444" s="132" t="s">
        <v>808</v>
      </c>
      <c r="C444" s="128"/>
      <c r="D444" s="129">
        <v>123</v>
      </c>
      <c r="E444" s="129">
        <v>150</v>
      </c>
      <c r="F444" s="76" t="str">
        <f t="shared" si="14"/>
        <v/>
      </c>
      <c r="G444" s="76">
        <f t="shared" si="13"/>
        <v>1.21951219512195</v>
      </c>
    </row>
    <row r="445" s="44" customFormat="1" spans="1:7">
      <c r="A445" s="126" t="s">
        <v>809</v>
      </c>
      <c r="B445" s="132" t="s">
        <v>810</v>
      </c>
      <c r="C445" s="128">
        <v>362</v>
      </c>
      <c r="D445" s="129"/>
      <c r="E445" s="129">
        <v>10</v>
      </c>
      <c r="F445" s="76">
        <f t="shared" si="14"/>
        <v>0.0276243093922652</v>
      </c>
      <c r="G445" s="76" t="str">
        <f t="shared" si="13"/>
        <v/>
      </c>
    </row>
    <row r="446" s="44" customFormat="1" spans="1:7">
      <c r="A446" s="126" t="s">
        <v>811</v>
      </c>
      <c r="B446" s="132" t="s">
        <v>812</v>
      </c>
      <c r="C446" s="128"/>
      <c r="D446" s="129">
        <v>100</v>
      </c>
      <c r="E446" s="129">
        <v>100</v>
      </c>
      <c r="F446" s="76" t="str">
        <f t="shared" si="14"/>
        <v/>
      </c>
      <c r="G446" s="76">
        <f t="shared" si="13"/>
        <v>1</v>
      </c>
    </row>
    <row r="447" s="44" customFormat="1" spans="1:7">
      <c r="A447" s="126" t="s">
        <v>813</v>
      </c>
      <c r="B447" s="132" t="s">
        <v>814</v>
      </c>
      <c r="C447" s="128"/>
      <c r="D447" s="129">
        <v>40</v>
      </c>
      <c r="E447" s="129">
        <v>50</v>
      </c>
      <c r="F447" s="76" t="str">
        <f t="shared" si="14"/>
        <v/>
      </c>
      <c r="G447" s="76">
        <f t="shared" si="13"/>
        <v>1.25</v>
      </c>
    </row>
    <row r="448" s="44" customFormat="1" spans="1:7">
      <c r="A448" s="126" t="s">
        <v>815</v>
      </c>
      <c r="B448" s="132" t="s">
        <v>106</v>
      </c>
      <c r="C448" s="128">
        <v>67</v>
      </c>
      <c r="D448" s="129">
        <v>1</v>
      </c>
      <c r="E448" s="129">
        <v>5</v>
      </c>
      <c r="F448" s="76">
        <f t="shared" si="14"/>
        <v>0.0746268656716418</v>
      </c>
      <c r="G448" s="76">
        <f t="shared" si="13"/>
        <v>5</v>
      </c>
    </row>
    <row r="449" s="44" customFormat="1" spans="1:7">
      <c r="A449" s="126" t="s">
        <v>816</v>
      </c>
      <c r="B449" s="132" t="s">
        <v>108</v>
      </c>
      <c r="C449" s="128"/>
      <c r="D449" s="129">
        <v>155</v>
      </c>
      <c r="E449" s="129">
        <v>200</v>
      </c>
      <c r="F449" s="76" t="str">
        <f t="shared" si="14"/>
        <v/>
      </c>
      <c r="G449" s="76">
        <f t="shared" si="13"/>
        <v>1.29032258064516</v>
      </c>
    </row>
    <row r="450" s="44" customFormat="1" spans="1:7">
      <c r="A450" s="126" t="s">
        <v>817</v>
      </c>
      <c r="B450" s="132" t="s">
        <v>110</v>
      </c>
      <c r="C450" s="128">
        <v>3</v>
      </c>
      <c r="D450" s="129"/>
      <c r="E450" s="129">
        <v>1</v>
      </c>
      <c r="F450" s="76">
        <f t="shared" si="14"/>
        <v>0.333333333333333</v>
      </c>
      <c r="G450" s="76" t="str">
        <f t="shared" si="13"/>
        <v/>
      </c>
    </row>
    <row r="451" s="44" customFormat="1" spans="1:7">
      <c r="A451" s="126" t="s">
        <v>818</v>
      </c>
      <c r="B451" s="132" t="s">
        <v>819</v>
      </c>
      <c r="C451" s="128"/>
      <c r="D451" s="129"/>
      <c r="E451" s="129"/>
      <c r="F451" s="76" t="str">
        <f t="shared" si="14"/>
        <v/>
      </c>
      <c r="G451" s="76" t="str">
        <f t="shared" si="13"/>
        <v/>
      </c>
    </row>
    <row r="452" s="44" customFormat="1" spans="1:7">
      <c r="A452" s="126" t="s">
        <v>820</v>
      </c>
      <c r="B452" s="132" t="s">
        <v>821</v>
      </c>
      <c r="C452" s="128"/>
      <c r="D452" s="129"/>
      <c r="E452" s="129"/>
      <c r="F452" s="76" t="str">
        <f t="shared" si="14"/>
        <v/>
      </c>
      <c r="G452" s="76" t="str">
        <f t="shared" si="13"/>
        <v/>
      </c>
    </row>
    <row r="453" s="44" customFormat="1" spans="1:7">
      <c r="A453" s="126" t="s">
        <v>822</v>
      </c>
      <c r="B453" s="132" t="s">
        <v>823</v>
      </c>
      <c r="C453" s="128"/>
      <c r="D453" s="129"/>
      <c r="E453" s="129"/>
      <c r="F453" s="76" t="str">
        <f t="shared" si="14"/>
        <v/>
      </c>
      <c r="G453" s="76" t="str">
        <f t="shared" si="13"/>
        <v/>
      </c>
    </row>
    <row r="454" s="44" customFormat="1" spans="1:7">
      <c r="A454" s="126" t="s">
        <v>824</v>
      </c>
      <c r="B454" s="132" t="s">
        <v>825</v>
      </c>
      <c r="C454" s="128"/>
      <c r="D454" s="129"/>
      <c r="E454" s="129"/>
      <c r="F454" s="76" t="str">
        <f t="shared" si="14"/>
        <v/>
      </c>
      <c r="G454" s="76" t="str">
        <f t="shared" si="13"/>
        <v/>
      </c>
    </row>
    <row r="455" s="44" customFormat="1" spans="1:7">
      <c r="A455" s="126" t="s">
        <v>826</v>
      </c>
      <c r="B455" s="132" t="s">
        <v>827</v>
      </c>
      <c r="C455" s="128"/>
      <c r="D455" s="129"/>
      <c r="E455" s="129"/>
      <c r="F455" s="76" t="str">
        <f t="shared" si="14"/>
        <v/>
      </c>
      <c r="G455" s="76" t="str">
        <f t="shared" ref="G455:G518" si="15">IFERROR($E455/D455,"")</f>
        <v/>
      </c>
    </row>
    <row r="456" s="44" customFormat="1" spans="1:7">
      <c r="A456" s="126" t="s">
        <v>828</v>
      </c>
      <c r="B456" s="132" t="s">
        <v>829</v>
      </c>
      <c r="C456" s="128"/>
      <c r="D456" s="129"/>
      <c r="E456" s="129"/>
      <c r="F456" s="76" t="str">
        <f t="shared" si="14"/>
        <v/>
      </c>
      <c r="G456" s="76" t="str">
        <f t="shared" si="15"/>
        <v/>
      </c>
    </row>
    <row r="457" s="44" customFormat="1" spans="1:7">
      <c r="A457" s="126" t="s">
        <v>830</v>
      </c>
      <c r="B457" s="132" t="s">
        <v>831</v>
      </c>
      <c r="C457" s="128">
        <v>30</v>
      </c>
      <c r="D457" s="129">
        <v>122</v>
      </c>
      <c r="E457" s="129">
        <v>150</v>
      </c>
      <c r="F457" s="76">
        <f t="shared" si="14"/>
        <v>5</v>
      </c>
      <c r="G457" s="76">
        <f t="shared" si="15"/>
        <v>1.22950819672131</v>
      </c>
    </row>
    <row r="458" s="44" customFormat="1" spans="1:7">
      <c r="A458" s="126" t="s">
        <v>832</v>
      </c>
      <c r="B458" s="132" t="s">
        <v>106</v>
      </c>
      <c r="C458" s="128"/>
      <c r="D458" s="129"/>
      <c r="E458" s="129"/>
      <c r="F458" s="76" t="str">
        <f t="shared" si="14"/>
        <v/>
      </c>
      <c r="G458" s="76" t="str">
        <f t="shared" si="15"/>
        <v/>
      </c>
    </row>
    <row r="459" s="44" customFormat="1" spans="1:7">
      <c r="A459" s="126" t="s">
        <v>833</v>
      </c>
      <c r="B459" s="132" t="s">
        <v>108</v>
      </c>
      <c r="C459" s="128"/>
      <c r="D459" s="129"/>
      <c r="E459" s="129"/>
      <c r="F459" s="76" t="str">
        <f t="shared" si="14"/>
        <v/>
      </c>
      <c r="G459" s="76" t="str">
        <f t="shared" si="15"/>
        <v/>
      </c>
    </row>
    <row r="460" s="44" customFormat="1" spans="1:7">
      <c r="A460" s="126" t="s">
        <v>834</v>
      </c>
      <c r="B460" s="132" t="s">
        <v>110</v>
      </c>
      <c r="C460" s="128">
        <v>106</v>
      </c>
      <c r="D460" s="129">
        <v>172</v>
      </c>
      <c r="E460" s="129">
        <v>200</v>
      </c>
      <c r="F460" s="76">
        <f t="shared" si="14"/>
        <v>1.88679245283019</v>
      </c>
      <c r="G460" s="76">
        <f t="shared" si="15"/>
        <v>1.16279069767442</v>
      </c>
    </row>
    <row r="461" s="44" customFormat="1" spans="1:7">
      <c r="A461" s="126" t="s">
        <v>835</v>
      </c>
      <c r="B461" s="132" t="s">
        <v>836</v>
      </c>
      <c r="C461" s="128"/>
      <c r="D461" s="129"/>
      <c r="E461" s="129"/>
      <c r="F461" s="76" t="str">
        <f t="shared" si="14"/>
        <v/>
      </c>
      <c r="G461" s="76" t="str">
        <f t="shared" si="15"/>
        <v/>
      </c>
    </row>
    <row r="462" s="44" customFormat="1" spans="1:7">
      <c r="A462" s="126" t="s">
        <v>837</v>
      </c>
      <c r="B462" s="132" t="s">
        <v>838</v>
      </c>
      <c r="C462" s="128"/>
      <c r="D462" s="129"/>
      <c r="E462" s="129"/>
      <c r="F462" s="76" t="str">
        <f t="shared" si="14"/>
        <v/>
      </c>
      <c r="G462" s="76" t="str">
        <f t="shared" si="15"/>
        <v/>
      </c>
    </row>
    <row r="463" s="44" customFormat="1" spans="1:7">
      <c r="A463" s="126" t="s">
        <v>839</v>
      </c>
      <c r="B463" s="132" t="s">
        <v>840</v>
      </c>
      <c r="C463" s="128"/>
      <c r="D463" s="129"/>
      <c r="E463" s="129"/>
      <c r="F463" s="76" t="str">
        <f t="shared" si="14"/>
        <v/>
      </c>
      <c r="G463" s="76" t="str">
        <f t="shared" si="15"/>
        <v/>
      </c>
    </row>
    <row r="464" s="44" customFormat="1" spans="1:7">
      <c r="A464" s="126" t="s">
        <v>841</v>
      </c>
      <c r="B464" s="132" t="s">
        <v>842</v>
      </c>
      <c r="C464" s="128"/>
      <c r="D464" s="129"/>
      <c r="E464" s="129"/>
      <c r="F464" s="76" t="str">
        <f t="shared" si="14"/>
        <v/>
      </c>
      <c r="G464" s="76" t="str">
        <f t="shared" si="15"/>
        <v/>
      </c>
    </row>
    <row r="465" s="44" customFormat="1" spans="1:7">
      <c r="A465" s="126" t="s">
        <v>843</v>
      </c>
      <c r="B465" s="132" t="s">
        <v>844</v>
      </c>
      <c r="C465" s="128"/>
      <c r="D465" s="129"/>
      <c r="E465" s="129"/>
      <c r="F465" s="76" t="str">
        <f t="shared" si="14"/>
        <v/>
      </c>
      <c r="G465" s="76" t="str">
        <f t="shared" si="15"/>
        <v/>
      </c>
    </row>
    <row r="466" s="44" customFormat="1" spans="1:7">
      <c r="A466" s="126" t="s">
        <v>845</v>
      </c>
      <c r="B466" s="132" t="s">
        <v>106</v>
      </c>
      <c r="C466" s="128">
        <v>10</v>
      </c>
      <c r="D466" s="129">
        <v>541</v>
      </c>
      <c r="E466" s="129">
        <v>550</v>
      </c>
      <c r="F466" s="76">
        <f t="shared" si="14"/>
        <v>55</v>
      </c>
      <c r="G466" s="76">
        <f t="shared" si="15"/>
        <v>1.01663585951941</v>
      </c>
    </row>
    <row r="467" s="44" customFormat="1" spans="1:7">
      <c r="A467" s="126" t="s">
        <v>846</v>
      </c>
      <c r="B467" s="132" t="s">
        <v>108</v>
      </c>
      <c r="C467" s="128"/>
      <c r="D467" s="129"/>
      <c r="E467" s="129"/>
      <c r="F467" s="76" t="str">
        <f t="shared" si="14"/>
        <v/>
      </c>
      <c r="G467" s="76" t="str">
        <f t="shared" si="15"/>
        <v/>
      </c>
    </row>
    <row r="468" s="44" customFormat="1" spans="1:7">
      <c r="A468" s="126" t="s">
        <v>847</v>
      </c>
      <c r="B468" s="132" t="s">
        <v>110</v>
      </c>
      <c r="C468" s="128"/>
      <c r="D468" s="129"/>
      <c r="E468" s="129"/>
      <c r="F468" s="76" t="str">
        <f t="shared" si="14"/>
        <v/>
      </c>
      <c r="G468" s="76" t="str">
        <f t="shared" si="15"/>
        <v/>
      </c>
    </row>
    <row r="469" s="44" customFormat="1" spans="1:7">
      <c r="A469" s="126" t="s">
        <v>848</v>
      </c>
      <c r="B469" s="132" t="s">
        <v>849</v>
      </c>
      <c r="C469" s="128"/>
      <c r="D469" s="129"/>
      <c r="E469" s="129"/>
      <c r="F469" s="76" t="str">
        <f t="shared" si="14"/>
        <v/>
      </c>
      <c r="G469" s="76" t="str">
        <f t="shared" si="15"/>
        <v/>
      </c>
    </row>
    <row r="470" s="44" customFormat="1" spans="1:7">
      <c r="A470" s="126" t="s">
        <v>850</v>
      </c>
      <c r="B470" s="132" t="s">
        <v>851</v>
      </c>
      <c r="C470" s="128"/>
      <c r="D470" s="129"/>
      <c r="E470" s="129"/>
      <c r="F470" s="76" t="str">
        <f t="shared" si="14"/>
        <v/>
      </c>
      <c r="G470" s="76" t="str">
        <f t="shared" si="15"/>
        <v/>
      </c>
    </row>
    <row r="471" s="44" customFormat="1" spans="1:7">
      <c r="A471" s="126" t="s">
        <v>852</v>
      </c>
      <c r="B471" s="132" t="s">
        <v>853</v>
      </c>
      <c r="C471" s="128">
        <v>465</v>
      </c>
      <c r="D471" s="129"/>
      <c r="E471" s="129">
        <v>5</v>
      </c>
      <c r="F471" s="76">
        <f t="shared" si="14"/>
        <v>0.010752688172043</v>
      </c>
      <c r="G471" s="76" t="str">
        <f t="shared" si="15"/>
        <v/>
      </c>
    </row>
    <row r="472" s="44" customFormat="1" spans="1:7">
      <c r="A472" s="126" t="s">
        <v>854</v>
      </c>
      <c r="B472" s="132" t="s">
        <v>855</v>
      </c>
      <c r="C472" s="128"/>
      <c r="D472" s="129">
        <v>559</v>
      </c>
      <c r="E472" s="129">
        <v>600</v>
      </c>
      <c r="F472" s="76" t="str">
        <f t="shared" si="14"/>
        <v/>
      </c>
      <c r="G472" s="76">
        <f t="shared" si="15"/>
        <v>1.07334525939177</v>
      </c>
    </row>
    <row r="473" s="44" customFormat="1" spans="1:7">
      <c r="A473" s="126" t="s">
        <v>856</v>
      </c>
      <c r="B473" s="132" t="s">
        <v>857</v>
      </c>
      <c r="C473" s="128"/>
      <c r="D473" s="129">
        <v>50</v>
      </c>
      <c r="E473" s="129">
        <v>50</v>
      </c>
      <c r="F473" s="76" t="str">
        <f t="shared" si="14"/>
        <v/>
      </c>
      <c r="G473" s="76">
        <f t="shared" si="15"/>
        <v>1</v>
      </c>
    </row>
    <row r="474" s="44" customFormat="1" spans="1:7">
      <c r="A474" s="126" t="s">
        <v>858</v>
      </c>
      <c r="B474" s="132" t="s">
        <v>859</v>
      </c>
      <c r="C474" s="128"/>
      <c r="D474" s="129"/>
      <c r="E474" s="129"/>
      <c r="F474" s="76" t="str">
        <f t="shared" si="14"/>
        <v/>
      </c>
      <c r="G474" s="76" t="str">
        <f t="shared" si="15"/>
        <v/>
      </c>
    </row>
    <row r="475" s="44" customFormat="1" spans="1:7">
      <c r="A475" s="126" t="s">
        <v>860</v>
      </c>
      <c r="B475" s="132" t="s">
        <v>861</v>
      </c>
      <c r="C475" s="128">
        <v>17</v>
      </c>
      <c r="D475" s="129"/>
      <c r="E475" s="129">
        <v>5</v>
      </c>
      <c r="F475" s="76">
        <f t="shared" si="14"/>
        <v>0.294117647058824</v>
      </c>
      <c r="G475" s="76" t="str">
        <f t="shared" si="15"/>
        <v/>
      </c>
    </row>
    <row r="476" s="44" customFormat="1" spans="1:7">
      <c r="A476" s="126" t="s">
        <v>862</v>
      </c>
      <c r="B476" s="132" t="s">
        <v>106</v>
      </c>
      <c r="C476" s="128">
        <v>304</v>
      </c>
      <c r="D476" s="129">
        <v>603</v>
      </c>
      <c r="E476" s="129">
        <v>700</v>
      </c>
      <c r="F476" s="76">
        <f t="shared" si="14"/>
        <v>2.30263157894737</v>
      </c>
      <c r="G476" s="76">
        <f t="shared" si="15"/>
        <v>1.16086235489221</v>
      </c>
    </row>
    <row r="477" s="44" customFormat="1" spans="1:7">
      <c r="A477" s="126" t="s">
        <v>863</v>
      </c>
      <c r="B477" s="132" t="s">
        <v>108</v>
      </c>
      <c r="C477" s="128">
        <v>262</v>
      </c>
      <c r="D477" s="129"/>
      <c r="E477" s="129">
        <v>10</v>
      </c>
      <c r="F477" s="76">
        <f t="shared" ref="F477:F540" si="16">IFERROR($E477/C477,"")</f>
        <v>0.0381679389312977</v>
      </c>
      <c r="G477" s="76" t="str">
        <f t="shared" si="15"/>
        <v/>
      </c>
    </row>
    <row r="478" s="44" customFormat="1" spans="1:7">
      <c r="A478" s="126" t="s">
        <v>864</v>
      </c>
      <c r="B478" s="132" t="s">
        <v>110</v>
      </c>
      <c r="C478" s="128"/>
      <c r="D478" s="129"/>
      <c r="E478" s="129"/>
      <c r="F478" s="76" t="str">
        <f t="shared" si="16"/>
        <v/>
      </c>
      <c r="G478" s="76" t="str">
        <f t="shared" si="15"/>
        <v/>
      </c>
    </row>
    <row r="479" s="44" customFormat="1" spans="1:7">
      <c r="A479" s="126" t="s">
        <v>865</v>
      </c>
      <c r="B479" s="132" t="s">
        <v>866</v>
      </c>
      <c r="C479" s="128"/>
      <c r="D479" s="129"/>
      <c r="E479" s="129"/>
      <c r="F479" s="76" t="str">
        <f t="shared" si="16"/>
        <v/>
      </c>
      <c r="G479" s="76" t="str">
        <f t="shared" si="15"/>
        <v/>
      </c>
    </row>
    <row r="480" s="44" customFormat="1" spans="1:7">
      <c r="A480" s="126" t="s">
        <v>867</v>
      </c>
      <c r="B480" s="132" t="s">
        <v>868</v>
      </c>
      <c r="C480" s="128">
        <v>43</v>
      </c>
      <c r="D480" s="129">
        <v>27</v>
      </c>
      <c r="E480" s="129">
        <v>50</v>
      </c>
      <c r="F480" s="76">
        <f t="shared" si="16"/>
        <v>1.16279069767442</v>
      </c>
      <c r="G480" s="76">
        <f t="shared" si="15"/>
        <v>1.85185185185185</v>
      </c>
    </row>
    <row r="481" s="44" customFormat="1" spans="1:7">
      <c r="A481" s="126" t="s">
        <v>869</v>
      </c>
      <c r="B481" s="132" t="s">
        <v>870</v>
      </c>
      <c r="C481" s="128"/>
      <c r="D481" s="129"/>
      <c r="E481" s="129"/>
      <c r="F481" s="76" t="str">
        <f t="shared" si="16"/>
        <v/>
      </c>
      <c r="G481" s="76" t="str">
        <f t="shared" si="15"/>
        <v/>
      </c>
    </row>
    <row r="482" s="44" customFormat="1" spans="1:7">
      <c r="A482" s="126" t="s">
        <v>871</v>
      </c>
      <c r="B482" s="132" t="s">
        <v>872</v>
      </c>
      <c r="C482" s="128"/>
      <c r="D482" s="129">
        <v>5</v>
      </c>
      <c r="E482" s="129">
        <v>5</v>
      </c>
      <c r="F482" s="76" t="str">
        <f t="shared" si="16"/>
        <v/>
      </c>
      <c r="G482" s="76">
        <f t="shared" si="15"/>
        <v>1</v>
      </c>
    </row>
    <row r="483" s="44" customFormat="1" spans="1:7">
      <c r="A483" s="126" t="s">
        <v>873</v>
      </c>
      <c r="B483" s="132" t="s">
        <v>195</v>
      </c>
      <c r="C483" s="128"/>
      <c r="D483" s="129"/>
      <c r="E483" s="129"/>
      <c r="F483" s="76" t="str">
        <f t="shared" si="16"/>
        <v/>
      </c>
      <c r="G483" s="76" t="str">
        <f t="shared" si="15"/>
        <v/>
      </c>
    </row>
    <row r="484" s="44" customFormat="1" spans="1:7">
      <c r="A484" s="126" t="s">
        <v>874</v>
      </c>
      <c r="B484" s="132" t="s">
        <v>875</v>
      </c>
      <c r="C484" s="128">
        <v>287</v>
      </c>
      <c r="D484" s="129">
        <v>259</v>
      </c>
      <c r="E484" s="129">
        <v>300</v>
      </c>
      <c r="F484" s="76">
        <f t="shared" si="16"/>
        <v>1.04529616724739</v>
      </c>
      <c r="G484" s="76">
        <f t="shared" si="15"/>
        <v>1.15830115830116</v>
      </c>
    </row>
    <row r="485" s="44" customFormat="1" spans="1:7">
      <c r="A485" s="126" t="s">
        <v>876</v>
      </c>
      <c r="B485" s="132" t="s">
        <v>877</v>
      </c>
      <c r="C485" s="128">
        <v>42</v>
      </c>
      <c r="D485" s="129">
        <v>32</v>
      </c>
      <c r="E485" s="129">
        <v>50</v>
      </c>
      <c r="F485" s="76">
        <f t="shared" si="16"/>
        <v>1.19047619047619</v>
      </c>
      <c r="G485" s="76">
        <f t="shared" si="15"/>
        <v>1.5625</v>
      </c>
    </row>
    <row r="486" s="44" customFormat="1" spans="1:7">
      <c r="A486" s="126" t="s">
        <v>878</v>
      </c>
      <c r="B486" s="132" t="s">
        <v>879</v>
      </c>
      <c r="C486" s="128">
        <v>180</v>
      </c>
      <c r="D486" s="129"/>
      <c r="E486" s="129">
        <v>10</v>
      </c>
      <c r="F486" s="76">
        <f t="shared" si="16"/>
        <v>0.0555555555555556</v>
      </c>
      <c r="G486" s="76" t="str">
        <f t="shared" si="15"/>
        <v/>
      </c>
    </row>
    <row r="487" s="44" customFormat="1" spans="1:7">
      <c r="A487" s="126" t="s">
        <v>880</v>
      </c>
      <c r="B487" s="132" t="s">
        <v>881</v>
      </c>
      <c r="C487" s="128">
        <v>44</v>
      </c>
      <c r="D487" s="129">
        <v>9</v>
      </c>
      <c r="E487" s="129">
        <v>10</v>
      </c>
      <c r="F487" s="76">
        <f t="shared" si="16"/>
        <v>0.227272727272727</v>
      </c>
      <c r="G487" s="76">
        <f t="shared" si="15"/>
        <v>1.11111111111111</v>
      </c>
    </row>
    <row r="488" s="44" customFormat="1" spans="1:7">
      <c r="A488" s="126" t="s">
        <v>882</v>
      </c>
      <c r="B488" s="132" t="s">
        <v>883</v>
      </c>
      <c r="C488" s="128"/>
      <c r="D488" s="129"/>
      <c r="E488" s="129"/>
      <c r="F488" s="76" t="str">
        <f t="shared" si="16"/>
        <v/>
      </c>
      <c r="G488" s="76" t="str">
        <f t="shared" si="15"/>
        <v/>
      </c>
    </row>
    <row r="489" s="44" customFormat="1" spans="1:7">
      <c r="A489" s="126" t="s">
        <v>884</v>
      </c>
      <c r="B489" s="132" t="s">
        <v>885</v>
      </c>
      <c r="C489" s="128"/>
      <c r="D489" s="129"/>
      <c r="E489" s="129"/>
      <c r="F489" s="76" t="str">
        <f t="shared" si="16"/>
        <v/>
      </c>
      <c r="G489" s="76" t="str">
        <f t="shared" si="15"/>
        <v/>
      </c>
    </row>
    <row r="490" s="44" customFormat="1" spans="1:7">
      <c r="A490" s="126" t="s">
        <v>886</v>
      </c>
      <c r="B490" s="132" t="s">
        <v>887</v>
      </c>
      <c r="C490" s="128"/>
      <c r="D490" s="129"/>
      <c r="E490" s="129"/>
      <c r="F490" s="76" t="str">
        <f t="shared" si="16"/>
        <v/>
      </c>
      <c r="G490" s="76" t="str">
        <f t="shared" si="15"/>
        <v/>
      </c>
    </row>
    <row r="491" s="44" customFormat="1" spans="1:7">
      <c r="A491" s="126" t="s">
        <v>888</v>
      </c>
      <c r="B491" s="132" t="s">
        <v>889</v>
      </c>
      <c r="C491" s="128"/>
      <c r="D491" s="129"/>
      <c r="E491" s="129"/>
      <c r="F491" s="76" t="str">
        <f t="shared" si="16"/>
        <v/>
      </c>
      <c r="G491" s="76" t="str">
        <f t="shared" si="15"/>
        <v/>
      </c>
    </row>
    <row r="492" s="44" customFormat="1" spans="1:7">
      <c r="A492" s="126" t="s">
        <v>890</v>
      </c>
      <c r="B492" s="132" t="s">
        <v>124</v>
      </c>
      <c r="C492" s="128"/>
      <c r="D492" s="129"/>
      <c r="E492" s="129"/>
      <c r="F492" s="76" t="str">
        <f t="shared" si="16"/>
        <v/>
      </c>
      <c r="G492" s="76" t="str">
        <f t="shared" si="15"/>
        <v/>
      </c>
    </row>
    <row r="493" s="44" customFormat="1" spans="1:7">
      <c r="A493" s="126" t="s">
        <v>891</v>
      </c>
      <c r="B493" s="132" t="s">
        <v>892</v>
      </c>
      <c r="C493" s="128"/>
      <c r="D493" s="129">
        <v>401</v>
      </c>
      <c r="E493" s="129">
        <v>300</v>
      </c>
      <c r="F493" s="76" t="str">
        <f t="shared" si="16"/>
        <v/>
      </c>
      <c r="G493" s="76">
        <f t="shared" si="15"/>
        <v>0.748129675810474</v>
      </c>
    </row>
    <row r="494" s="44" customFormat="1" spans="1:7">
      <c r="A494" s="126" t="s">
        <v>893</v>
      </c>
      <c r="B494" s="132" t="s">
        <v>106</v>
      </c>
      <c r="C494" s="128">
        <v>795</v>
      </c>
      <c r="D494" s="129">
        <v>166</v>
      </c>
      <c r="E494" s="129">
        <v>300</v>
      </c>
      <c r="F494" s="76">
        <f t="shared" si="16"/>
        <v>0.377358490566038</v>
      </c>
      <c r="G494" s="76">
        <f t="shared" si="15"/>
        <v>1.80722891566265</v>
      </c>
    </row>
    <row r="495" s="44" customFormat="1" spans="1:7">
      <c r="A495" s="126" t="s">
        <v>894</v>
      </c>
      <c r="B495" s="132" t="s">
        <v>108</v>
      </c>
      <c r="C495" s="128">
        <v>15</v>
      </c>
      <c r="D495" s="129"/>
      <c r="E495" s="129">
        <v>5</v>
      </c>
      <c r="F495" s="76">
        <f t="shared" si="16"/>
        <v>0.333333333333333</v>
      </c>
      <c r="G495" s="76" t="str">
        <f t="shared" si="15"/>
        <v/>
      </c>
    </row>
    <row r="496" s="44" customFormat="1" spans="1:7">
      <c r="A496" s="126" t="s">
        <v>895</v>
      </c>
      <c r="B496" s="132" t="s">
        <v>110</v>
      </c>
      <c r="C496" s="128"/>
      <c r="D496" s="129"/>
      <c r="E496" s="129"/>
      <c r="F496" s="76" t="str">
        <f t="shared" si="16"/>
        <v/>
      </c>
      <c r="G496" s="76" t="str">
        <f t="shared" si="15"/>
        <v/>
      </c>
    </row>
    <row r="497" s="44" customFormat="1" spans="1:7">
      <c r="A497" s="126" t="s">
        <v>896</v>
      </c>
      <c r="B497" s="132" t="s">
        <v>897</v>
      </c>
      <c r="C497" s="128"/>
      <c r="D497" s="129"/>
      <c r="E497" s="129"/>
      <c r="F497" s="76" t="str">
        <f t="shared" si="16"/>
        <v/>
      </c>
      <c r="G497" s="76" t="str">
        <f t="shared" si="15"/>
        <v/>
      </c>
    </row>
    <row r="498" s="44" customFormat="1" spans="1:7">
      <c r="A498" s="126" t="s">
        <v>898</v>
      </c>
      <c r="B498" s="132" t="s">
        <v>899</v>
      </c>
      <c r="C498" s="128"/>
      <c r="D498" s="129"/>
      <c r="E498" s="129"/>
      <c r="F498" s="76" t="str">
        <f t="shared" si="16"/>
        <v/>
      </c>
      <c r="G498" s="76" t="str">
        <f t="shared" si="15"/>
        <v/>
      </c>
    </row>
    <row r="499" s="44" customFormat="1" spans="1:7">
      <c r="A499" s="126" t="s">
        <v>900</v>
      </c>
      <c r="B499" s="132" t="s">
        <v>901</v>
      </c>
      <c r="C499" s="128"/>
      <c r="D499" s="129"/>
      <c r="E499" s="129"/>
      <c r="F499" s="76" t="str">
        <f t="shared" si="16"/>
        <v/>
      </c>
      <c r="G499" s="76" t="str">
        <f t="shared" si="15"/>
        <v/>
      </c>
    </row>
    <row r="500" s="44" customFormat="1" spans="1:7">
      <c r="A500" s="126" t="s">
        <v>902</v>
      </c>
      <c r="B500" s="132" t="s">
        <v>903</v>
      </c>
      <c r="C500" s="128">
        <v>692</v>
      </c>
      <c r="D500" s="129">
        <v>295</v>
      </c>
      <c r="E500" s="129">
        <v>400</v>
      </c>
      <c r="F500" s="76">
        <f t="shared" si="16"/>
        <v>0.578034682080925</v>
      </c>
      <c r="G500" s="76">
        <f t="shared" si="15"/>
        <v>1.35593220338983</v>
      </c>
    </row>
    <row r="501" s="44" customFormat="1" spans="1:7">
      <c r="A501" s="126" t="s">
        <v>904</v>
      </c>
      <c r="B501" s="132" t="s">
        <v>905</v>
      </c>
      <c r="C501" s="128">
        <v>372</v>
      </c>
      <c r="D501" s="129"/>
      <c r="E501" s="129">
        <v>10</v>
      </c>
      <c r="F501" s="76">
        <f t="shared" si="16"/>
        <v>0.0268817204301075</v>
      </c>
      <c r="G501" s="76" t="str">
        <f t="shared" si="15"/>
        <v/>
      </c>
    </row>
    <row r="502" s="44" customFormat="1" spans="1:7">
      <c r="A502" s="126" t="s">
        <v>906</v>
      </c>
      <c r="B502" s="132" t="s">
        <v>907</v>
      </c>
      <c r="C502" s="128">
        <v>126</v>
      </c>
      <c r="D502" s="129"/>
      <c r="E502" s="129">
        <v>10</v>
      </c>
      <c r="F502" s="76">
        <f t="shared" si="16"/>
        <v>0.0793650793650794</v>
      </c>
      <c r="G502" s="76" t="str">
        <f t="shared" si="15"/>
        <v/>
      </c>
    </row>
    <row r="503" s="44" customFormat="1" spans="1:7">
      <c r="A503" s="126" t="s">
        <v>908</v>
      </c>
      <c r="B503" s="132" t="s">
        <v>909</v>
      </c>
      <c r="C503" s="128"/>
      <c r="D503" s="129"/>
      <c r="E503" s="129"/>
      <c r="F503" s="76" t="str">
        <f t="shared" si="16"/>
        <v/>
      </c>
      <c r="G503" s="76" t="str">
        <f t="shared" si="15"/>
        <v/>
      </c>
    </row>
    <row r="504" s="44" customFormat="1" spans="1:7">
      <c r="A504" s="126" t="s">
        <v>910</v>
      </c>
      <c r="B504" s="132" t="s">
        <v>911</v>
      </c>
      <c r="C504" s="128">
        <v>302</v>
      </c>
      <c r="D504" s="129">
        <v>9496</v>
      </c>
      <c r="E504" s="129">
        <v>8000</v>
      </c>
      <c r="F504" s="76">
        <f t="shared" si="16"/>
        <v>26.4900662251656</v>
      </c>
      <c r="G504" s="76">
        <f t="shared" si="15"/>
        <v>0.8424599831508</v>
      </c>
    </row>
    <row r="505" s="44" customFormat="1" spans="1:7">
      <c r="A505" s="126" t="s">
        <v>912</v>
      </c>
      <c r="B505" s="132" t="s">
        <v>913</v>
      </c>
      <c r="C505" s="128">
        <v>1963</v>
      </c>
      <c r="D505" s="129">
        <v>77</v>
      </c>
      <c r="E505" s="129">
        <v>200</v>
      </c>
      <c r="F505" s="76">
        <f t="shared" si="16"/>
        <v>0.101884870096791</v>
      </c>
      <c r="G505" s="76">
        <f t="shared" si="15"/>
        <v>2.5974025974026</v>
      </c>
    </row>
    <row r="506" s="44" customFormat="1" spans="1:7">
      <c r="A506" s="126" t="s">
        <v>914</v>
      </c>
      <c r="B506" s="132" t="s">
        <v>915</v>
      </c>
      <c r="C506" s="128">
        <v>3026</v>
      </c>
      <c r="D506" s="129">
        <v>20091</v>
      </c>
      <c r="E506" s="129">
        <v>20000</v>
      </c>
      <c r="F506" s="76">
        <f t="shared" si="16"/>
        <v>6.60938532716457</v>
      </c>
      <c r="G506" s="76">
        <f t="shared" si="15"/>
        <v>0.995470608730277</v>
      </c>
    </row>
    <row r="507" s="44" customFormat="1" spans="1:7">
      <c r="A507" s="126" t="s">
        <v>916</v>
      </c>
      <c r="B507" s="132" t="s">
        <v>917</v>
      </c>
      <c r="C507" s="128"/>
      <c r="D507" s="129">
        <v>700</v>
      </c>
      <c r="E507" s="129">
        <v>500</v>
      </c>
      <c r="F507" s="76" t="str">
        <f t="shared" si="16"/>
        <v/>
      </c>
      <c r="G507" s="76">
        <f t="shared" si="15"/>
        <v>0.714285714285714</v>
      </c>
    </row>
    <row r="508" s="44" customFormat="1" spans="1:7">
      <c r="A508" s="126" t="s">
        <v>918</v>
      </c>
      <c r="B508" s="132" t="s">
        <v>919</v>
      </c>
      <c r="C508" s="128">
        <v>2</v>
      </c>
      <c r="D508" s="129"/>
      <c r="E508" s="129">
        <v>1</v>
      </c>
      <c r="F508" s="76">
        <f t="shared" si="16"/>
        <v>0.5</v>
      </c>
      <c r="G508" s="76" t="str">
        <f t="shared" si="15"/>
        <v/>
      </c>
    </row>
    <row r="509" s="44" customFormat="1" spans="1:7">
      <c r="A509" s="126" t="s">
        <v>920</v>
      </c>
      <c r="B509" s="132" t="s">
        <v>921</v>
      </c>
      <c r="C509" s="128"/>
      <c r="D509" s="129"/>
      <c r="E509" s="129"/>
      <c r="F509" s="76" t="str">
        <f t="shared" si="16"/>
        <v/>
      </c>
      <c r="G509" s="76" t="str">
        <f t="shared" si="15"/>
        <v/>
      </c>
    </row>
    <row r="510" s="44" customFormat="1" spans="1:7">
      <c r="A510" s="126" t="s">
        <v>922</v>
      </c>
      <c r="B510" s="132" t="s">
        <v>923</v>
      </c>
      <c r="C510" s="128"/>
      <c r="D510" s="129"/>
      <c r="E510" s="129"/>
      <c r="F510" s="76" t="str">
        <f t="shared" si="16"/>
        <v/>
      </c>
      <c r="G510" s="76" t="str">
        <f t="shared" si="15"/>
        <v/>
      </c>
    </row>
    <row r="511" s="44" customFormat="1" spans="1:7">
      <c r="A511" s="126" t="s">
        <v>924</v>
      </c>
      <c r="B511" s="132" t="s">
        <v>925</v>
      </c>
      <c r="C511" s="128"/>
      <c r="D511" s="129"/>
      <c r="E511" s="129"/>
      <c r="F511" s="76" t="str">
        <f t="shared" si="16"/>
        <v/>
      </c>
      <c r="G511" s="76" t="str">
        <f t="shared" si="15"/>
        <v/>
      </c>
    </row>
    <row r="512" s="44" customFormat="1" spans="1:7">
      <c r="A512" s="126" t="s">
        <v>926</v>
      </c>
      <c r="B512" s="132" t="s">
        <v>927</v>
      </c>
      <c r="C512" s="128"/>
      <c r="D512" s="129"/>
      <c r="E512" s="129"/>
      <c r="F512" s="76" t="str">
        <f t="shared" si="16"/>
        <v/>
      </c>
      <c r="G512" s="76" t="str">
        <f t="shared" si="15"/>
        <v/>
      </c>
    </row>
    <row r="513" s="44" customFormat="1" spans="1:7">
      <c r="A513" s="126" t="s">
        <v>928</v>
      </c>
      <c r="B513" s="132" t="s">
        <v>929</v>
      </c>
      <c r="C513" s="128"/>
      <c r="D513" s="129"/>
      <c r="E513" s="129"/>
      <c r="F513" s="76" t="str">
        <f t="shared" si="16"/>
        <v/>
      </c>
      <c r="G513" s="76" t="str">
        <f t="shared" si="15"/>
        <v/>
      </c>
    </row>
    <row r="514" s="44" customFormat="1" spans="1:7">
      <c r="A514" s="126" t="s">
        <v>930</v>
      </c>
      <c r="B514" s="132" t="s">
        <v>931</v>
      </c>
      <c r="C514" s="128"/>
      <c r="D514" s="129"/>
      <c r="E514" s="129"/>
      <c r="F514" s="76" t="str">
        <f t="shared" si="16"/>
        <v/>
      </c>
      <c r="G514" s="76" t="str">
        <f t="shared" si="15"/>
        <v/>
      </c>
    </row>
    <row r="515" s="44" customFormat="1" spans="1:7">
      <c r="A515" s="126" t="s">
        <v>932</v>
      </c>
      <c r="B515" s="132" t="s">
        <v>933</v>
      </c>
      <c r="C515" s="128">
        <v>1321</v>
      </c>
      <c r="D515" s="129"/>
      <c r="E515" s="129">
        <v>10</v>
      </c>
      <c r="F515" s="76">
        <f t="shared" si="16"/>
        <v>0.00757002271006813</v>
      </c>
      <c r="G515" s="76" t="str">
        <f t="shared" si="15"/>
        <v/>
      </c>
    </row>
    <row r="516" s="44" customFormat="1" spans="1:7">
      <c r="A516" s="126" t="s">
        <v>934</v>
      </c>
      <c r="B516" s="132" t="s">
        <v>935</v>
      </c>
      <c r="C516" s="128"/>
      <c r="D516" s="129"/>
      <c r="E516" s="129"/>
      <c r="F516" s="76" t="str">
        <f t="shared" si="16"/>
        <v/>
      </c>
      <c r="G516" s="76" t="str">
        <f t="shared" si="15"/>
        <v/>
      </c>
    </row>
    <row r="517" s="44" customFormat="1" spans="1:7">
      <c r="A517" s="126" t="s">
        <v>936</v>
      </c>
      <c r="B517" s="132" t="s">
        <v>937</v>
      </c>
      <c r="C517" s="128"/>
      <c r="D517" s="129"/>
      <c r="E517" s="129"/>
      <c r="F517" s="76" t="str">
        <f t="shared" si="16"/>
        <v/>
      </c>
      <c r="G517" s="76" t="str">
        <f t="shared" si="15"/>
        <v/>
      </c>
    </row>
    <row r="518" s="44" customFormat="1" spans="1:7">
      <c r="A518" s="126" t="s">
        <v>938</v>
      </c>
      <c r="B518" s="132" t="s">
        <v>939</v>
      </c>
      <c r="C518" s="128"/>
      <c r="D518" s="129"/>
      <c r="E518" s="129"/>
      <c r="F518" s="76" t="str">
        <f t="shared" si="16"/>
        <v/>
      </c>
      <c r="G518" s="76" t="str">
        <f t="shared" si="15"/>
        <v/>
      </c>
    </row>
    <row r="519" s="44" customFormat="1" spans="1:7">
      <c r="A519" s="126" t="s">
        <v>940</v>
      </c>
      <c r="B519" s="132" t="s">
        <v>941</v>
      </c>
      <c r="C519" s="128"/>
      <c r="D519" s="129"/>
      <c r="E519" s="129"/>
      <c r="F519" s="76" t="str">
        <f t="shared" si="16"/>
        <v/>
      </c>
      <c r="G519" s="76" t="str">
        <f t="shared" ref="G519:G582" si="17">IFERROR($E519/D519,"")</f>
        <v/>
      </c>
    </row>
    <row r="520" s="44" customFormat="1" spans="1:7">
      <c r="A520" s="126" t="s">
        <v>942</v>
      </c>
      <c r="B520" s="132" t="s">
        <v>943</v>
      </c>
      <c r="C520" s="128">
        <v>1462</v>
      </c>
      <c r="D520" s="129">
        <v>2556</v>
      </c>
      <c r="E520" s="129">
        <v>2000</v>
      </c>
      <c r="F520" s="76">
        <f t="shared" si="16"/>
        <v>1.36798905608755</v>
      </c>
      <c r="G520" s="76">
        <f t="shared" si="17"/>
        <v>0.782472613458529</v>
      </c>
    </row>
    <row r="521" s="44" customFormat="1" spans="1:7">
      <c r="A521" s="126" t="s">
        <v>944</v>
      </c>
      <c r="B521" s="132" t="s">
        <v>945</v>
      </c>
      <c r="C521" s="128">
        <v>792</v>
      </c>
      <c r="D521" s="129">
        <v>2233</v>
      </c>
      <c r="E521" s="129">
        <v>2500</v>
      </c>
      <c r="F521" s="76">
        <f t="shared" si="16"/>
        <v>3.15656565656566</v>
      </c>
      <c r="G521" s="76">
        <f t="shared" si="17"/>
        <v>1.11957008508733</v>
      </c>
    </row>
    <row r="522" s="44" customFormat="1" spans="1:7">
      <c r="A522" s="126" t="s">
        <v>946</v>
      </c>
      <c r="B522" s="132" t="s">
        <v>947</v>
      </c>
      <c r="C522" s="128">
        <v>3521</v>
      </c>
      <c r="D522" s="129"/>
      <c r="E522" s="129">
        <v>10</v>
      </c>
      <c r="F522" s="76">
        <f t="shared" si="16"/>
        <v>0.00284010224368077</v>
      </c>
      <c r="G522" s="76" t="str">
        <f t="shared" si="17"/>
        <v/>
      </c>
    </row>
    <row r="523" s="44" customFormat="1" spans="1:7">
      <c r="A523" s="126" t="s">
        <v>948</v>
      </c>
      <c r="B523" s="132" t="s">
        <v>949</v>
      </c>
      <c r="C523" s="128"/>
      <c r="D523" s="129"/>
      <c r="E523" s="129"/>
      <c r="F523" s="76" t="str">
        <f t="shared" si="16"/>
        <v/>
      </c>
      <c r="G523" s="76" t="str">
        <f t="shared" si="17"/>
        <v/>
      </c>
    </row>
    <row r="524" s="44" customFormat="1" spans="1:7">
      <c r="A524" s="126" t="s">
        <v>950</v>
      </c>
      <c r="B524" s="132" t="s">
        <v>951</v>
      </c>
      <c r="C524" s="128">
        <v>2034</v>
      </c>
      <c r="D524" s="129">
        <v>1887</v>
      </c>
      <c r="E524" s="129">
        <v>2000</v>
      </c>
      <c r="F524" s="76">
        <f t="shared" si="16"/>
        <v>0.983284169124877</v>
      </c>
      <c r="G524" s="76">
        <f t="shared" si="17"/>
        <v>1.05988341282459</v>
      </c>
    </row>
    <row r="525" s="44" customFormat="1" spans="1:7">
      <c r="A525" s="126" t="s">
        <v>952</v>
      </c>
      <c r="B525" s="132" t="s">
        <v>953</v>
      </c>
      <c r="C525" s="128"/>
      <c r="D525" s="129"/>
      <c r="E525" s="129"/>
      <c r="F525" s="76" t="str">
        <f t="shared" si="16"/>
        <v/>
      </c>
      <c r="G525" s="76" t="str">
        <f t="shared" si="17"/>
        <v/>
      </c>
    </row>
    <row r="526" s="44" customFormat="1" spans="1:7">
      <c r="A526" s="126" t="s">
        <v>954</v>
      </c>
      <c r="B526" s="132" t="s">
        <v>955</v>
      </c>
      <c r="C526" s="128"/>
      <c r="D526" s="129"/>
      <c r="E526" s="129"/>
      <c r="F526" s="76" t="str">
        <f t="shared" si="16"/>
        <v/>
      </c>
      <c r="G526" s="76" t="str">
        <f t="shared" si="17"/>
        <v/>
      </c>
    </row>
    <row r="527" s="44" customFormat="1" spans="1:7">
      <c r="A527" s="126" t="s">
        <v>956</v>
      </c>
      <c r="B527" s="132" t="s">
        <v>957</v>
      </c>
      <c r="C527" s="128"/>
      <c r="D527" s="129">
        <v>336</v>
      </c>
      <c r="E527" s="129">
        <v>300</v>
      </c>
      <c r="F527" s="76" t="str">
        <f t="shared" si="16"/>
        <v/>
      </c>
      <c r="G527" s="76">
        <f t="shared" si="17"/>
        <v>0.892857142857143</v>
      </c>
    </row>
    <row r="528" s="44" customFormat="1" spans="1:7">
      <c r="A528" s="126" t="s">
        <v>958</v>
      </c>
      <c r="B528" s="132" t="s">
        <v>959</v>
      </c>
      <c r="C528" s="128">
        <v>402</v>
      </c>
      <c r="D528" s="129">
        <v>5666</v>
      </c>
      <c r="E528" s="129">
        <v>5000</v>
      </c>
      <c r="F528" s="76">
        <f t="shared" si="16"/>
        <v>12.4378109452736</v>
      </c>
      <c r="G528" s="76">
        <f t="shared" si="17"/>
        <v>0.882456759618779</v>
      </c>
    </row>
    <row r="529" s="44" customFormat="1" spans="1:7">
      <c r="A529" s="126" t="s">
        <v>960</v>
      </c>
      <c r="B529" s="132" t="s">
        <v>961</v>
      </c>
      <c r="C529" s="128">
        <v>1362</v>
      </c>
      <c r="D529" s="129">
        <v>689</v>
      </c>
      <c r="E529" s="129">
        <v>700</v>
      </c>
      <c r="F529" s="76">
        <f t="shared" si="16"/>
        <v>0.513950073421439</v>
      </c>
      <c r="G529" s="76">
        <f t="shared" si="17"/>
        <v>1.01596516690856</v>
      </c>
    </row>
    <row r="530" s="44" customFormat="1" spans="1:7">
      <c r="A530" s="126" t="s">
        <v>962</v>
      </c>
      <c r="B530" s="132" t="s">
        <v>963</v>
      </c>
      <c r="C530" s="128"/>
      <c r="D530" s="129"/>
      <c r="E530" s="129"/>
      <c r="F530" s="76" t="str">
        <f t="shared" si="16"/>
        <v/>
      </c>
      <c r="G530" s="76" t="str">
        <f t="shared" si="17"/>
        <v/>
      </c>
    </row>
    <row r="531" s="44" customFormat="1" spans="1:7">
      <c r="A531" s="126" t="s">
        <v>964</v>
      </c>
      <c r="B531" s="132" t="s">
        <v>965</v>
      </c>
      <c r="C531" s="128"/>
      <c r="D531" s="129">
        <v>168</v>
      </c>
      <c r="E531" s="129">
        <v>100</v>
      </c>
      <c r="F531" s="76" t="str">
        <f t="shared" si="16"/>
        <v/>
      </c>
      <c r="G531" s="76">
        <f t="shared" si="17"/>
        <v>0.595238095238095</v>
      </c>
    </row>
    <row r="532" s="44" customFormat="1" spans="1:7">
      <c r="A532" s="126" t="s">
        <v>966</v>
      </c>
      <c r="B532" s="132" t="s">
        <v>967</v>
      </c>
      <c r="C532" s="128"/>
      <c r="D532" s="129">
        <v>38</v>
      </c>
      <c r="E532" s="129">
        <v>20</v>
      </c>
      <c r="F532" s="76" t="str">
        <f t="shared" si="16"/>
        <v/>
      </c>
      <c r="G532" s="76">
        <f t="shared" si="17"/>
        <v>0.526315789473684</v>
      </c>
    </row>
    <row r="533" s="44" customFormat="1" spans="1:7">
      <c r="A533" s="126" t="s">
        <v>968</v>
      </c>
      <c r="B533" s="132" t="s">
        <v>969</v>
      </c>
      <c r="C533" s="128"/>
      <c r="D533" s="129"/>
      <c r="E533" s="129"/>
      <c r="F533" s="76" t="str">
        <f t="shared" si="16"/>
        <v/>
      </c>
      <c r="G533" s="76" t="str">
        <f t="shared" si="17"/>
        <v/>
      </c>
    </row>
    <row r="534" s="44" customFormat="1" spans="1:7">
      <c r="A534" s="126" t="s">
        <v>970</v>
      </c>
      <c r="B534" s="132" t="s">
        <v>971</v>
      </c>
      <c r="C534" s="128"/>
      <c r="D534" s="129">
        <v>2</v>
      </c>
      <c r="E534" s="129">
        <v>5</v>
      </c>
      <c r="F534" s="76" t="str">
        <f t="shared" si="16"/>
        <v/>
      </c>
      <c r="G534" s="76">
        <f t="shared" si="17"/>
        <v>2.5</v>
      </c>
    </row>
    <row r="535" s="44" customFormat="1" spans="1:7">
      <c r="A535" s="126" t="s">
        <v>972</v>
      </c>
      <c r="B535" s="132" t="s">
        <v>973</v>
      </c>
      <c r="C535" s="128">
        <v>203</v>
      </c>
      <c r="D535" s="129">
        <v>535</v>
      </c>
      <c r="E535" s="129">
        <v>600</v>
      </c>
      <c r="F535" s="76">
        <f t="shared" si="16"/>
        <v>2.95566502463054</v>
      </c>
      <c r="G535" s="76">
        <f t="shared" si="17"/>
        <v>1.1214953271028</v>
      </c>
    </row>
    <row r="536" s="44" customFormat="1" spans="1:7">
      <c r="A536" s="126" t="s">
        <v>974</v>
      </c>
      <c r="B536" s="132" t="s">
        <v>975</v>
      </c>
      <c r="C536" s="128">
        <v>1263</v>
      </c>
      <c r="D536" s="129">
        <v>850</v>
      </c>
      <c r="E536" s="129">
        <v>900</v>
      </c>
      <c r="F536" s="76">
        <f t="shared" si="16"/>
        <v>0.712589073634204</v>
      </c>
      <c r="G536" s="76">
        <f t="shared" si="17"/>
        <v>1.05882352941176</v>
      </c>
    </row>
    <row r="537" s="44" customFormat="1" spans="1:7">
      <c r="A537" s="126" t="s">
        <v>976</v>
      </c>
      <c r="B537" s="132" t="s">
        <v>977</v>
      </c>
      <c r="C537" s="128"/>
      <c r="D537" s="129"/>
      <c r="E537" s="129"/>
      <c r="F537" s="76" t="str">
        <f t="shared" si="16"/>
        <v/>
      </c>
      <c r="G537" s="76" t="str">
        <f t="shared" si="17"/>
        <v/>
      </c>
    </row>
    <row r="538" s="44" customFormat="1" spans="1:7">
      <c r="A538" s="126" t="s">
        <v>978</v>
      </c>
      <c r="B538" s="132" t="s">
        <v>979</v>
      </c>
      <c r="C538" s="128">
        <v>2361</v>
      </c>
      <c r="D538" s="129">
        <v>405</v>
      </c>
      <c r="E538" s="129">
        <v>500</v>
      </c>
      <c r="F538" s="76">
        <f t="shared" si="16"/>
        <v>0.211774671749259</v>
      </c>
      <c r="G538" s="76">
        <f t="shared" si="17"/>
        <v>1.23456790123457</v>
      </c>
    </row>
    <row r="539" s="44" customFormat="1" spans="1:7">
      <c r="A539" s="126" t="s">
        <v>980</v>
      </c>
      <c r="B539" s="132" t="s">
        <v>981</v>
      </c>
      <c r="C539" s="128">
        <v>98</v>
      </c>
      <c r="D539" s="129">
        <v>89</v>
      </c>
      <c r="E539" s="129">
        <v>100</v>
      </c>
      <c r="F539" s="76">
        <f t="shared" si="16"/>
        <v>1.02040816326531</v>
      </c>
      <c r="G539" s="76">
        <f t="shared" si="17"/>
        <v>1.12359550561798</v>
      </c>
    </row>
    <row r="540" s="44" customFormat="1" spans="1:7">
      <c r="A540" s="126" t="s">
        <v>982</v>
      </c>
      <c r="B540" s="132" t="s">
        <v>983</v>
      </c>
      <c r="C540" s="128"/>
      <c r="D540" s="129"/>
      <c r="E540" s="129"/>
      <c r="F540" s="76" t="str">
        <f t="shared" si="16"/>
        <v/>
      </c>
      <c r="G540" s="76" t="str">
        <f t="shared" si="17"/>
        <v/>
      </c>
    </row>
    <row r="541" s="44" customFormat="1" spans="1:7">
      <c r="A541" s="126" t="s">
        <v>984</v>
      </c>
      <c r="B541" s="132" t="s">
        <v>985</v>
      </c>
      <c r="C541" s="44"/>
      <c r="D541" s="129"/>
      <c r="E541" s="129"/>
      <c r="F541" s="76">
        <f>IFERROR($E541/C542,"")</f>
        <v>0</v>
      </c>
      <c r="G541" s="76" t="str">
        <f t="shared" si="17"/>
        <v/>
      </c>
    </row>
    <row r="542" s="44" customFormat="1" spans="1:7">
      <c r="A542" s="126" t="s">
        <v>986</v>
      </c>
      <c r="B542" s="132" t="s">
        <v>106</v>
      </c>
      <c r="C542" s="128">
        <v>99</v>
      </c>
      <c r="D542" s="129">
        <v>71</v>
      </c>
      <c r="E542" s="129">
        <v>100</v>
      </c>
      <c r="F542" s="76" t="str">
        <f>IFERROR($E542/#REF!,"")</f>
        <v/>
      </c>
      <c r="G542" s="76">
        <f t="shared" si="17"/>
        <v>1.40845070422535</v>
      </c>
    </row>
    <row r="543" s="44" customFormat="1" spans="1:7">
      <c r="A543" s="126" t="s">
        <v>987</v>
      </c>
      <c r="B543" s="132" t="s">
        <v>108</v>
      </c>
      <c r="C543" s="128"/>
      <c r="D543" s="129"/>
      <c r="E543" s="129"/>
      <c r="F543" s="76" t="str">
        <f t="shared" ref="F543:F606" si="18">IFERROR($E543/C543,"")</f>
        <v/>
      </c>
      <c r="G543" s="76" t="str">
        <f t="shared" si="17"/>
        <v/>
      </c>
    </row>
    <row r="544" s="44" customFormat="1" spans="1:7">
      <c r="A544" s="126" t="s">
        <v>988</v>
      </c>
      <c r="B544" s="132" t="s">
        <v>110</v>
      </c>
      <c r="C544" s="128"/>
      <c r="D544" s="129"/>
      <c r="E544" s="129"/>
      <c r="F544" s="76" t="str">
        <f t="shared" si="18"/>
        <v/>
      </c>
      <c r="G544" s="76" t="str">
        <f t="shared" si="17"/>
        <v/>
      </c>
    </row>
    <row r="545" s="44" customFormat="1" spans="1:7">
      <c r="A545" s="126" t="s">
        <v>989</v>
      </c>
      <c r="B545" s="132" t="s">
        <v>990</v>
      </c>
      <c r="C545" s="128"/>
      <c r="D545" s="129">
        <v>4</v>
      </c>
      <c r="E545" s="129">
        <v>5</v>
      </c>
      <c r="F545" s="76" t="str">
        <f t="shared" si="18"/>
        <v/>
      </c>
      <c r="G545" s="76">
        <f t="shared" si="17"/>
        <v>1.25</v>
      </c>
    </row>
    <row r="546" s="44" customFormat="1" spans="1:7">
      <c r="A546" s="126" t="s">
        <v>991</v>
      </c>
      <c r="B546" s="132" t="s">
        <v>992</v>
      </c>
      <c r="C546" s="128"/>
      <c r="D546" s="129">
        <v>2</v>
      </c>
      <c r="E546" s="129">
        <v>5</v>
      </c>
      <c r="F546" s="76" t="str">
        <f t="shared" si="18"/>
        <v/>
      </c>
      <c r="G546" s="76">
        <f t="shared" si="17"/>
        <v>2.5</v>
      </c>
    </row>
    <row r="547" s="44" customFormat="1" spans="1:7">
      <c r="A547" s="126" t="s">
        <v>993</v>
      </c>
      <c r="B547" s="132" t="s">
        <v>994</v>
      </c>
      <c r="C547" s="128"/>
      <c r="D547" s="129"/>
      <c r="E547" s="129"/>
      <c r="F547" s="76" t="str">
        <f t="shared" si="18"/>
        <v/>
      </c>
      <c r="G547" s="76" t="str">
        <f t="shared" si="17"/>
        <v/>
      </c>
    </row>
    <row r="548" s="44" customFormat="1" spans="1:7">
      <c r="A548" s="126" t="s">
        <v>995</v>
      </c>
      <c r="B548" s="132" t="s">
        <v>996</v>
      </c>
      <c r="C548" s="128">
        <v>2238</v>
      </c>
      <c r="D548" s="129">
        <v>1719</v>
      </c>
      <c r="E548" s="129">
        <v>2000</v>
      </c>
      <c r="F548" s="76">
        <f t="shared" si="18"/>
        <v>0.893655049151028</v>
      </c>
      <c r="G548" s="76">
        <f t="shared" si="17"/>
        <v>1.16346713205352</v>
      </c>
    </row>
    <row r="549" s="44" customFormat="1" spans="1:7">
      <c r="A549" s="126" t="s">
        <v>997</v>
      </c>
      <c r="B549" s="132" t="s">
        <v>998</v>
      </c>
      <c r="C549" s="128">
        <v>69</v>
      </c>
      <c r="D549" s="129">
        <v>389</v>
      </c>
      <c r="E549" s="129">
        <v>300</v>
      </c>
      <c r="F549" s="76">
        <f t="shared" si="18"/>
        <v>4.34782608695652</v>
      </c>
      <c r="G549" s="76">
        <f t="shared" si="17"/>
        <v>0.77120822622108</v>
      </c>
    </row>
    <row r="550" s="44" customFormat="1" spans="1:7">
      <c r="A550" s="126" t="s">
        <v>999</v>
      </c>
      <c r="B550" s="132" t="s">
        <v>106</v>
      </c>
      <c r="C550" s="128"/>
      <c r="D550" s="129">
        <v>51</v>
      </c>
      <c r="E550" s="129">
        <v>30</v>
      </c>
      <c r="F550" s="76" t="str">
        <f t="shared" si="18"/>
        <v/>
      </c>
      <c r="G550" s="76">
        <f t="shared" si="17"/>
        <v>0.588235294117647</v>
      </c>
    </row>
    <row r="551" s="44" customFormat="1" spans="1:7">
      <c r="A551" s="126" t="s">
        <v>1000</v>
      </c>
      <c r="B551" s="132" t="s">
        <v>108</v>
      </c>
      <c r="C551" s="128"/>
      <c r="D551" s="129"/>
      <c r="E551" s="129"/>
      <c r="F551" s="76" t="str">
        <f t="shared" si="18"/>
        <v/>
      </c>
      <c r="G551" s="76" t="str">
        <f t="shared" si="17"/>
        <v/>
      </c>
    </row>
    <row r="552" s="44" customFormat="1" spans="1:7">
      <c r="A552" s="126" t="s">
        <v>1001</v>
      </c>
      <c r="B552" s="132" t="s">
        <v>110</v>
      </c>
      <c r="C552" s="128"/>
      <c r="D552" s="129"/>
      <c r="E552" s="129"/>
      <c r="F552" s="76" t="str">
        <f t="shared" si="18"/>
        <v/>
      </c>
      <c r="G552" s="76" t="str">
        <f t="shared" si="17"/>
        <v/>
      </c>
    </row>
    <row r="553" s="44" customFormat="1" spans="1:7">
      <c r="A553" s="126" t="s">
        <v>1002</v>
      </c>
      <c r="B553" s="132" t="s">
        <v>124</v>
      </c>
      <c r="C553" s="128"/>
      <c r="D553" s="129"/>
      <c r="E553" s="129"/>
      <c r="F553" s="76" t="str">
        <f t="shared" si="18"/>
        <v/>
      </c>
      <c r="G553" s="76" t="str">
        <f t="shared" si="17"/>
        <v/>
      </c>
    </row>
    <row r="554" s="44" customFormat="1" spans="1:7">
      <c r="A554" s="126" t="s">
        <v>1003</v>
      </c>
      <c r="B554" s="132" t="s">
        <v>1004</v>
      </c>
      <c r="C554" s="128">
        <v>37</v>
      </c>
      <c r="D554" s="129">
        <v>3</v>
      </c>
      <c r="E554" s="129">
        <v>5</v>
      </c>
      <c r="F554" s="76">
        <f t="shared" si="18"/>
        <v>0.135135135135135</v>
      </c>
      <c r="G554" s="76">
        <f t="shared" si="17"/>
        <v>1.66666666666667</v>
      </c>
    </row>
    <row r="555" s="44" customFormat="1" spans="1:7">
      <c r="A555" s="126" t="s">
        <v>1005</v>
      </c>
      <c r="B555" s="132" t="s">
        <v>1006</v>
      </c>
      <c r="C555" s="128">
        <v>2631</v>
      </c>
      <c r="D555" s="129">
        <v>1294</v>
      </c>
      <c r="E555" s="129">
        <v>1500</v>
      </c>
      <c r="F555" s="76">
        <f t="shared" si="18"/>
        <v>0.570125427594071</v>
      </c>
      <c r="G555" s="76">
        <f t="shared" si="17"/>
        <v>1.15919629057187</v>
      </c>
    </row>
    <row r="556" s="44" customFormat="1" spans="1:7">
      <c r="A556" s="126" t="s">
        <v>1007</v>
      </c>
      <c r="B556" s="132" t="s">
        <v>1008</v>
      </c>
      <c r="C556" s="128">
        <v>9576</v>
      </c>
      <c r="D556" s="129">
        <v>8699</v>
      </c>
      <c r="E556" s="129">
        <v>9000</v>
      </c>
      <c r="F556" s="76">
        <f t="shared" si="18"/>
        <v>0.93984962406015</v>
      </c>
      <c r="G556" s="76">
        <f t="shared" si="17"/>
        <v>1.03460167835383</v>
      </c>
    </row>
    <row r="557" s="44" customFormat="1" spans="1:7">
      <c r="A557" s="126" t="s">
        <v>1009</v>
      </c>
      <c r="B557" s="132" t="s">
        <v>1010</v>
      </c>
      <c r="C557" s="128"/>
      <c r="D557" s="129">
        <v>231</v>
      </c>
      <c r="E557" s="129">
        <v>200</v>
      </c>
      <c r="F557" s="76" t="str">
        <f t="shared" si="18"/>
        <v/>
      </c>
      <c r="G557" s="76">
        <f t="shared" si="17"/>
        <v>0.865800865800866</v>
      </c>
    </row>
    <row r="558" s="44" customFormat="1" spans="1:7">
      <c r="A558" s="126" t="s">
        <v>1011</v>
      </c>
      <c r="B558" s="132" t="s">
        <v>1012</v>
      </c>
      <c r="C558" s="128">
        <v>50</v>
      </c>
      <c r="D558" s="129">
        <v>22</v>
      </c>
      <c r="E558" s="129">
        <v>20</v>
      </c>
      <c r="F558" s="76">
        <f t="shared" si="18"/>
        <v>0.4</v>
      </c>
      <c r="G558" s="76">
        <f t="shared" si="17"/>
        <v>0.909090909090909</v>
      </c>
    </row>
    <row r="559" s="44" customFormat="1" spans="1:7">
      <c r="A559" s="126" t="s">
        <v>1013</v>
      </c>
      <c r="B559" s="132" t="s">
        <v>1014</v>
      </c>
      <c r="C559" s="128"/>
      <c r="D559" s="129">
        <v>140</v>
      </c>
      <c r="E559" s="129">
        <v>100</v>
      </c>
      <c r="F559" s="76" t="str">
        <f t="shared" si="18"/>
        <v/>
      </c>
      <c r="G559" s="76">
        <f t="shared" si="17"/>
        <v>0.714285714285714</v>
      </c>
    </row>
    <row r="560" s="44" customFormat="1" spans="1:7">
      <c r="A560" s="126" t="s">
        <v>1015</v>
      </c>
      <c r="B560" s="132" t="s">
        <v>1016</v>
      </c>
      <c r="C560" s="128">
        <v>3265</v>
      </c>
      <c r="D560" s="129">
        <v>4543</v>
      </c>
      <c r="E560" s="129">
        <v>4000</v>
      </c>
      <c r="F560" s="76">
        <f t="shared" si="18"/>
        <v>1.22511485451761</v>
      </c>
      <c r="G560" s="76">
        <f t="shared" si="17"/>
        <v>0.880475456746643</v>
      </c>
    </row>
    <row r="561" s="44" customFormat="1" spans="1:7">
      <c r="A561" s="126" t="s">
        <v>1017</v>
      </c>
      <c r="B561" s="132" t="s">
        <v>1018</v>
      </c>
      <c r="C561" s="128"/>
      <c r="D561" s="129"/>
      <c r="E561" s="129"/>
      <c r="F561" s="76" t="str">
        <f t="shared" si="18"/>
        <v/>
      </c>
      <c r="G561" s="76" t="str">
        <f t="shared" si="17"/>
        <v/>
      </c>
    </row>
    <row r="562" s="44" customFormat="1" spans="1:7">
      <c r="A562" s="126" t="s">
        <v>1019</v>
      </c>
      <c r="B562" s="132" t="s">
        <v>1020</v>
      </c>
      <c r="C562" s="128"/>
      <c r="D562" s="129"/>
      <c r="E562" s="129"/>
      <c r="F562" s="76" t="str">
        <f t="shared" si="18"/>
        <v/>
      </c>
      <c r="G562" s="76" t="str">
        <f t="shared" si="17"/>
        <v/>
      </c>
    </row>
    <row r="563" s="44" customFormat="1" spans="1:7">
      <c r="A563" s="126" t="s">
        <v>1021</v>
      </c>
      <c r="B563" s="132" t="s">
        <v>1022</v>
      </c>
      <c r="C563" s="128"/>
      <c r="D563" s="129"/>
      <c r="E563" s="129"/>
      <c r="F563" s="76" t="str">
        <f t="shared" si="18"/>
        <v/>
      </c>
      <c r="G563" s="76" t="str">
        <f t="shared" si="17"/>
        <v/>
      </c>
    </row>
    <row r="564" s="44" customFormat="1" spans="1:7">
      <c r="A564" s="126" t="s">
        <v>1023</v>
      </c>
      <c r="B564" s="132" t="s">
        <v>1024</v>
      </c>
      <c r="C564" s="128">
        <v>6</v>
      </c>
      <c r="D564" s="129"/>
      <c r="E564" s="129">
        <v>1</v>
      </c>
      <c r="F564" s="76">
        <f t="shared" si="18"/>
        <v>0.166666666666667</v>
      </c>
      <c r="G564" s="76" t="str">
        <f t="shared" si="17"/>
        <v/>
      </c>
    </row>
    <row r="565" s="44" customFormat="1" spans="1:7">
      <c r="A565" s="126" t="s">
        <v>1025</v>
      </c>
      <c r="B565" s="132" t="s">
        <v>1026</v>
      </c>
      <c r="C565" s="128"/>
      <c r="D565" s="129"/>
      <c r="E565" s="129"/>
      <c r="F565" s="76" t="str">
        <f t="shared" si="18"/>
        <v/>
      </c>
      <c r="G565" s="76" t="str">
        <f t="shared" si="17"/>
        <v/>
      </c>
    </row>
    <row r="566" s="44" customFormat="1" spans="1:7">
      <c r="A566" s="126" t="s">
        <v>1027</v>
      </c>
      <c r="B566" s="132" t="s">
        <v>1028</v>
      </c>
      <c r="C566" s="128">
        <v>8933</v>
      </c>
      <c r="D566" s="129">
        <v>2669</v>
      </c>
      <c r="E566" s="129">
        <v>3500</v>
      </c>
      <c r="F566" s="76">
        <f t="shared" si="18"/>
        <v>0.391805664390462</v>
      </c>
      <c r="G566" s="76">
        <f t="shared" si="17"/>
        <v>1.31135256650431</v>
      </c>
    </row>
    <row r="567" s="44" customFormat="1" spans="1:7">
      <c r="A567" s="126" t="s">
        <v>1029</v>
      </c>
      <c r="B567" s="132" t="s">
        <v>1030</v>
      </c>
      <c r="C567" s="128"/>
      <c r="D567" s="129"/>
      <c r="E567" s="129"/>
      <c r="F567" s="76" t="str">
        <f t="shared" si="18"/>
        <v/>
      </c>
      <c r="G567" s="76" t="str">
        <f t="shared" si="17"/>
        <v/>
      </c>
    </row>
    <row r="568" s="44" customFormat="1" spans="1:7">
      <c r="A568" s="126" t="s">
        <v>1031</v>
      </c>
      <c r="B568" s="132" t="s">
        <v>1032</v>
      </c>
      <c r="C568" s="128"/>
      <c r="D568" s="129"/>
      <c r="E568" s="129"/>
      <c r="F568" s="76" t="str">
        <f t="shared" si="18"/>
        <v/>
      </c>
      <c r="G568" s="76" t="str">
        <f t="shared" si="17"/>
        <v/>
      </c>
    </row>
    <row r="569" s="44" customFormat="1" spans="1:7">
      <c r="A569" s="126" t="s">
        <v>1033</v>
      </c>
      <c r="B569" s="132" t="s">
        <v>1034</v>
      </c>
      <c r="C569" s="128"/>
      <c r="D569" s="129"/>
      <c r="E569" s="129"/>
      <c r="F569" s="76" t="str">
        <f t="shared" si="18"/>
        <v/>
      </c>
      <c r="G569" s="76" t="str">
        <f t="shared" si="17"/>
        <v/>
      </c>
    </row>
    <row r="570" s="44" customFormat="1" spans="1:7">
      <c r="A570" s="126" t="s">
        <v>1035</v>
      </c>
      <c r="B570" s="132" t="s">
        <v>1036</v>
      </c>
      <c r="C570" s="128"/>
      <c r="D570" s="129"/>
      <c r="E570" s="129"/>
      <c r="F570" s="76" t="str">
        <f t="shared" si="18"/>
        <v/>
      </c>
      <c r="G570" s="76" t="str">
        <f t="shared" si="17"/>
        <v/>
      </c>
    </row>
    <row r="571" s="44" customFormat="1" spans="1:7">
      <c r="A571" s="126" t="s">
        <v>1037</v>
      </c>
      <c r="B571" s="132" t="s">
        <v>106</v>
      </c>
      <c r="C571" s="128">
        <v>162</v>
      </c>
      <c r="D571" s="129">
        <v>376</v>
      </c>
      <c r="E571" s="129">
        <v>400</v>
      </c>
      <c r="F571" s="76">
        <f t="shared" si="18"/>
        <v>2.46913580246914</v>
      </c>
      <c r="G571" s="76">
        <f t="shared" si="17"/>
        <v>1.06382978723404</v>
      </c>
    </row>
    <row r="572" s="44" customFormat="1" spans="1:7">
      <c r="A572" s="126" t="s">
        <v>1038</v>
      </c>
      <c r="B572" s="132" t="s">
        <v>108</v>
      </c>
      <c r="C572" s="128">
        <v>15</v>
      </c>
      <c r="D572" s="129"/>
      <c r="E572" s="129">
        <v>5</v>
      </c>
      <c r="F572" s="76">
        <f t="shared" si="18"/>
        <v>0.333333333333333</v>
      </c>
      <c r="G572" s="76" t="str">
        <f t="shared" si="17"/>
        <v/>
      </c>
    </row>
    <row r="573" s="44" customFormat="1" spans="1:7">
      <c r="A573" s="126" t="s">
        <v>1039</v>
      </c>
      <c r="B573" s="132" t="s">
        <v>110</v>
      </c>
      <c r="C573" s="128"/>
      <c r="D573" s="129"/>
      <c r="E573" s="129"/>
      <c r="F573" s="76" t="str">
        <f t="shared" si="18"/>
        <v/>
      </c>
      <c r="G573" s="76" t="str">
        <f t="shared" si="17"/>
        <v/>
      </c>
    </row>
    <row r="574" s="44" customFormat="1" spans="1:7">
      <c r="A574" s="126" t="s">
        <v>1040</v>
      </c>
      <c r="B574" s="132" t="s">
        <v>1041</v>
      </c>
      <c r="C574" s="128">
        <v>52</v>
      </c>
      <c r="D574" s="129">
        <v>15</v>
      </c>
      <c r="E574" s="129">
        <v>20</v>
      </c>
      <c r="F574" s="76">
        <f t="shared" si="18"/>
        <v>0.384615384615385</v>
      </c>
      <c r="G574" s="76">
        <f t="shared" si="17"/>
        <v>1.33333333333333</v>
      </c>
    </row>
    <row r="575" s="44" customFormat="1" spans="1:7">
      <c r="A575" s="126" t="s">
        <v>1042</v>
      </c>
      <c r="B575" s="132" t="s">
        <v>1043</v>
      </c>
      <c r="C575" s="128"/>
      <c r="D575" s="129"/>
      <c r="E575" s="129"/>
      <c r="F575" s="76" t="str">
        <f t="shared" si="18"/>
        <v/>
      </c>
      <c r="G575" s="76" t="str">
        <f t="shared" si="17"/>
        <v/>
      </c>
    </row>
    <row r="576" s="44" customFormat="1" spans="1:7">
      <c r="A576" s="126" t="s">
        <v>1044</v>
      </c>
      <c r="B576" s="132" t="s">
        <v>195</v>
      </c>
      <c r="C576" s="128"/>
      <c r="D576" s="129"/>
      <c r="E576" s="129"/>
      <c r="F576" s="76" t="str">
        <f t="shared" si="18"/>
        <v/>
      </c>
      <c r="G576" s="76" t="str">
        <f t="shared" si="17"/>
        <v/>
      </c>
    </row>
    <row r="577" s="44" customFormat="1" spans="1:7">
      <c r="A577" s="126" t="s">
        <v>1045</v>
      </c>
      <c r="B577" s="132" t="s">
        <v>124</v>
      </c>
      <c r="C577" s="128"/>
      <c r="D577" s="129"/>
      <c r="E577" s="129"/>
      <c r="F577" s="76" t="str">
        <f t="shared" si="18"/>
        <v/>
      </c>
      <c r="G577" s="76" t="str">
        <f t="shared" si="17"/>
        <v/>
      </c>
    </row>
    <row r="578" s="44" customFormat="1" spans="1:7">
      <c r="A578" s="126" t="s">
        <v>1046</v>
      </c>
      <c r="B578" s="132" t="s">
        <v>1047</v>
      </c>
      <c r="C578" s="128"/>
      <c r="D578" s="129">
        <v>110</v>
      </c>
      <c r="E578" s="129">
        <v>50</v>
      </c>
      <c r="F578" s="76" t="str">
        <f t="shared" si="18"/>
        <v/>
      </c>
      <c r="G578" s="76">
        <f t="shared" si="17"/>
        <v>0.454545454545455</v>
      </c>
    </row>
    <row r="579" s="44" customFormat="1" spans="1:7">
      <c r="A579" s="126" t="s">
        <v>1048</v>
      </c>
      <c r="B579" s="132" t="s">
        <v>1049</v>
      </c>
      <c r="C579" s="128"/>
      <c r="D579" s="129">
        <v>80</v>
      </c>
      <c r="E579" s="129">
        <v>50</v>
      </c>
      <c r="F579" s="76" t="str">
        <f t="shared" si="18"/>
        <v/>
      </c>
      <c r="G579" s="76">
        <f t="shared" si="17"/>
        <v>0.625</v>
      </c>
    </row>
    <row r="580" s="44" customFormat="1" spans="1:7">
      <c r="A580" s="126" t="s">
        <v>1050</v>
      </c>
      <c r="B580" s="132" t="s">
        <v>1051</v>
      </c>
      <c r="C580" s="128"/>
      <c r="D580" s="129"/>
      <c r="E580" s="129"/>
      <c r="F580" s="76" t="str">
        <f t="shared" si="18"/>
        <v/>
      </c>
      <c r="G580" s="76" t="str">
        <f t="shared" si="17"/>
        <v/>
      </c>
    </row>
    <row r="581" s="44" customFormat="1" spans="1:7">
      <c r="A581" s="126" t="s">
        <v>1052</v>
      </c>
      <c r="B581" s="132" t="s">
        <v>1053</v>
      </c>
      <c r="C581" s="128">
        <v>18012</v>
      </c>
      <c r="D581" s="129">
        <v>1128</v>
      </c>
      <c r="E581" s="129">
        <v>5206</v>
      </c>
      <c r="F581" s="76">
        <f t="shared" si="18"/>
        <v>0.289029535864979</v>
      </c>
      <c r="G581" s="76">
        <f t="shared" si="17"/>
        <v>4.61524822695035</v>
      </c>
    </row>
    <row r="582" s="44" customFormat="1" spans="1:7">
      <c r="A582" s="126" t="s">
        <v>1054</v>
      </c>
      <c r="B582" s="132" t="s">
        <v>106</v>
      </c>
      <c r="C582" s="128">
        <v>752</v>
      </c>
      <c r="D582" s="129">
        <v>632</v>
      </c>
      <c r="E582" s="129">
        <v>700</v>
      </c>
      <c r="F582" s="76">
        <f t="shared" si="18"/>
        <v>0.930851063829787</v>
      </c>
      <c r="G582" s="76">
        <f t="shared" si="17"/>
        <v>1.10759493670886</v>
      </c>
    </row>
    <row r="583" s="44" customFormat="1" spans="1:7">
      <c r="A583" s="126" t="s">
        <v>1055</v>
      </c>
      <c r="B583" s="132" t="s">
        <v>108</v>
      </c>
      <c r="C583" s="128">
        <v>250</v>
      </c>
      <c r="D583" s="129"/>
      <c r="E583" s="129">
        <v>50</v>
      </c>
      <c r="F583" s="76">
        <f t="shared" si="18"/>
        <v>0.2</v>
      </c>
      <c r="G583" s="76" t="str">
        <f t="shared" ref="G583:G646" si="19">IFERROR($E583/D583,"")</f>
        <v/>
      </c>
    </row>
    <row r="584" s="44" customFormat="1" spans="1:7">
      <c r="A584" s="126" t="s">
        <v>1056</v>
      </c>
      <c r="B584" s="132" t="s">
        <v>110</v>
      </c>
      <c r="C584" s="128"/>
      <c r="D584" s="129"/>
      <c r="E584" s="129"/>
      <c r="F584" s="76" t="str">
        <f t="shared" si="18"/>
        <v/>
      </c>
      <c r="G584" s="76" t="str">
        <f t="shared" si="19"/>
        <v/>
      </c>
    </row>
    <row r="585" s="44" customFormat="1" spans="1:7">
      <c r="A585" s="126" t="s">
        <v>1057</v>
      </c>
      <c r="B585" s="132" t="s">
        <v>1058</v>
      </c>
      <c r="C585" s="128">
        <v>150</v>
      </c>
      <c r="D585" s="129">
        <v>510</v>
      </c>
      <c r="E585" s="129">
        <v>500</v>
      </c>
      <c r="F585" s="76">
        <f t="shared" si="18"/>
        <v>3.33333333333333</v>
      </c>
      <c r="G585" s="76">
        <f t="shared" si="19"/>
        <v>0.980392156862745</v>
      </c>
    </row>
    <row r="586" s="44" customFormat="1" spans="1:7">
      <c r="A586" s="126" t="s">
        <v>1059</v>
      </c>
      <c r="B586" s="132" t="s">
        <v>1060</v>
      </c>
      <c r="C586" s="128">
        <v>1632</v>
      </c>
      <c r="D586" s="129">
        <v>1016</v>
      </c>
      <c r="E586" s="129">
        <v>1500</v>
      </c>
      <c r="F586" s="76">
        <f t="shared" si="18"/>
        <v>0.919117647058823</v>
      </c>
      <c r="G586" s="76">
        <f t="shared" si="19"/>
        <v>1.47637795275591</v>
      </c>
    </row>
    <row r="587" s="44" customFormat="1" spans="1:7">
      <c r="A587" s="126" t="s">
        <v>1061</v>
      </c>
      <c r="B587" s="132" t="s">
        <v>1062</v>
      </c>
      <c r="C587" s="128">
        <v>91</v>
      </c>
      <c r="D587" s="129"/>
      <c r="E587" s="129">
        <v>10</v>
      </c>
      <c r="F587" s="76">
        <f t="shared" si="18"/>
        <v>0.10989010989011</v>
      </c>
      <c r="G587" s="76" t="str">
        <f t="shared" si="19"/>
        <v/>
      </c>
    </row>
    <row r="588" s="44" customFormat="1" spans="1:7">
      <c r="A588" s="126" t="s">
        <v>1063</v>
      </c>
      <c r="B588" s="132" t="s">
        <v>1064</v>
      </c>
      <c r="C588" s="128"/>
      <c r="D588" s="129"/>
      <c r="E588" s="129"/>
      <c r="F588" s="76" t="str">
        <f t="shared" si="18"/>
        <v/>
      </c>
      <c r="G588" s="76" t="str">
        <f t="shared" si="19"/>
        <v/>
      </c>
    </row>
    <row r="589" s="44" customFormat="1" spans="1:7">
      <c r="A589" s="126" t="s">
        <v>1065</v>
      </c>
      <c r="B589" s="132" t="s">
        <v>1066</v>
      </c>
      <c r="C589" s="128"/>
      <c r="D589" s="129"/>
      <c r="E589" s="129"/>
      <c r="F589" s="76" t="str">
        <f t="shared" si="18"/>
        <v/>
      </c>
      <c r="G589" s="76" t="str">
        <f t="shared" si="19"/>
        <v/>
      </c>
    </row>
    <row r="590" s="44" customFormat="1" spans="1:7">
      <c r="A590" s="126" t="s">
        <v>1067</v>
      </c>
      <c r="B590" s="132" t="s">
        <v>1068</v>
      </c>
      <c r="C590" s="128"/>
      <c r="D590" s="129"/>
      <c r="E590" s="129"/>
      <c r="F590" s="76" t="str">
        <f t="shared" si="18"/>
        <v/>
      </c>
      <c r="G590" s="76" t="str">
        <f t="shared" si="19"/>
        <v/>
      </c>
    </row>
    <row r="591" s="44" customFormat="1" spans="1:7">
      <c r="A591" s="126" t="s">
        <v>1069</v>
      </c>
      <c r="B591" s="132" t="s">
        <v>1070</v>
      </c>
      <c r="C591" s="128">
        <v>63</v>
      </c>
      <c r="D591" s="129">
        <v>63</v>
      </c>
      <c r="E591" s="129">
        <v>63</v>
      </c>
      <c r="F591" s="76">
        <f t="shared" si="18"/>
        <v>1</v>
      </c>
      <c r="G591" s="76">
        <f t="shared" si="19"/>
        <v>1</v>
      </c>
    </row>
    <row r="592" s="44" customFormat="1" spans="1:7">
      <c r="A592" s="126" t="s">
        <v>1071</v>
      </c>
      <c r="B592" s="132" t="s">
        <v>1072</v>
      </c>
      <c r="C592" s="128"/>
      <c r="D592" s="129"/>
      <c r="E592" s="129"/>
      <c r="F592" s="76" t="str">
        <f t="shared" si="18"/>
        <v/>
      </c>
      <c r="G592" s="76" t="str">
        <f t="shared" si="19"/>
        <v/>
      </c>
    </row>
    <row r="593" s="44" customFormat="1" spans="1:7">
      <c r="A593" s="126" t="s">
        <v>1073</v>
      </c>
      <c r="B593" s="132" t="s">
        <v>1074</v>
      </c>
      <c r="C593" s="128"/>
      <c r="D593" s="129"/>
      <c r="E593" s="129"/>
      <c r="F593" s="76" t="str">
        <f t="shared" si="18"/>
        <v/>
      </c>
      <c r="G593" s="76" t="str">
        <f t="shared" si="19"/>
        <v/>
      </c>
    </row>
    <row r="594" s="44" customFormat="1" spans="1:7">
      <c r="A594" s="126" t="s">
        <v>1075</v>
      </c>
      <c r="B594" s="132" t="s">
        <v>1076</v>
      </c>
      <c r="C594" s="128"/>
      <c r="D594" s="129"/>
      <c r="E594" s="129"/>
      <c r="F594" s="76" t="str">
        <f t="shared" si="18"/>
        <v/>
      </c>
      <c r="G594" s="76" t="str">
        <f t="shared" si="19"/>
        <v/>
      </c>
    </row>
    <row r="595" s="44" customFormat="1" spans="1:7">
      <c r="A595" s="126" t="s">
        <v>1077</v>
      </c>
      <c r="B595" s="132" t="s">
        <v>1078</v>
      </c>
      <c r="C595" s="128"/>
      <c r="D595" s="129"/>
      <c r="E595" s="129"/>
      <c r="F595" s="76" t="str">
        <f t="shared" si="18"/>
        <v/>
      </c>
      <c r="G595" s="76" t="str">
        <f t="shared" si="19"/>
        <v/>
      </c>
    </row>
    <row r="596" s="44" customFormat="1" spans="1:7">
      <c r="A596" s="126" t="s">
        <v>1079</v>
      </c>
      <c r="B596" s="132" t="s">
        <v>1080</v>
      </c>
      <c r="C596" s="128"/>
      <c r="D596" s="129"/>
      <c r="E596" s="129"/>
      <c r="F596" s="76" t="str">
        <f t="shared" si="18"/>
        <v/>
      </c>
      <c r="G596" s="76" t="str">
        <f t="shared" si="19"/>
        <v/>
      </c>
    </row>
    <row r="597" s="44" customFormat="1" spans="1:7">
      <c r="A597" s="126" t="s">
        <v>1081</v>
      </c>
      <c r="B597" s="132" t="s">
        <v>1082</v>
      </c>
      <c r="C597" s="128"/>
      <c r="D597" s="129"/>
      <c r="E597" s="129"/>
      <c r="F597" s="76" t="str">
        <f t="shared" si="18"/>
        <v/>
      </c>
      <c r="G597" s="76" t="str">
        <f t="shared" si="19"/>
        <v/>
      </c>
    </row>
    <row r="598" s="44" customFormat="1" spans="1:7">
      <c r="A598" s="126" t="s">
        <v>1083</v>
      </c>
      <c r="B598" s="132" t="s">
        <v>1084</v>
      </c>
      <c r="C598" s="128"/>
      <c r="D598" s="129"/>
      <c r="E598" s="129"/>
      <c r="F598" s="76" t="str">
        <f t="shared" si="18"/>
        <v/>
      </c>
      <c r="G598" s="76" t="str">
        <f t="shared" si="19"/>
        <v/>
      </c>
    </row>
    <row r="599" s="44" customFormat="1" spans="1:7">
      <c r="A599" s="126" t="s">
        <v>1085</v>
      </c>
      <c r="B599" s="132" t="s">
        <v>1086</v>
      </c>
      <c r="C599" s="128">
        <v>578</v>
      </c>
      <c r="D599" s="129">
        <v>831</v>
      </c>
      <c r="E599" s="129">
        <v>800</v>
      </c>
      <c r="F599" s="76">
        <f t="shared" si="18"/>
        <v>1.3840830449827</v>
      </c>
      <c r="G599" s="76">
        <f t="shared" si="19"/>
        <v>0.962695547533093</v>
      </c>
    </row>
    <row r="600" s="44" customFormat="1" spans="1:7">
      <c r="A600" s="126" t="s">
        <v>1087</v>
      </c>
      <c r="B600" s="132" t="s">
        <v>1088</v>
      </c>
      <c r="C600" s="128"/>
      <c r="D600" s="129"/>
      <c r="E600" s="129"/>
      <c r="F600" s="76" t="str">
        <f t="shared" si="18"/>
        <v/>
      </c>
      <c r="G600" s="76" t="str">
        <f t="shared" si="19"/>
        <v/>
      </c>
    </row>
    <row r="601" s="44" customFormat="1" spans="1:7">
      <c r="A601" s="126" t="s">
        <v>1089</v>
      </c>
      <c r="B601" s="132" t="s">
        <v>1090</v>
      </c>
      <c r="C601" s="128">
        <v>1023</v>
      </c>
      <c r="D601" s="129">
        <v>830</v>
      </c>
      <c r="E601" s="129">
        <v>900</v>
      </c>
      <c r="F601" s="76">
        <f t="shared" si="18"/>
        <v>0.879765395894428</v>
      </c>
      <c r="G601" s="76">
        <f t="shared" si="19"/>
        <v>1.08433734939759</v>
      </c>
    </row>
    <row r="602" s="44" customFormat="1" spans="1:7">
      <c r="A602" s="126" t="s">
        <v>1091</v>
      </c>
      <c r="B602" s="132" t="s">
        <v>1092</v>
      </c>
      <c r="C602" s="128">
        <v>3658</v>
      </c>
      <c r="D602" s="129">
        <v>899</v>
      </c>
      <c r="E602" s="129">
        <v>1000</v>
      </c>
      <c r="F602" s="76">
        <f t="shared" si="18"/>
        <v>0.273373428102788</v>
      </c>
      <c r="G602" s="76">
        <f t="shared" si="19"/>
        <v>1.11234705228031</v>
      </c>
    </row>
    <row r="603" s="44" customFormat="1" spans="1:7">
      <c r="A603" s="126" t="s">
        <v>1093</v>
      </c>
      <c r="B603" s="132" t="s">
        <v>1094</v>
      </c>
      <c r="C603" s="128">
        <v>735</v>
      </c>
      <c r="D603" s="129">
        <v>505</v>
      </c>
      <c r="E603" s="129">
        <v>600</v>
      </c>
      <c r="F603" s="76">
        <f t="shared" si="18"/>
        <v>0.816326530612245</v>
      </c>
      <c r="G603" s="76">
        <f t="shared" si="19"/>
        <v>1.18811881188119</v>
      </c>
    </row>
    <row r="604" s="44" customFormat="1" spans="1:7">
      <c r="A604" s="126" t="s">
        <v>1095</v>
      </c>
      <c r="B604" s="132" t="s">
        <v>1096</v>
      </c>
      <c r="C604" s="128">
        <v>236</v>
      </c>
      <c r="D604" s="129">
        <v>167</v>
      </c>
      <c r="E604" s="129">
        <v>200</v>
      </c>
      <c r="F604" s="76">
        <f t="shared" si="18"/>
        <v>0.847457627118644</v>
      </c>
      <c r="G604" s="76">
        <f t="shared" si="19"/>
        <v>1.19760479041916</v>
      </c>
    </row>
    <row r="605" s="44" customFormat="1" spans="1:7">
      <c r="A605" s="126" t="s">
        <v>1097</v>
      </c>
      <c r="B605" s="132" t="s">
        <v>1098</v>
      </c>
      <c r="C605" s="128"/>
      <c r="D605" s="129"/>
      <c r="E605" s="129"/>
      <c r="F605" s="76" t="str">
        <f t="shared" si="18"/>
        <v/>
      </c>
      <c r="G605" s="76" t="str">
        <f t="shared" si="19"/>
        <v/>
      </c>
    </row>
    <row r="606" s="44" customFormat="1" spans="1:7">
      <c r="A606" s="126" t="s">
        <v>1099</v>
      </c>
      <c r="B606" s="132" t="s">
        <v>1100</v>
      </c>
      <c r="C606" s="128"/>
      <c r="D606" s="129"/>
      <c r="E606" s="129"/>
      <c r="F606" s="76" t="str">
        <f t="shared" si="18"/>
        <v/>
      </c>
      <c r="G606" s="76" t="str">
        <f t="shared" si="19"/>
        <v/>
      </c>
    </row>
    <row r="607" s="44" customFormat="1" spans="1:7">
      <c r="A607" s="126" t="s">
        <v>1101</v>
      </c>
      <c r="B607" s="132" t="s">
        <v>1102</v>
      </c>
      <c r="C607" s="128">
        <v>254</v>
      </c>
      <c r="D607" s="129">
        <v>318</v>
      </c>
      <c r="E607" s="129">
        <v>301</v>
      </c>
      <c r="F607" s="76">
        <f t="shared" ref="F607:F670" si="20">IFERROR($E607/C607,"")</f>
        <v>1.18503937007874</v>
      </c>
      <c r="G607" s="76">
        <f t="shared" si="19"/>
        <v>0.946540880503145</v>
      </c>
    </row>
    <row r="608" s="44" customFormat="1" spans="1:7">
      <c r="A608" s="126" t="s">
        <v>1103</v>
      </c>
      <c r="B608" s="132" t="s">
        <v>1104</v>
      </c>
      <c r="C608" s="128"/>
      <c r="D608" s="129"/>
      <c r="E608" s="129"/>
      <c r="F608" s="76" t="str">
        <f t="shared" si="20"/>
        <v/>
      </c>
      <c r="G608" s="76" t="str">
        <f t="shared" si="19"/>
        <v/>
      </c>
    </row>
    <row r="609" s="44" customFormat="1" spans="1:7">
      <c r="A609" s="126" t="s">
        <v>1105</v>
      </c>
      <c r="B609" s="132" t="s">
        <v>1106</v>
      </c>
      <c r="C609" s="128"/>
      <c r="D609" s="129"/>
      <c r="E609" s="129"/>
      <c r="F609" s="76" t="str">
        <f t="shared" si="20"/>
        <v/>
      </c>
      <c r="G609" s="76" t="str">
        <f t="shared" si="19"/>
        <v/>
      </c>
    </row>
    <row r="610" s="44" customFormat="1" spans="1:7">
      <c r="A610" s="126" t="s">
        <v>1107</v>
      </c>
      <c r="B610" s="132" t="s">
        <v>1108</v>
      </c>
      <c r="C610" s="128">
        <v>7018</v>
      </c>
      <c r="D610" s="129">
        <v>5711</v>
      </c>
      <c r="E610" s="129">
        <v>6000</v>
      </c>
      <c r="F610" s="76">
        <f t="shared" si="20"/>
        <v>0.85494442861214</v>
      </c>
      <c r="G610" s="76">
        <f t="shared" si="19"/>
        <v>1.05060409735598</v>
      </c>
    </row>
    <row r="611" s="44" customFormat="1" spans="1:7">
      <c r="A611" s="126" t="s">
        <v>1109</v>
      </c>
      <c r="B611" s="132" t="s">
        <v>1110</v>
      </c>
      <c r="C611" s="128">
        <v>1184</v>
      </c>
      <c r="D611" s="129">
        <v>63</v>
      </c>
      <c r="E611" s="129">
        <v>200</v>
      </c>
      <c r="F611" s="76">
        <f t="shared" si="20"/>
        <v>0.168918918918919</v>
      </c>
      <c r="G611" s="76">
        <f t="shared" si="19"/>
        <v>3.17460317460317</v>
      </c>
    </row>
    <row r="612" s="44" customFormat="1" spans="1:7">
      <c r="A612" s="126" t="s">
        <v>1111</v>
      </c>
      <c r="B612" s="132" t="s">
        <v>1112</v>
      </c>
      <c r="C612" s="128"/>
      <c r="D612" s="129">
        <v>3397</v>
      </c>
      <c r="E612" s="129">
        <v>3000</v>
      </c>
      <c r="F612" s="76" t="str">
        <f t="shared" si="20"/>
        <v/>
      </c>
      <c r="G612" s="76">
        <f t="shared" si="19"/>
        <v>0.883132175448926</v>
      </c>
    </row>
    <row r="613" s="44" customFormat="1" spans="1:7">
      <c r="A613" s="126" t="s">
        <v>1113</v>
      </c>
      <c r="B613" s="132" t="s">
        <v>1114</v>
      </c>
      <c r="C613" s="128">
        <v>1398</v>
      </c>
      <c r="D613" s="129">
        <v>608</v>
      </c>
      <c r="E613" s="129">
        <v>1000</v>
      </c>
      <c r="F613" s="76">
        <f t="shared" si="20"/>
        <v>0.715307582260372</v>
      </c>
      <c r="G613" s="76">
        <f t="shared" si="19"/>
        <v>1.64473684210526</v>
      </c>
    </row>
    <row r="614" s="44" customFormat="1" spans="1:7">
      <c r="A614" s="126" t="s">
        <v>1115</v>
      </c>
      <c r="B614" s="132" t="s">
        <v>1116</v>
      </c>
      <c r="C614" s="128">
        <v>124</v>
      </c>
      <c r="D614" s="129">
        <v>94</v>
      </c>
      <c r="E614" s="129">
        <v>100</v>
      </c>
      <c r="F614" s="76">
        <f t="shared" si="20"/>
        <v>0.806451612903226</v>
      </c>
      <c r="G614" s="76">
        <f t="shared" si="19"/>
        <v>1.06382978723404</v>
      </c>
    </row>
    <row r="615" s="44" customFormat="1" spans="1:7">
      <c r="A615" s="126" t="s">
        <v>1117</v>
      </c>
      <c r="B615" s="137" t="s">
        <v>1118</v>
      </c>
      <c r="C615" s="128">
        <v>2688</v>
      </c>
      <c r="D615" s="129">
        <v>2137</v>
      </c>
      <c r="E615" s="129">
        <v>2400</v>
      </c>
      <c r="F615" s="76">
        <f t="shared" si="20"/>
        <v>0.892857142857143</v>
      </c>
      <c r="G615" s="76">
        <f t="shared" si="19"/>
        <v>1.12306972391203</v>
      </c>
    </row>
    <row r="616" s="44" customFormat="1" spans="1:7">
      <c r="A616" s="126" t="s">
        <v>1119</v>
      </c>
      <c r="B616" s="137" t="s">
        <v>1120</v>
      </c>
      <c r="C616" s="128">
        <v>1584</v>
      </c>
      <c r="D616" s="129"/>
      <c r="E616" s="129">
        <v>50</v>
      </c>
      <c r="F616" s="76">
        <f t="shared" si="20"/>
        <v>0.0315656565656566</v>
      </c>
      <c r="G616" s="76" t="str">
        <f t="shared" si="19"/>
        <v/>
      </c>
    </row>
    <row r="617" s="44" customFormat="1" spans="1:7">
      <c r="A617" s="126" t="s">
        <v>1121</v>
      </c>
      <c r="B617" s="137" t="s">
        <v>1122</v>
      </c>
      <c r="C617" s="128">
        <v>1436</v>
      </c>
      <c r="D617" s="129">
        <v>1163</v>
      </c>
      <c r="E617" s="129">
        <v>1400</v>
      </c>
      <c r="F617" s="76">
        <f t="shared" si="20"/>
        <v>0.974930362116992</v>
      </c>
      <c r="G617" s="76">
        <f t="shared" si="19"/>
        <v>1.20378331900258</v>
      </c>
    </row>
    <row r="618" s="44" customFormat="1" spans="1:7">
      <c r="A618" s="126" t="s">
        <v>1123</v>
      </c>
      <c r="B618" s="137" t="s">
        <v>1124</v>
      </c>
      <c r="C618" s="128">
        <v>299</v>
      </c>
      <c r="D618" s="129">
        <v>3414</v>
      </c>
      <c r="E618" s="129">
        <v>3000</v>
      </c>
      <c r="F618" s="76">
        <f t="shared" si="20"/>
        <v>10.0334448160535</v>
      </c>
      <c r="G618" s="76">
        <f t="shared" si="19"/>
        <v>0.878734622144112</v>
      </c>
    </row>
    <row r="619" s="44" customFormat="1" spans="1:7">
      <c r="A619" s="126" t="s">
        <v>1125</v>
      </c>
      <c r="B619" s="137" t="s">
        <v>1126</v>
      </c>
      <c r="C619" s="128"/>
      <c r="D619" s="129"/>
      <c r="E619" s="129"/>
      <c r="F619" s="76" t="str">
        <f t="shared" si="20"/>
        <v/>
      </c>
      <c r="G619" s="76" t="str">
        <f t="shared" si="19"/>
        <v/>
      </c>
    </row>
    <row r="620" s="44" customFormat="1" spans="1:7">
      <c r="A620" s="126" t="s">
        <v>1127</v>
      </c>
      <c r="B620" s="137" t="s">
        <v>1128</v>
      </c>
      <c r="C620" s="128"/>
      <c r="D620" s="129"/>
      <c r="E620" s="129"/>
      <c r="F620" s="76" t="str">
        <f t="shared" si="20"/>
        <v/>
      </c>
      <c r="G620" s="76" t="str">
        <f t="shared" si="19"/>
        <v/>
      </c>
    </row>
    <row r="621" s="44" customFormat="1" spans="1:7">
      <c r="A621" s="126" t="s">
        <v>1129</v>
      </c>
      <c r="B621" s="137" t="s">
        <v>1130</v>
      </c>
      <c r="C621" s="128"/>
      <c r="D621" s="129"/>
      <c r="E621" s="129"/>
      <c r="F621" s="76" t="str">
        <f t="shared" si="20"/>
        <v/>
      </c>
      <c r="G621" s="76" t="str">
        <f t="shared" si="19"/>
        <v/>
      </c>
    </row>
    <row r="622" s="44" customFormat="1" spans="1:7">
      <c r="A622" s="126" t="s">
        <v>1131</v>
      </c>
      <c r="B622" s="137" t="s">
        <v>1132</v>
      </c>
      <c r="C622" s="128">
        <v>504</v>
      </c>
      <c r="D622" s="129">
        <v>7092</v>
      </c>
      <c r="E622" s="129">
        <v>5000</v>
      </c>
      <c r="F622" s="76">
        <f t="shared" si="20"/>
        <v>9.92063492063492</v>
      </c>
      <c r="G622" s="76">
        <f t="shared" si="19"/>
        <v>0.705019740552736</v>
      </c>
    </row>
    <row r="623" s="44" customFormat="1" spans="1:7">
      <c r="A623" s="126" t="s">
        <v>1133</v>
      </c>
      <c r="B623" s="137" t="s">
        <v>1134</v>
      </c>
      <c r="C623" s="128"/>
      <c r="D623" s="129"/>
      <c r="E623" s="129"/>
      <c r="F623" s="76" t="str">
        <f t="shared" si="20"/>
        <v/>
      </c>
      <c r="G623" s="76" t="str">
        <f t="shared" si="19"/>
        <v/>
      </c>
    </row>
    <row r="624" s="44" customFormat="1" spans="1:7">
      <c r="A624" s="126" t="s">
        <v>1135</v>
      </c>
      <c r="B624" s="137" t="s">
        <v>1136</v>
      </c>
      <c r="C624" s="128">
        <v>5834</v>
      </c>
      <c r="D624" s="129">
        <v>5146</v>
      </c>
      <c r="E624" s="129">
        <v>5500</v>
      </c>
      <c r="F624" s="76">
        <f t="shared" si="20"/>
        <v>0.942749400068564</v>
      </c>
      <c r="G624" s="76">
        <f t="shared" si="19"/>
        <v>1.06879129420909</v>
      </c>
    </row>
    <row r="625" s="44" customFormat="1" spans="1:7">
      <c r="A625" s="126" t="s">
        <v>1137</v>
      </c>
      <c r="B625" s="137" t="s">
        <v>1138</v>
      </c>
      <c r="C625" s="128"/>
      <c r="D625" s="129"/>
      <c r="E625" s="129"/>
      <c r="F625" s="76" t="str">
        <f t="shared" si="20"/>
        <v/>
      </c>
      <c r="G625" s="76" t="str">
        <f t="shared" si="19"/>
        <v/>
      </c>
    </row>
    <row r="626" s="44" customFormat="1" spans="1:7">
      <c r="A626" s="126" t="s">
        <v>1139</v>
      </c>
      <c r="B626" s="137" t="s">
        <v>1140</v>
      </c>
      <c r="C626" s="128"/>
      <c r="D626" s="129"/>
      <c r="E626" s="129"/>
      <c r="F626" s="76" t="str">
        <f t="shared" si="20"/>
        <v/>
      </c>
      <c r="G626" s="76" t="str">
        <f t="shared" si="19"/>
        <v/>
      </c>
    </row>
    <row r="627" s="44" customFormat="1" spans="1:7">
      <c r="A627" s="126" t="s">
        <v>1141</v>
      </c>
      <c r="B627" s="137" t="s">
        <v>1142</v>
      </c>
      <c r="C627" s="128">
        <v>596</v>
      </c>
      <c r="D627" s="129">
        <v>812</v>
      </c>
      <c r="E627" s="129">
        <v>700</v>
      </c>
      <c r="F627" s="76">
        <f t="shared" si="20"/>
        <v>1.1744966442953</v>
      </c>
      <c r="G627" s="76">
        <f t="shared" si="19"/>
        <v>0.862068965517241</v>
      </c>
    </row>
    <row r="628" s="44" customFormat="1" spans="1:7">
      <c r="A628" s="126" t="s">
        <v>1143</v>
      </c>
      <c r="B628" s="137" t="s">
        <v>1144</v>
      </c>
      <c r="C628" s="128"/>
      <c r="D628" s="129"/>
      <c r="E628" s="129"/>
      <c r="F628" s="76" t="str">
        <f t="shared" si="20"/>
        <v/>
      </c>
      <c r="G628" s="76" t="str">
        <f t="shared" si="19"/>
        <v/>
      </c>
    </row>
    <row r="629" s="44" customFormat="1" spans="1:7">
      <c r="A629" s="126" t="s">
        <v>1145</v>
      </c>
      <c r="B629" s="137" t="s">
        <v>106</v>
      </c>
      <c r="C629" s="128">
        <v>82</v>
      </c>
      <c r="D629" s="129">
        <v>91</v>
      </c>
      <c r="E629" s="129">
        <v>100</v>
      </c>
      <c r="F629" s="76">
        <f t="shared" si="20"/>
        <v>1.21951219512195</v>
      </c>
      <c r="G629" s="76">
        <f t="shared" si="19"/>
        <v>1.0989010989011</v>
      </c>
    </row>
    <row r="630" s="44" customFormat="1" spans="1:7">
      <c r="A630" s="126" t="s">
        <v>1146</v>
      </c>
      <c r="B630" s="137" t="s">
        <v>108</v>
      </c>
      <c r="C630" s="128">
        <v>5</v>
      </c>
      <c r="D630" s="129"/>
      <c r="E630" s="129">
        <v>1</v>
      </c>
      <c r="F630" s="76">
        <f t="shared" si="20"/>
        <v>0.2</v>
      </c>
      <c r="G630" s="76" t="str">
        <f t="shared" si="19"/>
        <v/>
      </c>
    </row>
    <row r="631" s="44" customFormat="1" spans="1:7">
      <c r="A631" s="126" t="s">
        <v>1147</v>
      </c>
      <c r="B631" s="137" t="s">
        <v>110</v>
      </c>
      <c r="C631" s="128"/>
      <c r="D631" s="129"/>
      <c r="E631" s="129"/>
      <c r="F631" s="76" t="str">
        <f t="shared" si="20"/>
        <v/>
      </c>
      <c r="G631" s="76" t="str">
        <f t="shared" si="19"/>
        <v/>
      </c>
    </row>
    <row r="632" s="44" customFormat="1" spans="1:7">
      <c r="A632" s="126" t="s">
        <v>1148</v>
      </c>
      <c r="B632" s="137" t="s">
        <v>195</v>
      </c>
      <c r="C632" s="128"/>
      <c r="D632" s="129"/>
      <c r="E632" s="129"/>
      <c r="F632" s="76" t="str">
        <f t="shared" si="20"/>
        <v/>
      </c>
      <c r="G632" s="76" t="str">
        <f t="shared" si="19"/>
        <v/>
      </c>
    </row>
    <row r="633" s="44" customFormat="1" spans="1:7">
      <c r="A633" s="126" t="s">
        <v>1149</v>
      </c>
      <c r="B633" s="137" t="s">
        <v>1150</v>
      </c>
      <c r="C633" s="128"/>
      <c r="D633" s="129"/>
      <c r="E633" s="129"/>
      <c r="F633" s="76" t="str">
        <f t="shared" si="20"/>
        <v/>
      </c>
      <c r="G633" s="76" t="str">
        <f t="shared" si="19"/>
        <v/>
      </c>
    </row>
    <row r="634" s="44" customFormat="1" spans="1:7">
      <c r="A634" s="126" t="s">
        <v>1151</v>
      </c>
      <c r="B634" s="137" t="s">
        <v>1152</v>
      </c>
      <c r="C634" s="128">
        <v>458</v>
      </c>
      <c r="D634" s="129">
        <v>419</v>
      </c>
      <c r="E634" s="129">
        <v>500</v>
      </c>
      <c r="F634" s="76">
        <f t="shared" si="20"/>
        <v>1.09170305676856</v>
      </c>
      <c r="G634" s="76">
        <f t="shared" si="19"/>
        <v>1.19331742243437</v>
      </c>
    </row>
    <row r="635" s="44" customFormat="1" spans="1:7">
      <c r="A635" s="126" t="s">
        <v>1153</v>
      </c>
      <c r="B635" s="137" t="s">
        <v>124</v>
      </c>
      <c r="C635" s="128"/>
      <c r="D635" s="129"/>
      <c r="E635" s="129"/>
      <c r="F635" s="76" t="str">
        <f t="shared" si="20"/>
        <v/>
      </c>
      <c r="G635" s="76" t="str">
        <f t="shared" si="19"/>
        <v/>
      </c>
    </row>
    <row r="636" s="44" customFormat="1" spans="1:7">
      <c r="A636" s="126" t="s">
        <v>1154</v>
      </c>
      <c r="B636" s="137" t="s">
        <v>1155</v>
      </c>
      <c r="C636" s="128">
        <v>18</v>
      </c>
      <c r="D636" s="129">
        <v>99</v>
      </c>
      <c r="E636" s="129">
        <v>100</v>
      </c>
      <c r="F636" s="76">
        <f t="shared" si="20"/>
        <v>5.55555555555556</v>
      </c>
      <c r="G636" s="76">
        <f t="shared" si="19"/>
        <v>1.01010101010101</v>
      </c>
    </row>
    <row r="637" s="44" customFormat="1" spans="1:7">
      <c r="A637" s="126" t="s">
        <v>1156</v>
      </c>
      <c r="B637" s="137" t="s">
        <v>1157</v>
      </c>
      <c r="C637" s="128"/>
      <c r="D637" s="129"/>
      <c r="E637" s="129"/>
      <c r="F637" s="76" t="str">
        <f t="shared" si="20"/>
        <v/>
      </c>
      <c r="G637" s="76" t="str">
        <f t="shared" si="19"/>
        <v/>
      </c>
    </row>
    <row r="638" s="44" customFormat="1" spans="1:7">
      <c r="A638" s="205" t="s">
        <v>1158</v>
      </c>
      <c r="B638" s="137" t="s">
        <v>106</v>
      </c>
      <c r="C638" s="128"/>
      <c r="D638" s="129"/>
      <c r="E638" s="129"/>
      <c r="F638" s="76" t="str">
        <f t="shared" si="20"/>
        <v/>
      </c>
      <c r="G638" s="76" t="str">
        <f t="shared" si="19"/>
        <v/>
      </c>
    </row>
    <row r="639" s="44" customFormat="1" spans="1:7">
      <c r="A639" s="205" t="s">
        <v>1159</v>
      </c>
      <c r="B639" s="137" t="s">
        <v>108</v>
      </c>
      <c r="C639" s="128"/>
      <c r="D639" s="129"/>
      <c r="E639" s="129"/>
      <c r="F639" s="76" t="str">
        <f t="shared" si="20"/>
        <v/>
      </c>
      <c r="G639" s="76" t="str">
        <f t="shared" si="19"/>
        <v/>
      </c>
    </row>
    <row r="640" s="44" customFormat="1" spans="1:7">
      <c r="A640" s="205" t="s">
        <v>1160</v>
      </c>
      <c r="B640" s="137" t="s">
        <v>110</v>
      </c>
      <c r="C640" s="128"/>
      <c r="D640" s="129"/>
      <c r="E640" s="129"/>
      <c r="F640" s="76" t="str">
        <f t="shared" si="20"/>
        <v/>
      </c>
      <c r="G640" s="76" t="str">
        <f t="shared" si="19"/>
        <v/>
      </c>
    </row>
    <row r="641" s="44" customFormat="1" spans="1:7">
      <c r="A641" s="205" t="s">
        <v>1161</v>
      </c>
      <c r="B641" s="137" t="s">
        <v>1162</v>
      </c>
      <c r="C641" s="128">
        <v>30</v>
      </c>
      <c r="D641" s="129"/>
      <c r="E641" s="129">
        <v>5</v>
      </c>
      <c r="F641" s="76">
        <f t="shared" si="20"/>
        <v>0.166666666666667</v>
      </c>
      <c r="G641" s="76" t="str">
        <f t="shared" si="19"/>
        <v/>
      </c>
    </row>
    <row r="642" s="44" customFormat="1" spans="1:7">
      <c r="A642" s="205" t="s">
        <v>1163</v>
      </c>
      <c r="B642" s="137" t="s">
        <v>1164</v>
      </c>
      <c r="C642" s="128"/>
      <c r="D642" s="129"/>
      <c r="E642" s="129"/>
      <c r="F642" s="76" t="str">
        <f t="shared" si="20"/>
        <v/>
      </c>
      <c r="G642" s="76" t="str">
        <f t="shared" si="19"/>
        <v/>
      </c>
    </row>
    <row r="643" s="44" customFormat="1" spans="1:7">
      <c r="A643" s="205" t="s">
        <v>1165</v>
      </c>
      <c r="B643" s="137" t="s">
        <v>106</v>
      </c>
      <c r="C643" s="128"/>
      <c r="D643" s="129"/>
      <c r="E643" s="129"/>
      <c r="F643" s="76" t="str">
        <f t="shared" si="20"/>
        <v/>
      </c>
      <c r="G643" s="76" t="str">
        <f t="shared" si="19"/>
        <v/>
      </c>
    </row>
    <row r="644" s="44" customFormat="1" spans="1:7">
      <c r="A644" s="205" t="s">
        <v>1166</v>
      </c>
      <c r="B644" s="137" t="s">
        <v>108</v>
      </c>
      <c r="C644" s="128"/>
      <c r="D644" s="129"/>
      <c r="E644" s="129"/>
      <c r="F644" s="76" t="str">
        <f t="shared" si="20"/>
        <v/>
      </c>
      <c r="G644" s="76" t="str">
        <f t="shared" si="19"/>
        <v/>
      </c>
    </row>
    <row r="645" s="44" customFormat="1" spans="1:7">
      <c r="A645" s="205" t="s">
        <v>1167</v>
      </c>
      <c r="B645" s="137" t="s">
        <v>110</v>
      </c>
      <c r="C645" s="128"/>
      <c r="D645" s="129"/>
      <c r="E645" s="129"/>
      <c r="F645" s="76" t="str">
        <f t="shared" si="20"/>
        <v/>
      </c>
      <c r="G645" s="76" t="str">
        <f t="shared" si="19"/>
        <v/>
      </c>
    </row>
    <row r="646" s="44" customFormat="1" spans="1:7">
      <c r="A646" s="205" t="s">
        <v>1168</v>
      </c>
      <c r="B646" s="137" t="s">
        <v>1169</v>
      </c>
      <c r="C646" s="128"/>
      <c r="D646" s="129"/>
      <c r="E646" s="129"/>
      <c r="F646" s="76" t="str">
        <f t="shared" si="20"/>
        <v/>
      </c>
      <c r="G646" s="76" t="str">
        <f t="shared" si="19"/>
        <v/>
      </c>
    </row>
    <row r="647" s="44" customFormat="1" spans="1:7">
      <c r="A647" s="126" t="s">
        <v>1170</v>
      </c>
      <c r="B647" s="137" t="s">
        <v>1171</v>
      </c>
      <c r="C647" s="128">
        <v>35069</v>
      </c>
      <c r="D647" s="129">
        <v>390</v>
      </c>
      <c r="E647" s="129">
        <v>32747</v>
      </c>
      <c r="F647" s="76">
        <f t="shared" si="20"/>
        <v>0.933787675724999</v>
      </c>
      <c r="G647" s="76">
        <f t="shared" ref="G647:G710" si="21">IFERROR($E647/D647,"")</f>
        <v>83.9666666666667</v>
      </c>
    </row>
    <row r="648" s="44" customFormat="1" spans="1:7">
      <c r="A648" s="126" t="s">
        <v>1172</v>
      </c>
      <c r="B648" s="137" t="s">
        <v>106</v>
      </c>
      <c r="C648" s="128">
        <v>862</v>
      </c>
      <c r="D648" s="129">
        <v>923</v>
      </c>
      <c r="E648" s="129">
        <v>1000</v>
      </c>
      <c r="F648" s="76">
        <f t="shared" si="20"/>
        <v>1.16009280742459</v>
      </c>
      <c r="G648" s="76">
        <f t="shared" si="21"/>
        <v>1.08342361863489</v>
      </c>
    </row>
    <row r="649" s="44" customFormat="1" spans="1:7">
      <c r="A649" s="126" t="s">
        <v>1173</v>
      </c>
      <c r="B649" s="137" t="s">
        <v>108</v>
      </c>
      <c r="C649" s="128"/>
      <c r="D649" s="129"/>
      <c r="E649" s="129"/>
      <c r="F649" s="76" t="str">
        <f t="shared" si="20"/>
        <v/>
      </c>
      <c r="G649" s="76" t="str">
        <f t="shared" si="21"/>
        <v/>
      </c>
    </row>
    <row r="650" s="44" customFormat="1" spans="1:7">
      <c r="A650" s="126" t="s">
        <v>1174</v>
      </c>
      <c r="B650" s="137" t="s">
        <v>110</v>
      </c>
      <c r="C650" s="128"/>
      <c r="D650" s="129"/>
      <c r="E650" s="129"/>
      <c r="F650" s="76" t="str">
        <f t="shared" si="20"/>
        <v/>
      </c>
      <c r="G650" s="76" t="str">
        <f t="shared" si="21"/>
        <v/>
      </c>
    </row>
    <row r="651" s="44" customFormat="1" spans="1:7">
      <c r="A651" s="126" t="s">
        <v>1175</v>
      </c>
      <c r="B651" s="137" t="s">
        <v>1176</v>
      </c>
      <c r="C651" s="128">
        <v>27</v>
      </c>
      <c r="D651" s="129"/>
      <c r="E651" s="129">
        <v>5</v>
      </c>
      <c r="F651" s="76">
        <f t="shared" si="20"/>
        <v>0.185185185185185</v>
      </c>
      <c r="G651" s="76" t="str">
        <f t="shared" si="21"/>
        <v/>
      </c>
    </row>
    <row r="652" s="44" customFormat="1" spans="1:7">
      <c r="A652" s="126" t="s">
        <v>1177</v>
      </c>
      <c r="B652" s="137" t="s">
        <v>1178</v>
      </c>
      <c r="C652" s="128"/>
      <c r="D652" s="129"/>
      <c r="E652" s="129"/>
      <c r="F652" s="76" t="str">
        <f t="shared" si="20"/>
        <v/>
      </c>
      <c r="G652" s="76" t="str">
        <f t="shared" si="21"/>
        <v/>
      </c>
    </row>
    <row r="653" s="44" customFormat="1" spans="1:7">
      <c r="A653" s="126" t="s">
        <v>1179</v>
      </c>
      <c r="B653" s="137" t="s">
        <v>1180</v>
      </c>
      <c r="C653" s="128"/>
      <c r="D653" s="129"/>
      <c r="E653" s="129"/>
      <c r="F653" s="76" t="str">
        <f t="shared" si="20"/>
        <v/>
      </c>
      <c r="G653" s="76" t="str">
        <f t="shared" si="21"/>
        <v/>
      </c>
    </row>
    <row r="654" s="44" customFormat="1" spans="1:7">
      <c r="A654" s="126" t="s">
        <v>1181</v>
      </c>
      <c r="B654" s="137" t="s">
        <v>1182</v>
      </c>
      <c r="C654" s="128"/>
      <c r="D654" s="129"/>
      <c r="E654" s="129"/>
      <c r="F654" s="76" t="str">
        <f t="shared" si="20"/>
        <v/>
      </c>
      <c r="G654" s="76" t="str">
        <f t="shared" si="21"/>
        <v/>
      </c>
    </row>
    <row r="655" s="44" customFormat="1" spans="1:7">
      <c r="A655" s="126" t="s">
        <v>1183</v>
      </c>
      <c r="B655" s="137" t="s">
        <v>1184</v>
      </c>
      <c r="C655" s="128"/>
      <c r="D655" s="129"/>
      <c r="E655" s="129"/>
      <c r="F655" s="76" t="str">
        <f t="shared" si="20"/>
        <v/>
      </c>
      <c r="G655" s="76" t="str">
        <f t="shared" si="21"/>
        <v/>
      </c>
    </row>
    <row r="656" s="44" customFormat="1" spans="1:7">
      <c r="A656" s="126" t="s">
        <v>1185</v>
      </c>
      <c r="B656" s="137" t="s">
        <v>1186</v>
      </c>
      <c r="C656" s="128"/>
      <c r="D656" s="129">
        <v>841</v>
      </c>
      <c r="E656" s="129">
        <v>800</v>
      </c>
      <c r="F656" s="76" t="str">
        <f t="shared" si="20"/>
        <v/>
      </c>
      <c r="G656" s="76">
        <f t="shared" si="21"/>
        <v>0.951248513674197</v>
      </c>
    </row>
    <row r="657" s="44" customFormat="1" spans="1:7">
      <c r="A657" s="126" t="s">
        <v>1187</v>
      </c>
      <c r="B657" s="137" t="s">
        <v>1188</v>
      </c>
      <c r="C657" s="128"/>
      <c r="D657" s="129"/>
      <c r="E657" s="129"/>
      <c r="F657" s="76" t="str">
        <f t="shared" si="20"/>
        <v/>
      </c>
      <c r="G657" s="76" t="str">
        <f t="shared" si="21"/>
        <v/>
      </c>
    </row>
    <row r="658" s="44" customFormat="1" spans="1:7">
      <c r="A658" s="126" t="s">
        <v>1189</v>
      </c>
      <c r="B658" s="137" t="s">
        <v>1190</v>
      </c>
      <c r="C658" s="128"/>
      <c r="D658" s="129"/>
      <c r="E658" s="129"/>
      <c r="F658" s="76" t="str">
        <f t="shared" si="20"/>
        <v/>
      </c>
      <c r="G658" s="76" t="str">
        <f t="shared" si="21"/>
        <v/>
      </c>
    </row>
    <row r="659" s="44" customFormat="1" spans="1:7">
      <c r="A659" s="126" t="s">
        <v>1191</v>
      </c>
      <c r="B659" s="137" t="s">
        <v>1192</v>
      </c>
      <c r="C659" s="128">
        <v>149</v>
      </c>
      <c r="D659" s="129"/>
      <c r="E659" s="129">
        <v>10</v>
      </c>
      <c r="F659" s="76">
        <f t="shared" si="20"/>
        <v>0.0671140939597315</v>
      </c>
      <c r="G659" s="76" t="str">
        <f t="shared" si="21"/>
        <v/>
      </c>
    </row>
    <row r="660" s="44" customFormat="1" spans="1:7">
      <c r="A660" s="126" t="s">
        <v>1193</v>
      </c>
      <c r="B660" s="137" t="s">
        <v>1194</v>
      </c>
      <c r="C660" s="128"/>
      <c r="D660" s="129">
        <v>74</v>
      </c>
      <c r="E660" s="129"/>
      <c r="F660" s="76" t="str">
        <f t="shared" si="20"/>
        <v/>
      </c>
      <c r="G660" s="76">
        <f t="shared" si="21"/>
        <v>0</v>
      </c>
    </row>
    <row r="661" s="44" customFormat="1" spans="1:7">
      <c r="A661" s="126" t="s">
        <v>1195</v>
      </c>
      <c r="B661" s="137" t="s">
        <v>1196</v>
      </c>
      <c r="C661" s="128">
        <v>468</v>
      </c>
      <c r="D661" s="129">
        <v>1267</v>
      </c>
      <c r="E661" s="129">
        <v>1000</v>
      </c>
      <c r="F661" s="76">
        <f t="shared" si="20"/>
        <v>2.13675213675214</v>
      </c>
      <c r="G661" s="76">
        <f t="shared" si="21"/>
        <v>0.789265982636148</v>
      </c>
    </row>
    <row r="662" s="44" customFormat="1" spans="1:7">
      <c r="A662" s="126" t="s">
        <v>1197</v>
      </c>
      <c r="B662" s="137" t="s">
        <v>1198</v>
      </c>
      <c r="C662" s="128"/>
      <c r="D662" s="129"/>
      <c r="E662" s="129"/>
      <c r="F662" s="76" t="str">
        <f t="shared" si="20"/>
        <v/>
      </c>
      <c r="G662" s="76" t="str">
        <f t="shared" si="21"/>
        <v/>
      </c>
    </row>
    <row r="663" s="44" customFormat="1" spans="1:7">
      <c r="A663" s="126" t="s">
        <v>1199</v>
      </c>
      <c r="B663" s="137" t="s">
        <v>1200</v>
      </c>
      <c r="C663" s="128"/>
      <c r="D663" s="129"/>
      <c r="E663" s="129"/>
      <c r="F663" s="76" t="str">
        <f t="shared" si="20"/>
        <v/>
      </c>
      <c r="G663" s="76" t="str">
        <f t="shared" si="21"/>
        <v/>
      </c>
    </row>
    <row r="664" s="44" customFormat="1" spans="1:7">
      <c r="A664" s="126" t="s">
        <v>1201</v>
      </c>
      <c r="B664" s="137" t="s">
        <v>1202</v>
      </c>
      <c r="C664" s="128"/>
      <c r="D664" s="129"/>
      <c r="E664" s="129"/>
      <c r="F664" s="76" t="str">
        <f t="shared" si="20"/>
        <v/>
      </c>
      <c r="G664" s="76" t="str">
        <f t="shared" si="21"/>
        <v/>
      </c>
    </row>
    <row r="665" s="44" customFormat="1" spans="1:7">
      <c r="A665" s="126" t="s">
        <v>1203</v>
      </c>
      <c r="B665" s="137" t="s">
        <v>1204</v>
      </c>
      <c r="C665" s="128"/>
      <c r="D665" s="129"/>
      <c r="E665" s="129"/>
      <c r="F665" s="76" t="str">
        <f t="shared" si="20"/>
        <v/>
      </c>
      <c r="G665" s="76" t="str">
        <f t="shared" si="21"/>
        <v/>
      </c>
    </row>
    <row r="666" s="44" customFormat="1" spans="1:7">
      <c r="A666" s="126" t="s">
        <v>1205</v>
      </c>
      <c r="B666" s="137" t="s">
        <v>1206</v>
      </c>
      <c r="C666" s="128"/>
      <c r="D666" s="129">
        <v>38</v>
      </c>
      <c r="E666" s="129">
        <v>50</v>
      </c>
      <c r="F666" s="76" t="str">
        <f t="shared" si="20"/>
        <v/>
      </c>
      <c r="G666" s="76">
        <f t="shared" si="21"/>
        <v>1.31578947368421</v>
      </c>
    </row>
    <row r="667" s="44" customFormat="1" spans="1:7">
      <c r="A667" s="126" t="s">
        <v>1207</v>
      </c>
      <c r="B667" s="137" t="s">
        <v>1208</v>
      </c>
      <c r="C667" s="128">
        <v>634</v>
      </c>
      <c r="D667" s="129"/>
      <c r="E667" s="129">
        <v>50</v>
      </c>
      <c r="F667" s="76">
        <f t="shared" si="20"/>
        <v>0.0788643533123028</v>
      </c>
      <c r="G667" s="76" t="str">
        <f t="shared" si="21"/>
        <v/>
      </c>
    </row>
    <row r="668" s="44" customFormat="1" spans="1:7">
      <c r="A668" s="126" t="s">
        <v>1209</v>
      </c>
      <c r="B668" s="137" t="s">
        <v>1210</v>
      </c>
      <c r="C668" s="128"/>
      <c r="D668" s="129">
        <v>197</v>
      </c>
      <c r="E668" s="129">
        <v>200</v>
      </c>
      <c r="F668" s="76" t="str">
        <f t="shared" si="20"/>
        <v/>
      </c>
      <c r="G668" s="76">
        <f t="shared" si="21"/>
        <v>1.01522842639594</v>
      </c>
    </row>
    <row r="669" s="44" customFormat="1" spans="1:7">
      <c r="A669" s="126" t="s">
        <v>1211</v>
      </c>
      <c r="B669" s="137" t="s">
        <v>1212</v>
      </c>
      <c r="C669" s="128">
        <v>1000</v>
      </c>
      <c r="D669" s="129">
        <v>290</v>
      </c>
      <c r="E669" s="129">
        <v>600</v>
      </c>
      <c r="F669" s="76">
        <f t="shared" si="20"/>
        <v>0.6</v>
      </c>
      <c r="G669" s="76">
        <f t="shared" si="21"/>
        <v>2.06896551724138</v>
      </c>
    </row>
    <row r="670" s="44" customFormat="1" spans="1:7">
      <c r="A670" s="126" t="s">
        <v>1213</v>
      </c>
      <c r="B670" s="137" t="s">
        <v>1214</v>
      </c>
      <c r="C670" s="128"/>
      <c r="D670" s="129"/>
      <c r="E670" s="129"/>
      <c r="F670" s="76" t="str">
        <f t="shared" si="20"/>
        <v/>
      </c>
      <c r="G670" s="76" t="str">
        <f t="shared" si="21"/>
        <v/>
      </c>
    </row>
    <row r="671" s="44" customFormat="1" spans="1:7">
      <c r="A671" s="126" t="s">
        <v>1215</v>
      </c>
      <c r="B671" s="137" t="s">
        <v>1216</v>
      </c>
      <c r="C671" s="128"/>
      <c r="D671" s="129"/>
      <c r="E671" s="129"/>
      <c r="F671" s="76" t="str">
        <f t="shared" ref="F671:F734" si="22">IFERROR($E671/C671,"")</f>
        <v/>
      </c>
      <c r="G671" s="76" t="str">
        <f t="shared" si="21"/>
        <v/>
      </c>
    </row>
    <row r="672" s="44" customFormat="1" spans="1:7">
      <c r="A672" s="126" t="s">
        <v>1217</v>
      </c>
      <c r="B672" s="137" t="s">
        <v>1218</v>
      </c>
      <c r="C672" s="128"/>
      <c r="D672" s="129"/>
      <c r="E672" s="129"/>
      <c r="F672" s="76" t="str">
        <f t="shared" si="22"/>
        <v/>
      </c>
      <c r="G672" s="76" t="str">
        <f t="shared" si="21"/>
        <v/>
      </c>
    </row>
    <row r="673" s="44" customFormat="1" spans="1:7">
      <c r="A673" s="126" t="s">
        <v>1219</v>
      </c>
      <c r="B673" s="137" t="s">
        <v>1220</v>
      </c>
      <c r="C673" s="128"/>
      <c r="D673" s="129"/>
      <c r="E673" s="129"/>
      <c r="F673" s="76" t="str">
        <f t="shared" si="22"/>
        <v/>
      </c>
      <c r="G673" s="76" t="str">
        <f t="shared" si="21"/>
        <v/>
      </c>
    </row>
    <row r="674" s="44" customFormat="1" spans="1:7">
      <c r="A674" s="126" t="s">
        <v>1221</v>
      </c>
      <c r="B674" s="137" t="s">
        <v>1222</v>
      </c>
      <c r="C674" s="128">
        <v>164</v>
      </c>
      <c r="D674" s="129">
        <v>67</v>
      </c>
      <c r="E674" s="129">
        <v>100</v>
      </c>
      <c r="F674" s="76">
        <f t="shared" si="22"/>
        <v>0.609756097560976</v>
      </c>
      <c r="G674" s="76">
        <f t="shared" si="21"/>
        <v>1.49253731343284</v>
      </c>
    </row>
    <row r="675" s="44" customFormat="1" spans="1:7">
      <c r="A675" s="126" t="s">
        <v>1223</v>
      </c>
      <c r="B675" s="137" t="s">
        <v>1224</v>
      </c>
      <c r="C675" s="128"/>
      <c r="D675" s="129"/>
      <c r="E675" s="129"/>
      <c r="F675" s="76" t="str">
        <f t="shared" si="22"/>
        <v/>
      </c>
      <c r="G675" s="76" t="str">
        <f t="shared" si="21"/>
        <v/>
      </c>
    </row>
    <row r="676" s="44" customFormat="1" spans="1:7">
      <c r="A676" s="126" t="s">
        <v>1225</v>
      </c>
      <c r="B676" s="137" t="s">
        <v>1226</v>
      </c>
      <c r="C676" s="128"/>
      <c r="D676" s="129"/>
      <c r="E676" s="129"/>
      <c r="F676" s="76" t="str">
        <f t="shared" si="22"/>
        <v/>
      </c>
      <c r="G676" s="76" t="str">
        <f t="shared" si="21"/>
        <v/>
      </c>
    </row>
    <row r="677" s="44" customFormat="1" spans="1:7">
      <c r="A677" s="126" t="s">
        <v>1227</v>
      </c>
      <c r="B677" s="137" t="s">
        <v>1228</v>
      </c>
      <c r="C677" s="128"/>
      <c r="D677" s="129"/>
      <c r="E677" s="129"/>
      <c r="F677" s="76" t="str">
        <f t="shared" si="22"/>
        <v/>
      </c>
      <c r="G677" s="76" t="str">
        <f t="shared" si="21"/>
        <v/>
      </c>
    </row>
    <row r="678" s="44" customFormat="1" spans="1:7">
      <c r="A678" s="126" t="s">
        <v>1229</v>
      </c>
      <c r="B678" s="137" t="s">
        <v>1230</v>
      </c>
      <c r="C678" s="128"/>
      <c r="D678" s="129"/>
      <c r="E678" s="129"/>
      <c r="F678" s="76" t="str">
        <f t="shared" si="22"/>
        <v/>
      </c>
      <c r="G678" s="76" t="str">
        <f t="shared" si="21"/>
        <v/>
      </c>
    </row>
    <row r="679" s="44" customFormat="1" spans="1:7">
      <c r="A679" s="126" t="s">
        <v>1231</v>
      </c>
      <c r="B679" s="137" t="s">
        <v>1232</v>
      </c>
      <c r="C679" s="128"/>
      <c r="D679" s="129"/>
      <c r="E679" s="129"/>
      <c r="F679" s="76" t="str">
        <f t="shared" si="22"/>
        <v/>
      </c>
      <c r="G679" s="76" t="str">
        <f t="shared" si="21"/>
        <v/>
      </c>
    </row>
    <row r="680" s="44" customFormat="1" spans="1:7">
      <c r="A680" s="126" t="s">
        <v>1233</v>
      </c>
      <c r="B680" s="137" t="s">
        <v>1234</v>
      </c>
      <c r="C680" s="128"/>
      <c r="D680" s="129"/>
      <c r="E680" s="129"/>
      <c r="F680" s="76" t="str">
        <f t="shared" si="22"/>
        <v/>
      </c>
      <c r="G680" s="76" t="str">
        <f t="shared" si="21"/>
        <v/>
      </c>
    </row>
    <row r="681" s="44" customFormat="1" spans="1:7">
      <c r="A681" s="126" t="s">
        <v>1235</v>
      </c>
      <c r="B681" s="137" t="s">
        <v>1236</v>
      </c>
      <c r="C681" s="128"/>
      <c r="D681" s="129"/>
      <c r="E681" s="129"/>
      <c r="F681" s="76" t="str">
        <f t="shared" si="22"/>
        <v/>
      </c>
      <c r="G681" s="76" t="str">
        <f t="shared" si="21"/>
        <v/>
      </c>
    </row>
    <row r="682" s="44" customFormat="1" spans="1:7">
      <c r="A682" s="126" t="s">
        <v>1237</v>
      </c>
      <c r="B682" s="137" t="s">
        <v>1238</v>
      </c>
      <c r="C682" s="128"/>
      <c r="D682" s="129"/>
      <c r="E682" s="129"/>
      <c r="F682" s="76" t="str">
        <f t="shared" si="22"/>
        <v/>
      </c>
      <c r="G682" s="76" t="str">
        <f t="shared" si="21"/>
        <v/>
      </c>
    </row>
    <row r="683" s="44" customFormat="1" spans="1:7">
      <c r="A683" s="126" t="s">
        <v>1239</v>
      </c>
      <c r="B683" s="137" t="s">
        <v>1240</v>
      </c>
      <c r="C683" s="128"/>
      <c r="D683" s="129"/>
      <c r="E683" s="129"/>
      <c r="F683" s="76" t="str">
        <f t="shared" si="22"/>
        <v/>
      </c>
      <c r="G683" s="76" t="str">
        <f t="shared" si="21"/>
        <v/>
      </c>
    </row>
    <row r="684" s="44" customFormat="1" spans="1:7">
      <c r="A684" s="126" t="s">
        <v>1241</v>
      </c>
      <c r="B684" s="137" t="s">
        <v>1242</v>
      </c>
      <c r="C684" s="128"/>
      <c r="D684" s="129"/>
      <c r="E684" s="129"/>
      <c r="F684" s="76" t="str">
        <f t="shared" si="22"/>
        <v/>
      </c>
      <c r="G684" s="76" t="str">
        <f t="shared" si="21"/>
        <v/>
      </c>
    </row>
    <row r="685" s="44" customFormat="1" spans="1:7">
      <c r="A685" s="126" t="s">
        <v>1243</v>
      </c>
      <c r="B685" s="137" t="s">
        <v>1244</v>
      </c>
      <c r="C685" s="128">
        <v>452</v>
      </c>
      <c r="D685" s="129"/>
      <c r="E685" s="129">
        <v>50</v>
      </c>
      <c r="F685" s="76">
        <f t="shared" si="22"/>
        <v>0.110619469026549</v>
      </c>
      <c r="G685" s="76" t="str">
        <f t="shared" si="21"/>
        <v/>
      </c>
    </row>
    <row r="686" s="44" customFormat="1" spans="1:7">
      <c r="A686" s="126" t="s">
        <v>1245</v>
      </c>
      <c r="B686" s="137" t="s">
        <v>1246</v>
      </c>
      <c r="C686" s="128">
        <v>296</v>
      </c>
      <c r="D686" s="129">
        <v>21</v>
      </c>
      <c r="E686" s="129">
        <v>50</v>
      </c>
      <c r="F686" s="76">
        <f t="shared" si="22"/>
        <v>0.168918918918919</v>
      </c>
      <c r="G686" s="76">
        <f t="shared" si="21"/>
        <v>2.38095238095238</v>
      </c>
    </row>
    <row r="687" s="44" customFormat="1" spans="1:7">
      <c r="A687" s="126" t="s">
        <v>1247</v>
      </c>
      <c r="B687" s="137" t="s">
        <v>1248</v>
      </c>
      <c r="C687" s="128"/>
      <c r="D687" s="129"/>
      <c r="E687" s="129"/>
      <c r="F687" s="76" t="str">
        <f t="shared" si="22"/>
        <v/>
      </c>
      <c r="G687" s="76" t="str">
        <f t="shared" si="21"/>
        <v/>
      </c>
    </row>
    <row r="688" s="44" customFormat="1" spans="1:7">
      <c r="A688" s="126" t="s">
        <v>1249</v>
      </c>
      <c r="B688" s="137" t="s">
        <v>1250</v>
      </c>
      <c r="C688" s="128"/>
      <c r="D688" s="129"/>
      <c r="E688" s="129"/>
      <c r="F688" s="76" t="str">
        <f t="shared" si="22"/>
        <v/>
      </c>
      <c r="G688" s="76" t="str">
        <f t="shared" si="21"/>
        <v/>
      </c>
    </row>
    <row r="689" s="44" customFormat="1" spans="1:7">
      <c r="A689" s="126" t="s">
        <v>1251</v>
      </c>
      <c r="B689" s="137" t="s">
        <v>1252</v>
      </c>
      <c r="C689" s="128"/>
      <c r="D689" s="129"/>
      <c r="E689" s="129"/>
      <c r="F689" s="76" t="str">
        <f t="shared" si="22"/>
        <v/>
      </c>
      <c r="G689" s="76" t="str">
        <f t="shared" si="21"/>
        <v/>
      </c>
    </row>
    <row r="690" s="44" customFormat="1" spans="1:7">
      <c r="A690" s="126" t="s">
        <v>1253</v>
      </c>
      <c r="B690" s="137" t="s">
        <v>1254</v>
      </c>
      <c r="C690" s="128"/>
      <c r="D690" s="129">
        <v>47</v>
      </c>
      <c r="E690" s="129">
        <v>50</v>
      </c>
      <c r="F690" s="76" t="str">
        <f t="shared" si="22"/>
        <v/>
      </c>
      <c r="G690" s="76">
        <f t="shared" si="21"/>
        <v>1.06382978723404</v>
      </c>
    </row>
    <row r="691" s="44" customFormat="1" spans="1:7">
      <c r="A691" s="126" t="s">
        <v>1255</v>
      </c>
      <c r="B691" s="137" t="s">
        <v>1256</v>
      </c>
      <c r="C691" s="128"/>
      <c r="D691" s="129"/>
      <c r="E691" s="129"/>
      <c r="F691" s="76" t="str">
        <f t="shared" si="22"/>
        <v/>
      </c>
      <c r="G691" s="76" t="str">
        <f t="shared" si="21"/>
        <v/>
      </c>
    </row>
    <row r="692" s="44" customFormat="1" spans="1:7">
      <c r="A692" s="126" t="s">
        <v>1257</v>
      </c>
      <c r="B692" s="137" t="s">
        <v>1258</v>
      </c>
      <c r="C692" s="128"/>
      <c r="D692" s="129"/>
      <c r="E692" s="129"/>
      <c r="F692" s="76" t="str">
        <f t="shared" si="22"/>
        <v/>
      </c>
      <c r="G692" s="76" t="str">
        <f t="shared" si="21"/>
        <v/>
      </c>
    </row>
    <row r="693" s="44" customFormat="1" spans="1:7">
      <c r="A693" s="126" t="s">
        <v>1259</v>
      </c>
      <c r="B693" s="137" t="s">
        <v>106</v>
      </c>
      <c r="C693" s="128"/>
      <c r="D693" s="129"/>
      <c r="E693" s="129"/>
      <c r="F693" s="76" t="str">
        <f t="shared" si="22"/>
        <v/>
      </c>
      <c r="G693" s="76" t="str">
        <f t="shared" si="21"/>
        <v/>
      </c>
    </row>
    <row r="694" s="44" customFormat="1" spans="1:7">
      <c r="A694" s="126" t="s">
        <v>1260</v>
      </c>
      <c r="B694" s="137" t="s">
        <v>108</v>
      </c>
      <c r="C694" s="128"/>
      <c r="D694" s="129"/>
      <c r="E694" s="129"/>
      <c r="F694" s="76" t="str">
        <f t="shared" si="22"/>
        <v/>
      </c>
      <c r="G694" s="76" t="str">
        <f t="shared" si="21"/>
        <v/>
      </c>
    </row>
    <row r="695" s="44" customFormat="1" spans="1:7">
      <c r="A695" s="126" t="s">
        <v>1261</v>
      </c>
      <c r="B695" s="137" t="s">
        <v>110</v>
      </c>
      <c r="C695" s="128"/>
      <c r="D695" s="129"/>
      <c r="E695" s="129"/>
      <c r="F695" s="76" t="str">
        <f t="shared" si="22"/>
        <v/>
      </c>
      <c r="G695" s="76" t="str">
        <f t="shared" si="21"/>
        <v/>
      </c>
    </row>
    <row r="696" s="44" customFormat="1" spans="1:7">
      <c r="A696" s="126" t="s">
        <v>1262</v>
      </c>
      <c r="B696" s="137" t="s">
        <v>1263</v>
      </c>
      <c r="C696" s="128"/>
      <c r="D696" s="129"/>
      <c r="E696" s="129"/>
      <c r="F696" s="76" t="str">
        <f t="shared" si="22"/>
        <v/>
      </c>
      <c r="G696" s="76" t="str">
        <f t="shared" si="21"/>
        <v/>
      </c>
    </row>
    <row r="697" s="44" customFormat="1" spans="1:7">
      <c r="A697" s="126" t="s">
        <v>1264</v>
      </c>
      <c r="B697" s="137" t="s">
        <v>1265</v>
      </c>
      <c r="C697" s="128"/>
      <c r="D697" s="129"/>
      <c r="E697" s="129"/>
      <c r="F697" s="76" t="str">
        <f t="shared" si="22"/>
        <v/>
      </c>
      <c r="G697" s="76" t="str">
        <f t="shared" si="21"/>
        <v/>
      </c>
    </row>
    <row r="698" s="44" customFormat="1" spans="1:7">
      <c r="A698" s="126" t="s">
        <v>1266</v>
      </c>
      <c r="B698" s="137" t="s">
        <v>1267</v>
      </c>
      <c r="C698" s="128"/>
      <c r="D698" s="129"/>
      <c r="E698" s="129"/>
      <c r="F698" s="76" t="str">
        <f t="shared" si="22"/>
        <v/>
      </c>
      <c r="G698" s="76" t="str">
        <f t="shared" si="21"/>
        <v/>
      </c>
    </row>
    <row r="699" s="44" customFormat="1" spans="1:7">
      <c r="A699" s="126" t="s">
        <v>1268</v>
      </c>
      <c r="B699" s="137" t="s">
        <v>195</v>
      </c>
      <c r="C699" s="128"/>
      <c r="D699" s="129"/>
      <c r="E699" s="129"/>
      <c r="F699" s="76" t="str">
        <f t="shared" si="22"/>
        <v/>
      </c>
      <c r="G699" s="76" t="str">
        <f t="shared" si="21"/>
        <v/>
      </c>
    </row>
    <row r="700" s="44" customFormat="1" spans="1:7">
      <c r="A700" s="126" t="s">
        <v>1269</v>
      </c>
      <c r="B700" s="137" t="s">
        <v>1270</v>
      </c>
      <c r="C700" s="128"/>
      <c r="D700" s="129"/>
      <c r="E700" s="129"/>
      <c r="F700" s="76" t="str">
        <f t="shared" si="22"/>
        <v/>
      </c>
      <c r="G700" s="76" t="str">
        <f t="shared" si="21"/>
        <v/>
      </c>
    </row>
    <row r="701" s="44" customFormat="1" spans="1:7">
      <c r="A701" s="126" t="s">
        <v>1271</v>
      </c>
      <c r="B701" s="137" t="s">
        <v>124</v>
      </c>
      <c r="C701" s="128"/>
      <c r="D701" s="129"/>
      <c r="E701" s="129"/>
      <c r="F701" s="76" t="str">
        <f t="shared" si="22"/>
        <v/>
      </c>
      <c r="G701" s="76" t="str">
        <f t="shared" si="21"/>
        <v/>
      </c>
    </row>
    <row r="702" s="44" customFormat="1" spans="1:7">
      <c r="A702" s="126" t="s">
        <v>1272</v>
      </c>
      <c r="B702" s="137" t="s">
        <v>1273</v>
      </c>
      <c r="C702" s="128"/>
      <c r="D702" s="129"/>
      <c r="E702" s="129"/>
      <c r="F702" s="76" t="str">
        <f t="shared" si="22"/>
        <v/>
      </c>
      <c r="G702" s="76" t="str">
        <f t="shared" si="21"/>
        <v/>
      </c>
    </row>
    <row r="703" s="44" customFormat="1" spans="1:7">
      <c r="A703" s="126" t="s">
        <v>1274</v>
      </c>
      <c r="B703" s="137" t="s">
        <v>1275</v>
      </c>
      <c r="C703" s="128">
        <v>7122</v>
      </c>
      <c r="D703" s="129">
        <v>139</v>
      </c>
      <c r="E703" s="129">
        <v>7321</v>
      </c>
      <c r="F703" s="76">
        <f t="shared" si="22"/>
        <v>1.02794158944117</v>
      </c>
      <c r="G703" s="76">
        <f t="shared" si="21"/>
        <v>52.6690647482014</v>
      </c>
    </row>
    <row r="704" s="44" customFormat="1" spans="1:7">
      <c r="A704" s="126" t="s">
        <v>1276</v>
      </c>
      <c r="B704" s="137" t="s">
        <v>106</v>
      </c>
      <c r="C704" s="128">
        <v>1356</v>
      </c>
      <c r="D704" s="129">
        <v>1254</v>
      </c>
      <c r="E704" s="129">
        <v>1300</v>
      </c>
      <c r="F704" s="76">
        <f t="shared" si="22"/>
        <v>0.958702064896755</v>
      </c>
      <c r="G704" s="76">
        <f t="shared" si="21"/>
        <v>1.03668261562998</v>
      </c>
    </row>
    <row r="705" s="44" customFormat="1" spans="1:7">
      <c r="A705" s="126" t="s">
        <v>1277</v>
      </c>
      <c r="B705" s="137" t="s">
        <v>108</v>
      </c>
      <c r="C705" s="128"/>
      <c r="D705" s="129"/>
      <c r="E705" s="129"/>
      <c r="F705" s="76" t="str">
        <f t="shared" si="22"/>
        <v/>
      </c>
      <c r="G705" s="76" t="str">
        <f t="shared" si="21"/>
        <v/>
      </c>
    </row>
    <row r="706" s="44" customFormat="1" spans="1:7">
      <c r="A706" s="126" t="s">
        <v>1278</v>
      </c>
      <c r="B706" s="137" t="s">
        <v>110</v>
      </c>
      <c r="C706" s="128"/>
      <c r="D706" s="129"/>
      <c r="E706" s="129"/>
      <c r="F706" s="76" t="str">
        <f t="shared" si="22"/>
        <v/>
      </c>
      <c r="G706" s="76" t="str">
        <f t="shared" si="21"/>
        <v/>
      </c>
    </row>
    <row r="707" s="44" customFormat="1" spans="1:7">
      <c r="A707" s="126" t="s">
        <v>1279</v>
      </c>
      <c r="B707" s="137" t="s">
        <v>1280</v>
      </c>
      <c r="C707" s="128">
        <v>3302</v>
      </c>
      <c r="D707" s="129">
        <v>3</v>
      </c>
      <c r="E707" s="129">
        <v>50</v>
      </c>
      <c r="F707" s="76">
        <f t="shared" si="22"/>
        <v>0.0151423379769836</v>
      </c>
      <c r="G707" s="76">
        <f t="shared" si="21"/>
        <v>16.6666666666667</v>
      </c>
    </row>
    <row r="708" s="44" customFormat="1" spans="1:7">
      <c r="A708" s="126" t="s">
        <v>1281</v>
      </c>
      <c r="B708" s="137" t="s">
        <v>1282</v>
      </c>
      <c r="C708" s="128"/>
      <c r="D708" s="129"/>
      <c r="E708" s="129"/>
      <c r="F708" s="76" t="str">
        <f t="shared" si="22"/>
        <v/>
      </c>
      <c r="G708" s="76" t="str">
        <f t="shared" si="21"/>
        <v/>
      </c>
    </row>
    <row r="709" s="44" customFormat="1" spans="1:7">
      <c r="A709" s="126" t="s">
        <v>1283</v>
      </c>
      <c r="B709" s="137" t="s">
        <v>1284</v>
      </c>
      <c r="C709" s="128"/>
      <c r="D709" s="129"/>
      <c r="E709" s="129"/>
      <c r="F709" s="76" t="str">
        <f t="shared" si="22"/>
        <v/>
      </c>
      <c r="G709" s="76" t="str">
        <f t="shared" si="21"/>
        <v/>
      </c>
    </row>
    <row r="710" s="44" customFormat="1" spans="1:7">
      <c r="A710" s="126" t="s">
        <v>1285</v>
      </c>
      <c r="B710" s="137" t="s">
        <v>1286</v>
      </c>
      <c r="C710" s="128"/>
      <c r="D710" s="129"/>
      <c r="E710" s="129"/>
      <c r="F710" s="76" t="str">
        <f t="shared" si="22"/>
        <v/>
      </c>
      <c r="G710" s="76" t="str">
        <f t="shared" si="21"/>
        <v/>
      </c>
    </row>
    <row r="711" s="44" customFormat="1" spans="1:7">
      <c r="A711" s="126" t="s">
        <v>1287</v>
      </c>
      <c r="B711" s="137" t="s">
        <v>1288</v>
      </c>
      <c r="C711" s="128"/>
      <c r="D711" s="129"/>
      <c r="E711" s="129"/>
      <c r="F711" s="76" t="str">
        <f t="shared" si="22"/>
        <v/>
      </c>
      <c r="G711" s="76" t="str">
        <f t="shared" ref="G711:G774" si="23">IFERROR($E711/D711,"")</f>
        <v/>
      </c>
    </row>
    <row r="712" s="44" customFormat="1" spans="1:7">
      <c r="A712" s="126" t="s">
        <v>1289</v>
      </c>
      <c r="B712" s="137" t="s">
        <v>1290</v>
      </c>
      <c r="C712" s="128">
        <v>985</v>
      </c>
      <c r="D712" s="129"/>
      <c r="E712" s="129">
        <v>50</v>
      </c>
      <c r="F712" s="76">
        <f t="shared" si="22"/>
        <v>0.050761421319797</v>
      </c>
      <c r="G712" s="76" t="str">
        <f t="shared" si="23"/>
        <v/>
      </c>
    </row>
    <row r="713" s="44" customFormat="1" spans="1:7">
      <c r="A713" s="126" t="s">
        <v>1291</v>
      </c>
      <c r="B713" s="137" t="s">
        <v>1292</v>
      </c>
      <c r="C713" s="128">
        <v>752</v>
      </c>
      <c r="D713" s="129">
        <v>20673</v>
      </c>
      <c r="E713" s="129">
        <v>18544</v>
      </c>
      <c r="F713" s="76">
        <f t="shared" si="22"/>
        <v>24.6595744680851</v>
      </c>
      <c r="G713" s="76">
        <f t="shared" si="23"/>
        <v>0.897015430755091</v>
      </c>
    </row>
    <row r="714" s="44" customFormat="1" spans="1:7">
      <c r="A714" s="126" t="s">
        <v>1293</v>
      </c>
      <c r="B714" s="137" t="s">
        <v>1294</v>
      </c>
      <c r="C714" s="128"/>
      <c r="D714" s="129">
        <v>18</v>
      </c>
      <c r="E714" s="129">
        <v>20</v>
      </c>
      <c r="F714" s="76" t="str">
        <f t="shared" si="22"/>
        <v/>
      </c>
      <c r="G714" s="76">
        <f t="shared" si="23"/>
        <v>1.11111111111111</v>
      </c>
    </row>
    <row r="715" s="44" customFormat="1" spans="1:7">
      <c r="A715" s="126" t="s">
        <v>1295</v>
      </c>
      <c r="B715" s="137" t="s">
        <v>1296</v>
      </c>
      <c r="C715" s="128">
        <v>5</v>
      </c>
      <c r="D715" s="129"/>
      <c r="E715" s="129">
        <v>1</v>
      </c>
      <c r="F715" s="76">
        <f t="shared" si="22"/>
        <v>0.2</v>
      </c>
      <c r="G715" s="76" t="str">
        <f t="shared" si="23"/>
        <v/>
      </c>
    </row>
    <row r="716" s="44" customFormat="1" spans="1:7">
      <c r="A716" s="126" t="s">
        <v>1297</v>
      </c>
      <c r="B716" s="137" t="s">
        <v>1298</v>
      </c>
      <c r="C716" s="128">
        <v>4021</v>
      </c>
      <c r="D716" s="129">
        <v>1749</v>
      </c>
      <c r="E716" s="129">
        <v>2000</v>
      </c>
      <c r="F716" s="76">
        <f t="shared" si="22"/>
        <v>0.497388709276299</v>
      </c>
      <c r="G716" s="76">
        <f t="shared" si="23"/>
        <v>1.14351057747284</v>
      </c>
    </row>
    <row r="717" s="44" customFormat="1" spans="1:7">
      <c r="A717" s="126" t="s">
        <v>1299</v>
      </c>
      <c r="B717" s="137" t="s">
        <v>1300</v>
      </c>
      <c r="C717" s="128">
        <v>7261</v>
      </c>
      <c r="D717" s="129">
        <v>378</v>
      </c>
      <c r="E717" s="129">
        <v>1000</v>
      </c>
      <c r="F717" s="76">
        <f t="shared" si="22"/>
        <v>0.137722076848919</v>
      </c>
      <c r="G717" s="76">
        <f t="shared" si="23"/>
        <v>2.64550264550265</v>
      </c>
    </row>
    <row r="718" s="44" customFormat="1" spans="1:7">
      <c r="A718" s="126" t="s">
        <v>1301</v>
      </c>
      <c r="B718" s="137" t="s">
        <v>1302</v>
      </c>
      <c r="C718" s="128"/>
      <c r="D718" s="129"/>
      <c r="E718" s="129"/>
      <c r="F718" s="76" t="str">
        <f t="shared" si="22"/>
        <v/>
      </c>
      <c r="G718" s="76" t="str">
        <f t="shared" si="23"/>
        <v/>
      </c>
    </row>
    <row r="719" s="44" customFormat="1" spans="1:7">
      <c r="A719" s="126" t="s">
        <v>1303</v>
      </c>
      <c r="B719" s="137" t="s">
        <v>1304</v>
      </c>
      <c r="C719" s="128">
        <v>7036</v>
      </c>
      <c r="D719" s="129">
        <v>1551</v>
      </c>
      <c r="E719" s="129">
        <v>2000</v>
      </c>
      <c r="F719" s="76">
        <f t="shared" si="22"/>
        <v>0.284252416145537</v>
      </c>
      <c r="G719" s="76">
        <f t="shared" si="23"/>
        <v>1.28949065119278</v>
      </c>
    </row>
    <row r="720" s="44" customFormat="1" spans="1:7">
      <c r="A720" s="126" t="s">
        <v>1305</v>
      </c>
      <c r="B720" s="137" t="s">
        <v>106</v>
      </c>
      <c r="C720" s="128">
        <v>296</v>
      </c>
      <c r="D720" s="129">
        <v>567</v>
      </c>
      <c r="E720" s="129">
        <v>600</v>
      </c>
      <c r="F720" s="76">
        <f t="shared" si="22"/>
        <v>2.02702702702703</v>
      </c>
      <c r="G720" s="76">
        <f t="shared" si="23"/>
        <v>1.05820105820106</v>
      </c>
    </row>
    <row r="721" s="44" customFormat="1" spans="1:7">
      <c r="A721" s="126" t="s">
        <v>1306</v>
      </c>
      <c r="B721" s="137" t="s">
        <v>108</v>
      </c>
      <c r="C721" s="128">
        <v>95</v>
      </c>
      <c r="D721" s="129"/>
      <c r="E721" s="129">
        <v>10</v>
      </c>
      <c r="F721" s="76">
        <f t="shared" si="22"/>
        <v>0.105263157894737</v>
      </c>
      <c r="G721" s="76" t="str">
        <f t="shared" si="23"/>
        <v/>
      </c>
    </row>
    <row r="722" s="44" customFormat="1" spans="1:7">
      <c r="A722" s="126" t="s">
        <v>1307</v>
      </c>
      <c r="B722" s="137" t="s">
        <v>110</v>
      </c>
      <c r="C722" s="128">
        <v>21</v>
      </c>
      <c r="D722" s="129"/>
      <c r="E722" s="129">
        <v>5</v>
      </c>
      <c r="F722" s="76">
        <f t="shared" si="22"/>
        <v>0.238095238095238</v>
      </c>
      <c r="G722" s="76" t="str">
        <f t="shared" si="23"/>
        <v/>
      </c>
    </row>
    <row r="723" s="44" customFormat="1" spans="1:7">
      <c r="A723" s="126" t="s">
        <v>1308</v>
      </c>
      <c r="B723" s="137" t="s">
        <v>124</v>
      </c>
      <c r="C723" s="128">
        <v>4401</v>
      </c>
      <c r="D723" s="129">
        <v>3284</v>
      </c>
      <c r="E723" s="129">
        <v>4000</v>
      </c>
      <c r="F723" s="76">
        <f t="shared" si="22"/>
        <v>0.908884344467167</v>
      </c>
      <c r="G723" s="76">
        <f t="shared" si="23"/>
        <v>1.21802679658953</v>
      </c>
    </row>
    <row r="724" s="44" customFormat="1" spans="1:7">
      <c r="A724" s="126" t="s">
        <v>1309</v>
      </c>
      <c r="B724" s="137" t="s">
        <v>1310</v>
      </c>
      <c r="C724" s="128">
        <v>58</v>
      </c>
      <c r="D724" s="129"/>
      <c r="E724" s="129">
        <v>10</v>
      </c>
      <c r="F724" s="76">
        <f t="shared" si="22"/>
        <v>0.172413793103448</v>
      </c>
      <c r="G724" s="76" t="str">
        <f t="shared" si="23"/>
        <v/>
      </c>
    </row>
    <row r="725" s="44" customFormat="1" spans="1:7">
      <c r="A725" s="126" t="s">
        <v>1311</v>
      </c>
      <c r="B725" s="137" t="s">
        <v>1312</v>
      </c>
      <c r="C725" s="128">
        <v>13</v>
      </c>
      <c r="D725" s="129"/>
      <c r="E725" s="129">
        <v>5</v>
      </c>
      <c r="F725" s="76">
        <f t="shared" si="22"/>
        <v>0.384615384615385</v>
      </c>
      <c r="G725" s="76" t="str">
        <f t="shared" si="23"/>
        <v/>
      </c>
    </row>
    <row r="726" s="44" customFormat="1" spans="1:7">
      <c r="A726" s="126" t="s">
        <v>1313</v>
      </c>
      <c r="B726" s="137" t="s">
        <v>1314</v>
      </c>
      <c r="C726" s="128">
        <v>60</v>
      </c>
      <c r="D726" s="129">
        <v>777</v>
      </c>
      <c r="E726" s="129">
        <v>800</v>
      </c>
      <c r="F726" s="76">
        <f t="shared" si="22"/>
        <v>13.3333333333333</v>
      </c>
      <c r="G726" s="76">
        <f t="shared" si="23"/>
        <v>1.02960102960103</v>
      </c>
    </row>
    <row r="727" s="44" customFormat="1" spans="1:7">
      <c r="A727" s="126" t="s">
        <v>1315</v>
      </c>
      <c r="B727" s="137" t="s">
        <v>1316</v>
      </c>
      <c r="C727" s="128">
        <v>14</v>
      </c>
      <c r="D727" s="129"/>
      <c r="E727" s="129">
        <v>5</v>
      </c>
      <c r="F727" s="76">
        <f t="shared" si="22"/>
        <v>0.357142857142857</v>
      </c>
      <c r="G727" s="76" t="str">
        <f t="shared" si="23"/>
        <v/>
      </c>
    </row>
    <row r="728" s="44" customFormat="1" spans="1:7">
      <c r="A728" s="126" t="s">
        <v>1317</v>
      </c>
      <c r="B728" s="137" t="s">
        <v>1318</v>
      </c>
      <c r="C728" s="128">
        <v>15</v>
      </c>
      <c r="D728" s="129"/>
      <c r="E728" s="129">
        <v>5</v>
      </c>
      <c r="F728" s="76">
        <f t="shared" si="22"/>
        <v>0.333333333333333</v>
      </c>
      <c r="G728" s="76" t="str">
        <f t="shared" si="23"/>
        <v/>
      </c>
    </row>
    <row r="729" s="44" customFormat="1" spans="1:7">
      <c r="A729" s="126" t="s">
        <v>1319</v>
      </c>
      <c r="B729" s="137" t="s">
        <v>1320</v>
      </c>
      <c r="C729" s="128"/>
      <c r="D729" s="129">
        <v>47</v>
      </c>
      <c r="E729" s="129">
        <v>50</v>
      </c>
      <c r="F729" s="76" t="str">
        <f t="shared" si="22"/>
        <v/>
      </c>
      <c r="G729" s="76">
        <f t="shared" si="23"/>
        <v>1.06382978723404</v>
      </c>
    </row>
    <row r="730" s="44" customFormat="1" spans="1:7">
      <c r="A730" s="126" t="s">
        <v>1321</v>
      </c>
      <c r="B730" s="137" t="s">
        <v>1322</v>
      </c>
      <c r="C730" s="128"/>
      <c r="D730" s="129"/>
      <c r="E730" s="129"/>
      <c r="F730" s="76" t="str">
        <f t="shared" si="22"/>
        <v/>
      </c>
      <c r="G730" s="76" t="str">
        <f t="shared" si="23"/>
        <v/>
      </c>
    </row>
    <row r="731" s="44" customFormat="1" spans="1:7">
      <c r="A731" s="126" t="s">
        <v>1323</v>
      </c>
      <c r="B731" s="137" t="s">
        <v>1324</v>
      </c>
      <c r="C731" s="128"/>
      <c r="D731" s="129"/>
      <c r="E731" s="129"/>
      <c r="F731" s="76" t="str">
        <f t="shared" si="22"/>
        <v/>
      </c>
      <c r="G731" s="76" t="str">
        <f t="shared" si="23"/>
        <v/>
      </c>
    </row>
    <row r="732" s="44" customFormat="1" spans="1:7">
      <c r="A732" s="126" t="s">
        <v>1325</v>
      </c>
      <c r="B732" s="137" t="s">
        <v>1326</v>
      </c>
      <c r="C732" s="128"/>
      <c r="D732" s="129">
        <v>562</v>
      </c>
      <c r="E732" s="129">
        <v>600</v>
      </c>
      <c r="F732" s="76" t="str">
        <f t="shared" si="22"/>
        <v/>
      </c>
      <c r="G732" s="76">
        <f t="shared" si="23"/>
        <v>1.06761565836299</v>
      </c>
    </row>
    <row r="733" s="44" customFormat="1" spans="1:7">
      <c r="A733" s="126" t="s">
        <v>1327</v>
      </c>
      <c r="B733" s="137" t="s">
        <v>1328</v>
      </c>
      <c r="C733" s="128"/>
      <c r="D733" s="129"/>
      <c r="E733" s="129"/>
      <c r="F733" s="76" t="str">
        <f t="shared" si="22"/>
        <v/>
      </c>
      <c r="G733" s="76" t="str">
        <f t="shared" si="23"/>
        <v/>
      </c>
    </row>
    <row r="734" s="44" customFormat="1" spans="1:7">
      <c r="A734" s="126" t="s">
        <v>1329</v>
      </c>
      <c r="B734" s="137" t="s">
        <v>1330</v>
      </c>
      <c r="C734" s="128"/>
      <c r="D734" s="129"/>
      <c r="E734" s="129"/>
      <c r="F734" s="76" t="str">
        <f t="shared" si="22"/>
        <v/>
      </c>
      <c r="G734" s="76" t="str">
        <f t="shared" si="23"/>
        <v/>
      </c>
    </row>
    <row r="735" s="44" customFormat="1" spans="1:7">
      <c r="A735" s="126" t="s">
        <v>1331</v>
      </c>
      <c r="B735" s="137" t="s">
        <v>1332</v>
      </c>
      <c r="C735" s="128">
        <v>16021</v>
      </c>
      <c r="D735" s="129">
        <v>16077</v>
      </c>
      <c r="E735" s="129">
        <v>17000</v>
      </c>
      <c r="F735" s="76">
        <f t="shared" ref="F735:F798" si="24">IFERROR($E735/C735,"")</f>
        <v>1.06110729667312</v>
      </c>
      <c r="G735" s="76">
        <f t="shared" si="23"/>
        <v>1.05741120855881</v>
      </c>
    </row>
    <row r="736" s="44" customFormat="1" spans="1:7">
      <c r="A736" s="126" t="s">
        <v>1333</v>
      </c>
      <c r="B736" s="137" t="s">
        <v>1334</v>
      </c>
      <c r="C736" s="128"/>
      <c r="D736" s="129"/>
      <c r="E736" s="129"/>
      <c r="F736" s="76" t="str">
        <f t="shared" si="24"/>
        <v/>
      </c>
      <c r="G736" s="76" t="str">
        <f t="shared" si="23"/>
        <v/>
      </c>
    </row>
    <row r="737" s="44" customFormat="1" spans="1:7">
      <c r="A737" s="126" t="s">
        <v>1335</v>
      </c>
      <c r="B737" s="137" t="s">
        <v>1336</v>
      </c>
      <c r="C737" s="128"/>
      <c r="D737" s="129">
        <v>242</v>
      </c>
      <c r="E737" s="129">
        <v>250</v>
      </c>
      <c r="F737" s="76" t="str">
        <f t="shared" si="24"/>
        <v/>
      </c>
      <c r="G737" s="76">
        <f t="shared" si="23"/>
        <v>1.03305785123967</v>
      </c>
    </row>
    <row r="738" s="44" customFormat="1" spans="1:7">
      <c r="A738" s="126" t="s">
        <v>1337</v>
      </c>
      <c r="B738" s="137" t="s">
        <v>1338</v>
      </c>
      <c r="C738" s="128"/>
      <c r="D738" s="129"/>
      <c r="E738" s="129"/>
      <c r="F738" s="76" t="str">
        <f t="shared" si="24"/>
        <v/>
      </c>
      <c r="G738" s="76" t="str">
        <f t="shared" si="23"/>
        <v/>
      </c>
    </row>
    <row r="739" s="44" customFormat="1" spans="1:7">
      <c r="A739" s="126" t="s">
        <v>1339</v>
      </c>
      <c r="B739" s="137" t="s">
        <v>1340</v>
      </c>
      <c r="C739" s="128">
        <v>206</v>
      </c>
      <c r="D739" s="129">
        <v>348</v>
      </c>
      <c r="E739" s="129">
        <v>400</v>
      </c>
      <c r="F739" s="76">
        <f t="shared" si="24"/>
        <v>1.94174757281553</v>
      </c>
      <c r="G739" s="76">
        <f t="shared" si="23"/>
        <v>1.14942528735632</v>
      </c>
    </row>
    <row r="740" s="44" customFormat="1" spans="1:7">
      <c r="A740" s="126" t="s">
        <v>1341</v>
      </c>
      <c r="B740" s="137" t="s">
        <v>1342</v>
      </c>
      <c r="C740" s="128"/>
      <c r="D740" s="129"/>
      <c r="E740" s="129"/>
      <c r="F740" s="76" t="str">
        <f t="shared" si="24"/>
        <v/>
      </c>
      <c r="G740" s="76" t="str">
        <f t="shared" si="23"/>
        <v/>
      </c>
    </row>
    <row r="741" s="44" customFormat="1" spans="1:7">
      <c r="A741" s="126" t="s">
        <v>1343</v>
      </c>
      <c r="B741" s="137" t="s">
        <v>1344</v>
      </c>
      <c r="C741" s="128"/>
      <c r="D741" s="129"/>
      <c r="E741" s="129"/>
      <c r="F741" s="76" t="str">
        <f t="shared" si="24"/>
        <v/>
      </c>
      <c r="G741" s="76" t="str">
        <f t="shared" si="23"/>
        <v/>
      </c>
    </row>
    <row r="742" s="44" customFormat="1" spans="1:7">
      <c r="A742" s="126" t="s">
        <v>1345</v>
      </c>
      <c r="B742" s="137" t="s">
        <v>1346</v>
      </c>
      <c r="C742" s="128"/>
      <c r="D742" s="129"/>
      <c r="E742" s="129"/>
      <c r="F742" s="76" t="str">
        <f t="shared" si="24"/>
        <v/>
      </c>
      <c r="G742" s="76" t="str">
        <f t="shared" si="23"/>
        <v/>
      </c>
    </row>
    <row r="743" s="44" customFormat="1" spans="1:7">
      <c r="A743" s="126" t="s">
        <v>1347</v>
      </c>
      <c r="B743" s="137" t="s">
        <v>1348</v>
      </c>
      <c r="C743" s="128">
        <v>15824</v>
      </c>
      <c r="D743" s="129">
        <v>2213</v>
      </c>
      <c r="E743" s="129">
        <v>5000</v>
      </c>
      <c r="F743" s="76">
        <f t="shared" si="24"/>
        <v>0.315975733063701</v>
      </c>
      <c r="G743" s="76">
        <f t="shared" si="23"/>
        <v>2.25937641211026</v>
      </c>
    </row>
    <row r="744" s="44" customFormat="1" spans="1:7">
      <c r="A744" s="126" t="s">
        <v>1349</v>
      </c>
      <c r="B744" s="137" t="s">
        <v>1350</v>
      </c>
      <c r="C744" s="128">
        <v>730</v>
      </c>
      <c r="D744" s="129">
        <v>4847</v>
      </c>
      <c r="E744" s="129">
        <v>5000</v>
      </c>
      <c r="F744" s="76">
        <f t="shared" si="24"/>
        <v>6.84931506849315</v>
      </c>
      <c r="G744" s="76">
        <f t="shared" si="23"/>
        <v>1.0315659170621</v>
      </c>
    </row>
    <row r="745" s="44" customFormat="1" spans="1:7">
      <c r="A745" s="126" t="s">
        <v>1351</v>
      </c>
      <c r="B745" s="137" t="s">
        <v>106</v>
      </c>
      <c r="C745" s="128">
        <v>46</v>
      </c>
      <c r="D745" s="129">
        <v>339</v>
      </c>
      <c r="E745" s="129">
        <v>400</v>
      </c>
      <c r="F745" s="76">
        <f t="shared" si="24"/>
        <v>8.69565217391304</v>
      </c>
      <c r="G745" s="76">
        <f t="shared" si="23"/>
        <v>1.17994100294985</v>
      </c>
    </row>
    <row r="746" s="44" customFormat="1" spans="1:7">
      <c r="A746" s="126" t="s">
        <v>1352</v>
      </c>
      <c r="B746" s="137" t="s">
        <v>108</v>
      </c>
      <c r="C746" s="128"/>
      <c r="D746" s="129"/>
      <c r="E746" s="129"/>
      <c r="F746" s="76" t="str">
        <f t="shared" si="24"/>
        <v/>
      </c>
      <c r="G746" s="76" t="str">
        <f t="shared" si="23"/>
        <v/>
      </c>
    </row>
    <row r="747" s="44" customFormat="1" spans="1:7">
      <c r="A747" s="126" t="s">
        <v>1353</v>
      </c>
      <c r="B747" s="137" t="s">
        <v>110</v>
      </c>
      <c r="C747" s="128"/>
      <c r="D747" s="129"/>
      <c r="E747" s="129"/>
      <c r="F747" s="76" t="str">
        <f t="shared" si="24"/>
        <v/>
      </c>
      <c r="G747" s="76" t="str">
        <f t="shared" si="23"/>
        <v/>
      </c>
    </row>
    <row r="748" s="44" customFormat="1" spans="1:7">
      <c r="A748" s="126" t="s">
        <v>1354</v>
      </c>
      <c r="B748" s="137" t="s">
        <v>1355</v>
      </c>
      <c r="C748" s="128">
        <v>441</v>
      </c>
      <c r="D748" s="129"/>
      <c r="E748" s="129">
        <v>50</v>
      </c>
      <c r="F748" s="76">
        <f t="shared" si="24"/>
        <v>0.113378684807256</v>
      </c>
      <c r="G748" s="76" t="str">
        <f t="shared" si="23"/>
        <v/>
      </c>
    </row>
    <row r="749" s="44" customFormat="1" spans="1:7">
      <c r="A749" s="126" t="s">
        <v>1356</v>
      </c>
      <c r="B749" s="137" t="s">
        <v>1357</v>
      </c>
      <c r="C749" s="128">
        <v>296</v>
      </c>
      <c r="D749" s="129">
        <v>358</v>
      </c>
      <c r="E749" s="129">
        <v>400</v>
      </c>
      <c r="F749" s="76">
        <f t="shared" si="24"/>
        <v>1.35135135135135</v>
      </c>
      <c r="G749" s="76">
        <f t="shared" si="23"/>
        <v>1.11731843575419</v>
      </c>
    </row>
    <row r="750" s="44" customFormat="1" spans="1:7">
      <c r="A750" s="126" t="s">
        <v>1358</v>
      </c>
      <c r="B750" s="137" t="s">
        <v>1359</v>
      </c>
      <c r="C750" s="128"/>
      <c r="D750" s="129"/>
      <c r="E750" s="129"/>
      <c r="F750" s="76" t="str">
        <f t="shared" si="24"/>
        <v/>
      </c>
      <c r="G750" s="76" t="str">
        <f t="shared" si="23"/>
        <v/>
      </c>
    </row>
    <row r="751" s="44" customFormat="1" spans="1:7">
      <c r="A751" s="126" t="s">
        <v>1360</v>
      </c>
      <c r="B751" s="137" t="s">
        <v>1361</v>
      </c>
      <c r="C751" s="128"/>
      <c r="D751" s="129"/>
      <c r="E751" s="129"/>
      <c r="F751" s="76" t="str">
        <f t="shared" si="24"/>
        <v/>
      </c>
      <c r="G751" s="76" t="str">
        <f t="shared" si="23"/>
        <v/>
      </c>
    </row>
    <row r="752" s="44" customFormat="1" spans="1:7">
      <c r="A752" s="126" t="s">
        <v>1362</v>
      </c>
      <c r="B752" s="137" t="s">
        <v>1363</v>
      </c>
      <c r="C752" s="128"/>
      <c r="D752" s="129"/>
      <c r="E752" s="129"/>
      <c r="F752" s="76" t="str">
        <f t="shared" si="24"/>
        <v/>
      </c>
      <c r="G752" s="76" t="str">
        <f t="shared" si="23"/>
        <v/>
      </c>
    </row>
    <row r="753" s="44" customFormat="1" spans="1:7">
      <c r="A753" s="126" t="s">
        <v>1364</v>
      </c>
      <c r="B753" s="137" t="s">
        <v>1365</v>
      </c>
      <c r="C753" s="128"/>
      <c r="D753" s="129"/>
      <c r="E753" s="129"/>
      <c r="F753" s="76" t="str">
        <f t="shared" si="24"/>
        <v/>
      </c>
      <c r="G753" s="76" t="str">
        <f t="shared" si="23"/>
        <v/>
      </c>
    </row>
    <row r="754" s="44" customFormat="1" spans="1:7">
      <c r="A754" s="126" t="s">
        <v>1366</v>
      </c>
      <c r="B754" s="137" t="s">
        <v>1367</v>
      </c>
      <c r="C754" s="128"/>
      <c r="D754" s="129"/>
      <c r="E754" s="129"/>
      <c r="F754" s="76" t="str">
        <f t="shared" si="24"/>
        <v/>
      </c>
      <c r="G754" s="76" t="str">
        <f t="shared" si="23"/>
        <v/>
      </c>
    </row>
    <row r="755" s="44" customFormat="1" spans="1:7">
      <c r="A755" s="126" t="s">
        <v>1368</v>
      </c>
      <c r="B755" s="137" t="s">
        <v>1369</v>
      </c>
      <c r="C755" s="128"/>
      <c r="D755" s="129"/>
      <c r="E755" s="129"/>
      <c r="F755" s="76" t="str">
        <f t="shared" si="24"/>
        <v/>
      </c>
      <c r="G755" s="76" t="str">
        <f t="shared" si="23"/>
        <v/>
      </c>
    </row>
    <row r="756" s="44" customFormat="1" spans="1:7">
      <c r="A756" s="126" t="s">
        <v>1370</v>
      </c>
      <c r="B756" s="137" t="s">
        <v>1371</v>
      </c>
      <c r="C756" s="128"/>
      <c r="D756" s="129"/>
      <c r="E756" s="129"/>
      <c r="F756" s="76" t="str">
        <f t="shared" si="24"/>
        <v/>
      </c>
      <c r="G756" s="76" t="str">
        <f t="shared" si="23"/>
        <v/>
      </c>
    </row>
    <row r="757" s="44" customFormat="1" spans="1:7">
      <c r="A757" s="126" t="s">
        <v>1372</v>
      </c>
      <c r="B757" s="137" t="s">
        <v>1373</v>
      </c>
      <c r="C757" s="128"/>
      <c r="D757" s="129"/>
      <c r="E757" s="129"/>
      <c r="F757" s="76" t="str">
        <f t="shared" si="24"/>
        <v/>
      </c>
      <c r="G757" s="76" t="str">
        <f t="shared" si="23"/>
        <v/>
      </c>
    </row>
    <row r="758" s="44" customFormat="1" spans="1:7">
      <c r="A758" s="126" t="s">
        <v>1374</v>
      </c>
      <c r="B758" s="137" t="s">
        <v>1375</v>
      </c>
      <c r="C758" s="128"/>
      <c r="D758" s="129"/>
      <c r="E758" s="129"/>
      <c r="F758" s="76" t="str">
        <f t="shared" si="24"/>
        <v/>
      </c>
      <c r="G758" s="76" t="str">
        <f t="shared" si="23"/>
        <v/>
      </c>
    </row>
    <row r="759" s="44" customFormat="1" spans="1:7">
      <c r="A759" s="126" t="s">
        <v>1376</v>
      </c>
      <c r="B759" s="137" t="s">
        <v>1377</v>
      </c>
      <c r="C759" s="128"/>
      <c r="D759" s="129"/>
      <c r="E759" s="129"/>
      <c r="F759" s="76" t="str">
        <f t="shared" si="24"/>
        <v/>
      </c>
      <c r="G759" s="76" t="str">
        <f t="shared" si="23"/>
        <v/>
      </c>
    </row>
    <row r="760" s="44" customFormat="1" spans="1:7">
      <c r="A760" s="126" t="s">
        <v>1378</v>
      </c>
      <c r="B760" s="137" t="s">
        <v>1379</v>
      </c>
      <c r="C760" s="128"/>
      <c r="D760" s="129"/>
      <c r="E760" s="129"/>
      <c r="F760" s="76" t="str">
        <f t="shared" si="24"/>
        <v/>
      </c>
      <c r="G760" s="76" t="str">
        <f t="shared" si="23"/>
        <v/>
      </c>
    </row>
    <row r="761" s="44" customFormat="1" spans="1:7">
      <c r="A761" s="126" t="s">
        <v>1380</v>
      </c>
      <c r="B761" s="137" t="s">
        <v>1381</v>
      </c>
      <c r="C761" s="128"/>
      <c r="D761" s="129"/>
      <c r="E761" s="129"/>
      <c r="F761" s="76" t="str">
        <f t="shared" si="24"/>
        <v/>
      </c>
      <c r="G761" s="76" t="str">
        <f t="shared" si="23"/>
        <v/>
      </c>
    </row>
    <row r="762" s="44" customFormat="1" spans="1:7">
      <c r="A762" s="126" t="s">
        <v>1382</v>
      </c>
      <c r="B762" s="137" t="s">
        <v>1383</v>
      </c>
      <c r="C762" s="128">
        <v>234</v>
      </c>
      <c r="D762" s="129"/>
      <c r="E762" s="129">
        <v>50</v>
      </c>
      <c r="F762" s="76">
        <f t="shared" si="24"/>
        <v>0.213675213675214</v>
      </c>
      <c r="G762" s="76" t="str">
        <f t="shared" si="23"/>
        <v/>
      </c>
    </row>
    <row r="763" s="44" customFormat="1" spans="1:7">
      <c r="A763" s="126" t="s">
        <v>1384</v>
      </c>
      <c r="B763" s="137" t="s">
        <v>1385</v>
      </c>
      <c r="C763" s="128"/>
      <c r="D763" s="129"/>
      <c r="E763" s="129"/>
      <c r="F763" s="76" t="str">
        <f t="shared" si="24"/>
        <v/>
      </c>
      <c r="G763" s="76" t="str">
        <f t="shared" si="23"/>
        <v/>
      </c>
    </row>
    <row r="764" s="44" customFormat="1" spans="1:7">
      <c r="A764" s="126" t="s">
        <v>1386</v>
      </c>
      <c r="B764" s="137" t="s">
        <v>1322</v>
      </c>
      <c r="C764" s="128"/>
      <c r="D764" s="129"/>
      <c r="E764" s="129"/>
      <c r="F764" s="76" t="str">
        <f t="shared" si="24"/>
        <v/>
      </c>
      <c r="G764" s="76" t="str">
        <f t="shared" si="23"/>
        <v/>
      </c>
    </row>
    <row r="765" s="44" customFormat="1" spans="1:7">
      <c r="A765" s="126" t="s">
        <v>1387</v>
      </c>
      <c r="B765" s="137" t="s">
        <v>1388</v>
      </c>
      <c r="C765" s="128"/>
      <c r="D765" s="129"/>
      <c r="E765" s="129"/>
      <c r="F765" s="76" t="str">
        <f t="shared" si="24"/>
        <v/>
      </c>
      <c r="G765" s="76" t="str">
        <f t="shared" si="23"/>
        <v/>
      </c>
    </row>
    <row r="766" s="44" customFormat="1" spans="1:7">
      <c r="A766" s="126" t="s">
        <v>1389</v>
      </c>
      <c r="B766" s="137" t="s">
        <v>1390</v>
      </c>
      <c r="C766" s="128">
        <v>8</v>
      </c>
      <c r="D766" s="129">
        <v>1108</v>
      </c>
      <c r="E766" s="129">
        <v>1000</v>
      </c>
      <c r="F766" s="76">
        <f t="shared" si="24"/>
        <v>125</v>
      </c>
      <c r="G766" s="76">
        <f t="shared" si="23"/>
        <v>0.902527075812274</v>
      </c>
    </row>
    <row r="767" s="44" customFormat="1" spans="1:7">
      <c r="A767" s="126" t="s">
        <v>1391</v>
      </c>
      <c r="B767" s="137" t="s">
        <v>106</v>
      </c>
      <c r="C767" s="128">
        <v>162</v>
      </c>
      <c r="D767" s="129">
        <v>656</v>
      </c>
      <c r="E767" s="129">
        <v>700</v>
      </c>
      <c r="F767" s="76">
        <f t="shared" si="24"/>
        <v>4.32098765432099</v>
      </c>
      <c r="G767" s="76">
        <f t="shared" si="23"/>
        <v>1.06707317073171</v>
      </c>
    </row>
    <row r="768" s="44" customFormat="1" spans="1:7">
      <c r="A768" s="126" t="s">
        <v>1392</v>
      </c>
      <c r="B768" s="137" t="s">
        <v>108</v>
      </c>
      <c r="C768" s="128"/>
      <c r="D768" s="129"/>
      <c r="E768" s="129"/>
      <c r="F768" s="76" t="str">
        <f t="shared" si="24"/>
        <v/>
      </c>
      <c r="G768" s="76" t="str">
        <f t="shared" si="23"/>
        <v/>
      </c>
    </row>
    <row r="769" s="44" customFormat="1" spans="1:7">
      <c r="A769" s="126" t="s">
        <v>1393</v>
      </c>
      <c r="B769" s="137" t="s">
        <v>110</v>
      </c>
      <c r="C769" s="128"/>
      <c r="D769" s="129"/>
      <c r="E769" s="129"/>
      <c r="F769" s="76" t="str">
        <f t="shared" si="24"/>
        <v/>
      </c>
      <c r="G769" s="76" t="str">
        <f t="shared" si="23"/>
        <v/>
      </c>
    </row>
    <row r="770" s="44" customFormat="1" spans="1:7">
      <c r="A770" s="126" t="s">
        <v>1394</v>
      </c>
      <c r="B770" s="137" t="s">
        <v>1395</v>
      </c>
      <c r="C770" s="128"/>
      <c r="D770" s="129"/>
      <c r="E770" s="129"/>
      <c r="F770" s="76" t="str">
        <f t="shared" si="24"/>
        <v/>
      </c>
      <c r="G770" s="76" t="str">
        <f t="shared" si="23"/>
        <v/>
      </c>
    </row>
    <row r="771" s="44" customFormat="1" spans="1:7">
      <c r="A771" s="126" t="s">
        <v>1396</v>
      </c>
      <c r="B771" s="137" t="s">
        <v>1397</v>
      </c>
      <c r="C771" s="128"/>
      <c r="D771" s="129">
        <v>13</v>
      </c>
      <c r="E771" s="129">
        <v>5</v>
      </c>
      <c r="F771" s="76" t="str">
        <f t="shared" si="24"/>
        <v/>
      </c>
      <c r="G771" s="76">
        <f t="shared" si="23"/>
        <v>0.384615384615385</v>
      </c>
    </row>
    <row r="772" s="44" customFormat="1" spans="1:7">
      <c r="A772" s="126" t="s">
        <v>1398</v>
      </c>
      <c r="B772" s="137" t="s">
        <v>1399</v>
      </c>
      <c r="C772" s="128">
        <v>1016</v>
      </c>
      <c r="D772" s="129">
        <v>414</v>
      </c>
      <c r="E772" s="129">
        <v>500</v>
      </c>
      <c r="F772" s="76">
        <f t="shared" si="24"/>
        <v>0.492125984251969</v>
      </c>
      <c r="G772" s="76">
        <f t="shared" si="23"/>
        <v>1.20772946859903</v>
      </c>
    </row>
    <row r="773" s="44" customFormat="1" spans="1:7">
      <c r="A773" s="126" t="s">
        <v>1400</v>
      </c>
      <c r="B773" s="137" t="s">
        <v>1401</v>
      </c>
      <c r="C773" s="128"/>
      <c r="D773" s="129"/>
      <c r="E773" s="129"/>
      <c r="F773" s="76" t="str">
        <f t="shared" si="24"/>
        <v/>
      </c>
      <c r="G773" s="76" t="str">
        <f t="shared" si="23"/>
        <v/>
      </c>
    </row>
    <row r="774" s="44" customFormat="1" spans="1:7">
      <c r="A774" s="126" t="s">
        <v>1402</v>
      </c>
      <c r="B774" s="137" t="s">
        <v>1403</v>
      </c>
      <c r="C774" s="128"/>
      <c r="D774" s="129"/>
      <c r="E774" s="129"/>
      <c r="F774" s="76" t="str">
        <f t="shared" si="24"/>
        <v/>
      </c>
      <c r="G774" s="76" t="str">
        <f t="shared" si="23"/>
        <v/>
      </c>
    </row>
    <row r="775" s="44" customFormat="1" spans="1:7">
      <c r="A775" s="126" t="s">
        <v>1404</v>
      </c>
      <c r="B775" s="137" t="s">
        <v>1405</v>
      </c>
      <c r="C775" s="128">
        <v>346</v>
      </c>
      <c r="D775" s="129"/>
      <c r="E775" s="129">
        <v>50</v>
      </c>
      <c r="F775" s="76">
        <f t="shared" si="24"/>
        <v>0.144508670520231</v>
      </c>
      <c r="G775" s="76" t="str">
        <f t="shared" ref="G775:G838" si="25">IFERROR($E775/D775,"")</f>
        <v/>
      </c>
    </row>
    <row r="776" s="44" customFormat="1" spans="1:7">
      <c r="A776" s="126" t="s">
        <v>1406</v>
      </c>
      <c r="B776" s="137" t="s">
        <v>1407</v>
      </c>
      <c r="C776" s="128"/>
      <c r="D776" s="129">
        <v>7</v>
      </c>
      <c r="E776" s="129">
        <v>10</v>
      </c>
      <c r="F776" s="76" t="str">
        <f t="shared" si="24"/>
        <v/>
      </c>
      <c r="G776" s="76">
        <f t="shared" si="25"/>
        <v>1.42857142857143</v>
      </c>
    </row>
    <row r="777" s="44" customFormat="1" spans="1:7">
      <c r="A777" s="126" t="s">
        <v>1408</v>
      </c>
      <c r="B777" s="137" t="s">
        <v>1409</v>
      </c>
      <c r="C777" s="128">
        <v>2000</v>
      </c>
      <c r="D777" s="129">
        <v>1987</v>
      </c>
      <c r="E777" s="129">
        <v>2000</v>
      </c>
      <c r="F777" s="76">
        <f t="shared" si="24"/>
        <v>1</v>
      </c>
      <c r="G777" s="76">
        <f t="shared" si="25"/>
        <v>1.00654252642174</v>
      </c>
    </row>
    <row r="778" s="44" customFormat="1" spans="1:7">
      <c r="A778" s="126" t="s">
        <v>1410</v>
      </c>
      <c r="B778" s="137" t="s">
        <v>1411</v>
      </c>
      <c r="C778" s="128"/>
      <c r="D778" s="129"/>
      <c r="E778" s="129"/>
      <c r="F778" s="76" t="str">
        <f t="shared" si="24"/>
        <v/>
      </c>
      <c r="G778" s="76" t="str">
        <f t="shared" si="25"/>
        <v/>
      </c>
    </row>
    <row r="779" s="44" customFormat="1" spans="1:7">
      <c r="A779" s="126" t="s">
        <v>1412</v>
      </c>
      <c r="B779" s="137" t="s">
        <v>1413</v>
      </c>
      <c r="C779" s="128"/>
      <c r="D779" s="129"/>
      <c r="E779" s="129"/>
      <c r="F779" s="76" t="str">
        <f t="shared" si="24"/>
        <v/>
      </c>
      <c r="G779" s="76" t="str">
        <f t="shared" si="25"/>
        <v/>
      </c>
    </row>
    <row r="780" s="44" customFormat="1" spans="1:7">
      <c r="A780" s="126" t="s">
        <v>1414</v>
      </c>
      <c r="B780" s="137" t="s">
        <v>1415</v>
      </c>
      <c r="C780" s="128">
        <v>211</v>
      </c>
      <c r="D780" s="129">
        <v>145</v>
      </c>
      <c r="E780" s="129">
        <v>200</v>
      </c>
      <c r="F780" s="76">
        <f t="shared" si="24"/>
        <v>0.947867298578199</v>
      </c>
      <c r="G780" s="76">
        <f t="shared" si="25"/>
        <v>1.37931034482759</v>
      </c>
    </row>
    <row r="781" s="44" customFormat="1" spans="1:7">
      <c r="A781" s="126" t="s">
        <v>1416</v>
      </c>
      <c r="B781" s="137" t="s">
        <v>1417</v>
      </c>
      <c r="C781" s="128">
        <v>10</v>
      </c>
      <c r="D781" s="129">
        <v>270</v>
      </c>
      <c r="E781" s="129">
        <v>300</v>
      </c>
      <c r="F781" s="76">
        <f t="shared" si="24"/>
        <v>30</v>
      </c>
      <c r="G781" s="76">
        <f t="shared" si="25"/>
        <v>1.11111111111111</v>
      </c>
    </row>
    <row r="782" s="44" customFormat="1" spans="1:7">
      <c r="A782" s="126" t="s">
        <v>1418</v>
      </c>
      <c r="B782" s="137" t="s">
        <v>1419</v>
      </c>
      <c r="C782" s="128">
        <v>526</v>
      </c>
      <c r="D782" s="129">
        <v>100</v>
      </c>
      <c r="E782" s="129">
        <v>200</v>
      </c>
      <c r="F782" s="76">
        <f t="shared" si="24"/>
        <v>0.380228136882129</v>
      </c>
      <c r="G782" s="76">
        <f t="shared" si="25"/>
        <v>2</v>
      </c>
    </row>
    <row r="783" s="44" customFormat="1" spans="1:7">
      <c r="A783" s="126" t="s">
        <v>1420</v>
      </c>
      <c r="B783" s="137" t="s">
        <v>1421</v>
      </c>
      <c r="C783" s="128"/>
      <c r="D783" s="129"/>
      <c r="E783" s="129"/>
      <c r="F783" s="76" t="str">
        <f t="shared" si="24"/>
        <v/>
      </c>
      <c r="G783" s="76" t="str">
        <f t="shared" si="25"/>
        <v/>
      </c>
    </row>
    <row r="784" s="44" customFormat="1" spans="1:7">
      <c r="A784" s="126" t="s">
        <v>1422</v>
      </c>
      <c r="B784" s="137" t="s">
        <v>1423</v>
      </c>
      <c r="C784" s="128"/>
      <c r="D784" s="129"/>
      <c r="E784" s="129"/>
      <c r="F784" s="76" t="str">
        <f t="shared" si="24"/>
        <v/>
      </c>
      <c r="G784" s="76" t="str">
        <f t="shared" si="25"/>
        <v/>
      </c>
    </row>
    <row r="785" s="44" customFormat="1" spans="1:7">
      <c r="A785" s="126" t="s">
        <v>1424</v>
      </c>
      <c r="B785" s="137" t="s">
        <v>1425</v>
      </c>
      <c r="C785" s="128"/>
      <c r="D785" s="129">
        <v>300</v>
      </c>
      <c r="E785" s="129">
        <v>200</v>
      </c>
      <c r="F785" s="76" t="str">
        <f t="shared" si="24"/>
        <v/>
      </c>
      <c r="G785" s="76">
        <f t="shared" si="25"/>
        <v>0.666666666666667</v>
      </c>
    </row>
    <row r="786" s="44" customFormat="1" spans="1:7">
      <c r="A786" s="126" t="s">
        <v>1426</v>
      </c>
      <c r="B786" s="137" t="s">
        <v>1427</v>
      </c>
      <c r="C786" s="128">
        <v>196</v>
      </c>
      <c r="D786" s="129">
        <v>139</v>
      </c>
      <c r="E786" s="129">
        <v>200</v>
      </c>
      <c r="F786" s="76">
        <f t="shared" si="24"/>
        <v>1.02040816326531</v>
      </c>
      <c r="G786" s="76">
        <f t="shared" si="25"/>
        <v>1.43884892086331</v>
      </c>
    </row>
    <row r="787" s="44" customFormat="1" spans="1:7">
      <c r="A787" s="126" t="s">
        <v>1428</v>
      </c>
      <c r="B787" s="137" t="s">
        <v>1429</v>
      </c>
      <c r="C787" s="128"/>
      <c r="D787" s="129"/>
      <c r="E787" s="129"/>
      <c r="F787" s="76" t="str">
        <f t="shared" si="24"/>
        <v/>
      </c>
      <c r="G787" s="76" t="str">
        <f t="shared" si="25"/>
        <v/>
      </c>
    </row>
    <row r="788" s="44" customFormat="1" spans="1:7">
      <c r="A788" s="126" t="s">
        <v>1430</v>
      </c>
      <c r="B788" s="137" t="s">
        <v>1377</v>
      </c>
      <c r="C788" s="128"/>
      <c r="D788" s="129"/>
      <c r="E788" s="129"/>
      <c r="F788" s="76" t="str">
        <f t="shared" si="24"/>
        <v/>
      </c>
      <c r="G788" s="76" t="str">
        <f t="shared" si="25"/>
        <v/>
      </c>
    </row>
    <row r="789" s="44" customFormat="1" spans="1:7">
      <c r="A789" s="126" t="s">
        <v>1431</v>
      </c>
      <c r="B789" s="137" t="s">
        <v>1432</v>
      </c>
      <c r="C789" s="128">
        <v>286</v>
      </c>
      <c r="D789" s="129"/>
      <c r="E789" s="129">
        <v>50</v>
      </c>
      <c r="F789" s="76">
        <f t="shared" si="24"/>
        <v>0.174825174825175</v>
      </c>
      <c r="G789" s="76" t="str">
        <f t="shared" si="25"/>
        <v/>
      </c>
    </row>
    <row r="790" s="44" customFormat="1" spans="1:7">
      <c r="A790" s="126" t="s">
        <v>1433</v>
      </c>
      <c r="B790" s="137" t="s">
        <v>1434</v>
      </c>
      <c r="C790" s="128"/>
      <c r="D790" s="129"/>
      <c r="E790" s="129"/>
      <c r="F790" s="76" t="str">
        <f t="shared" si="24"/>
        <v/>
      </c>
      <c r="G790" s="76" t="str">
        <f t="shared" si="25"/>
        <v/>
      </c>
    </row>
    <row r="791" s="44" customFormat="1" spans="1:7">
      <c r="A791" s="126" t="s">
        <v>1435</v>
      </c>
      <c r="B791" s="137" t="s">
        <v>1436</v>
      </c>
      <c r="C791" s="128"/>
      <c r="D791" s="129"/>
      <c r="E791" s="129"/>
      <c r="F791" s="76" t="str">
        <f t="shared" si="24"/>
        <v/>
      </c>
      <c r="G791" s="76" t="str">
        <f t="shared" si="25"/>
        <v/>
      </c>
    </row>
    <row r="792" s="44" customFormat="1" spans="1:7">
      <c r="A792" s="126" t="s">
        <v>1437</v>
      </c>
      <c r="B792" s="137" t="s">
        <v>1438</v>
      </c>
      <c r="C792" s="128"/>
      <c r="D792" s="129"/>
      <c r="E792" s="129"/>
      <c r="F792" s="76" t="str">
        <f t="shared" si="24"/>
        <v/>
      </c>
      <c r="G792" s="76" t="str">
        <f t="shared" si="25"/>
        <v/>
      </c>
    </row>
    <row r="793" s="44" customFormat="1" spans="1:7">
      <c r="A793" s="126" t="s">
        <v>1439</v>
      </c>
      <c r="B793" s="137" t="s">
        <v>1440</v>
      </c>
      <c r="C793" s="128">
        <v>663</v>
      </c>
      <c r="D793" s="129">
        <v>364</v>
      </c>
      <c r="E793" s="129">
        <v>500</v>
      </c>
      <c r="F793" s="76">
        <f t="shared" si="24"/>
        <v>0.754147812971342</v>
      </c>
      <c r="G793" s="76">
        <f t="shared" si="25"/>
        <v>1.37362637362637</v>
      </c>
    </row>
    <row r="794" s="44" customFormat="1" spans="1:7">
      <c r="A794" s="126" t="s">
        <v>1441</v>
      </c>
      <c r="B794" s="137" t="s">
        <v>106</v>
      </c>
      <c r="C794" s="128"/>
      <c r="D794" s="129">
        <v>10</v>
      </c>
      <c r="E794" s="129">
        <v>10</v>
      </c>
      <c r="F794" s="76" t="str">
        <f t="shared" si="24"/>
        <v/>
      </c>
      <c r="G794" s="76">
        <f t="shared" si="25"/>
        <v>1</v>
      </c>
    </row>
    <row r="795" s="44" customFormat="1" spans="1:7">
      <c r="A795" s="126" t="s">
        <v>1442</v>
      </c>
      <c r="B795" s="137" t="s">
        <v>108</v>
      </c>
      <c r="C795" s="128"/>
      <c r="D795" s="129"/>
      <c r="E795" s="129"/>
      <c r="F795" s="76" t="str">
        <f t="shared" si="24"/>
        <v/>
      </c>
      <c r="G795" s="76" t="str">
        <f t="shared" si="25"/>
        <v/>
      </c>
    </row>
    <row r="796" s="44" customFormat="1" spans="1:7">
      <c r="A796" s="126" t="s">
        <v>1443</v>
      </c>
      <c r="B796" s="137" t="s">
        <v>110</v>
      </c>
      <c r="C796" s="128"/>
      <c r="D796" s="129"/>
      <c r="E796" s="129"/>
      <c r="F796" s="76" t="str">
        <f t="shared" si="24"/>
        <v/>
      </c>
      <c r="G796" s="76" t="str">
        <f t="shared" si="25"/>
        <v/>
      </c>
    </row>
    <row r="797" s="44" customFormat="1" spans="1:7">
      <c r="A797" s="126" t="s">
        <v>1444</v>
      </c>
      <c r="B797" s="137" t="s">
        <v>1445</v>
      </c>
      <c r="C797" s="128">
        <v>10239</v>
      </c>
      <c r="D797" s="129">
        <v>16213</v>
      </c>
      <c r="E797" s="129">
        <v>12000</v>
      </c>
      <c r="F797" s="76">
        <f t="shared" si="24"/>
        <v>1.17198945209493</v>
      </c>
      <c r="G797" s="76">
        <f t="shared" si="25"/>
        <v>0.740146795781163</v>
      </c>
    </row>
    <row r="798" s="44" customFormat="1" spans="1:7">
      <c r="A798" s="126" t="s">
        <v>1446</v>
      </c>
      <c r="B798" s="137" t="s">
        <v>1447</v>
      </c>
      <c r="C798" s="128">
        <v>863</v>
      </c>
      <c r="D798" s="129">
        <v>20663</v>
      </c>
      <c r="E798" s="129">
        <v>2630</v>
      </c>
      <c r="F798" s="76">
        <f t="shared" si="24"/>
        <v>3.04750869061414</v>
      </c>
      <c r="G798" s="76">
        <f t="shared" si="25"/>
        <v>0.127280646566326</v>
      </c>
    </row>
    <row r="799" s="44" customFormat="1" spans="1:7">
      <c r="A799" s="126" t="s">
        <v>1448</v>
      </c>
      <c r="B799" s="137" t="s">
        <v>1449</v>
      </c>
      <c r="C799" s="128"/>
      <c r="D799" s="129"/>
      <c r="E799" s="129"/>
      <c r="F799" s="76" t="str">
        <f t="shared" ref="F799:F862" si="26">IFERROR($E799/C799,"")</f>
        <v/>
      </c>
      <c r="G799" s="76" t="str">
        <f t="shared" si="25"/>
        <v/>
      </c>
    </row>
    <row r="800" s="44" customFormat="1" spans="1:7">
      <c r="A800" s="126" t="s">
        <v>1450</v>
      </c>
      <c r="B800" s="137" t="s">
        <v>1451</v>
      </c>
      <c r="C800" s="128"/>
      <c r="D800" s="129"/>
      <c r="E800" s="129"/>
      <c r="F800" s="76" t="str">
        <f t="shared" si="26"/>
        <v/>
      </c>
      <c r="G800" s="76" t="str">
        <f t="shared" si="25"/>
        <v/>
      </c>
    </row>
    <row r="801" s="44" customFormat="1" spans="1:7">
      <c r="A801" s="126" t="s">
        <v>1452</v>
      </c>
      <c r="B801" s="137" t="s">
        <v>1453</v>
      </c>
      <c r="C801" s="128"/>
      <c r="D801" s="129"/>
      <c r="E801" s="129"/>
      <c r="F801" s="76" t="str">
        <f t="shared" si="26"/>
        <v/>
      </c>
      <c r="G801" s="76" t="str">
        <f t="shared" si="25"/>
        <v/>
      </c>
    </row>
    <row r="802" s="44" customFormat="1" spans="1:7">
      <c r="A802" s="126" t="s">
        <v>1454</v>
      </c>
      <c r="B802" s="137" t="s">
        <v>124</v>
      </c>
      <c r="C802" s="128"/>
      <c r="D802" s="129"/>
      <c r="E802" s="129"/>
      <c r="F802" s="76" t="str">
        <f t="shared" si="26"/>
        <v/>
      </c>
      <c r="G802" s="76" t="str">
        <f t="shared" si="25"/>
        <v/>
      </c>
    </row>
    <row r="803" s="44" customFormat="1" spans="1:7">
      <c r="A803" s="126" t="s">
        <v>1455</v>
      </c>
      <c r="B803" s="137" t="s">
        <v>1456</v>
      </c>
      <c r="C803" s="128"/>
      <c r="D803" s="129">
        <v>2814</v>
      </c>
      <c r="E803" s="129">
        <v>3000</v>
      </c>
      <c r="F803" s="76" t="str">
        <f t="shared" si="26"/>
        <v/>
      </c>
      <c r="G803" s="76">
        <f t="shared" si="25"/>
        <v>1.06609808102345</v>
      </c>
    </row>
    <row r="804" s="44" customFormat="1" spans="1:7">
      <c r="A804" s="126" t="s">
        <v>1457</v>
      </c>
      <c r="B804" s="137" t="s">
        <v>1458</v>
      </c>
      <c r="C804" s="128"/>
      <c r="D804" s="129"/>
      <c r="E804" s="129"/>
      <c r="F804" s="76" t="str">
        <f t="shared" si="26"/>
        <v/>
      </c>
      <c r="G804" s="76" t="str">
        <f t="shared" si="25"/>
        <v/>
      </c>
    </row>
    <row r="805" s="44" customFormat="1" spans="1:7">
      <c r="A805" s="126" t="s">
        <v>1459</v>
      </c>
      <c r="B805" s="137" t="s">
        <v>1460</v>
      </c>
      <c r="C805" s="128"/>
      <c r="D805" s="129"/>
      <c r="E805" s="129"/>
      <c r="F805" s="76" t="str">
        <f t="shared" si="26"/>
        <v/>
      </c>
      <c r="G805" s="76" t="str">
        <f t="shared" si="25"/>
        <v/>
      </c>
    </row>
    <row r="806" s="44" customFormat="1" spans="1:7">
      <c r="A806" s="126" t="s">
        <v>1461</v>
      </c>
      <c r="B806" s="137" t="s">
        <v>1462</v>
      </c>
      <c r="C806" s="128">
        <v>5932</v>
      </c>
      <c r="D806" s="129">
        <v>8699</v>
      </c>
      <c r="E806" s="129">
        <v>9500</v>
      </c>
      <c r="F806" s="76">
        <f t="shared" si="26"/>
        <v>1.60148347943358</v>
      </c>
      <c r="G806" s="76">
        <f t="shared" si="25"/>
        <v>1.09207954937349</v>
      </c>
    </row>
    <row r="807" s="44" customFormat="1" spans="1:7">
      <c r="A807" s="126" t="s">
        <v>1463</v>
      </c>
      <c r="B807" s="137" t="s">
        <v>1464</v>
      </c>
      <c r="C807" s="128"/>
      <c r="D807" s="129">
        <v>5</v>
      </c>
      <c r="E807" s="129">
        <v>5</v>
      </c>
      <c r="F807" s="76" t="str">
        <f t="shared" si="26"/>
        <v/>
      </c>
      <c r="G807" s="76">
        <f t="shared" si="25"/>
        <v>1</v>
      </c>
    </row>
    <row r="808" s="44" customFormat="1" spans="1:7">
      <c r="A808" s="126" t="s">
        <v>1465</v>
      </c>
      <c r="B808" s="137" t="s">
        <v>1466</v>
      </c>
      <c r="C808" s="128"/>
      <c r="D808" s="129"/>
      <c r="E808" s="129"/>
      <c r="F808" s="76" t="str">
        <f t="shared" si="26"/>
        <v/>
      </c>
      <c r="G808" s="76" t="str">
        <f t="shared" si="25"/>
        <v/>
      </c>
    </row>
    <row r="809" s="44" customFormat="1" spans="1:7">
      <c r="A809" s="126" t="s">
        <v>1467</v>
      </c>
      <c r="B809" s="137" t="s">
        <v>1468</v>
      </c>
      <c r="C809" s="128">
        <v>955</v>
      </c>
      <c r="D809" s="129"/>
      <c r="E809" s="129">
        <v>10</v>
      </c>
      <c r="F809" s="76">
        <f t="shared" si="26"/>
        <v>0.0104712041884817</v>
      </c>
      <c r="G809" s="76" t="str">
        <f t="shared" si="25"/>
        <v/>
      </c>
    </row>
    <row r="810" s="44" customFormat="1" spans="1:7">
      <c r="A810" s="126" t="s">
        <v>1469</v>
      </c>
      <c r="B810" s="137" t="s">
        <v>1470</v>
      </c>
      <c r="C810" s="128"/>
      <c r="D810" s="129"/>
      <c r="E810" s="129"/>
      <c r="F810" s="76" t="str">
        <f t="shared" si="26"/>
        <v/>
      </c>
      <c r="G810" s="76" t="str">
        <f t="shared" si="25"/>
        <v/>
      </c>
    </row>
    <row r="811" s="44" customFormat="1" spans="1:7">
      <c r="A811" s="126" t="s">
        <v>1471</v>
      </c>
      <c r="B811" s="137" t="s">
        <v>1472</v>
      </c>
      <c r="C811" s="128">
        <v>5536</v>
      </c>
      <c r="D811" s="129">
        <v>1871</v>
      </c>
      <c r="E811" s="129">
        <v>2000</v>
      </c>
      <c r="F811" s="76">
        <f t="shared" si="26"/>
        <v>0.361271676300578</v>
      </c>
      <c r="G811" s="76">
        <f t="shared" si="25"/>
        <v>1.06894708711919</v>
      </c>
    </row>
    <row r="812" s="44" customFormat="1" spans="1:7">
      <c r="A812" s="126" t="s">
        <v>1473</v>
      </c>
      <c r="B812" s="137" t="s">
        <v>1474</v>
      </c>
      <c r="C812" s="128">
        <v>50</v>
      </c>
      <c r="D812" s="129">
        <v>72</v>
      </c>
      <c r="E812" s="129">
        <v>100</v>
      </c>
      <c r="F812" s="76">
        <f t="shared" si="26"/>
        <v>2</v>
      </c>
      <c r="G812" s="76">
        <f t="shared" si="25"/>
        <v>1.38888888888889</v>
      </c>
    </row>
    <row r="813" s="44" customFormat="1" spans="1:7">
      <c r="A813" s="126" t="s">
        <v>1475</v>
      </c>
      <c r="B813" s="137" t="s">
        <v>1476</v>
      </c>
      <c r="C813" s="128"/>
      <c r="D813" s="129"/>
      <c r="E813" s="129"/>
      <c r="F813" s="76" t="str">
        <f t="shared" si="26"/>
        <v/>
      </c>
      <c r="G813" s="76" t="str">
        <f t="shared" si="25"/>
        <v/>
      </c>
    </row>
    <row r="814" s="44" customFormat="1" spans="1:7">
      <c r="A814" s="126" t="s">
        <v>1477</v>
      </c>
      <c r="B814" s="137" t="s">
        <v>1478</v>
      </c>
      <c r="C814" s="128">
        <v>326</v>
      </c>
      <c r="D814" s="129">
        <v>136</v>
      </c>
      <c r="E814" s="129">
        <v>200</v>
      </c>
      <c r="F814" s="76">
        <f t="shared" si="26"/>
        <v>0.613496932515337</v>
      </c>
      <c r="G814" s="76">
        <f t="shared" si="25"/>
        <v>1.47058823529412</v>
      </c>
    </row>
    <row r="815" s="44" customFormat="1" spans="1:7">
      <c r="A815" s="126" t="s">
        <v>1479</v>
      </c>
      <c r="B815" s="137" t="s">
        <v>1480</v>
      </c>
      <c r="C815" s="128"/>
      <c r="D815" s="129"/>
      <c r="E815" s="129"/>
      <c r="F815" s="76" t="str">
        <f t="shared" si="26"/>
        <v/>
      </c>
      <c r="G815" s="76" t="str">
        <f t="shared" si="25"/>
        <v/>
      </c>
    </row>
    <row r="816" s="44" customFormat="1" spans="1:7">
      <c r="A816" s="126" t="s">
        <v>1481</v>
      </c>
      <c r="B816" s="137" t="s">
        <v>1482</v>
      </c>
      <c r="C816" s="128">
        <v>4678</v>
      </c>
      <c r="D816" s="129">
        <v>5707</v>
      </c>
      <c r="E816" s="129">
        <v>4000</v>
      </c>
      <c r="F816" s="76">
        <f t="shared" si="26"/>
        <v>0.855066267635742</v>
      </c>
      <c r="G816" s="76">
        <f t="shared" si="25"/>
        <v>0.700893639390223</v>
      </c>
    </row>
    <row r="817" s="44" customFormat="1" spans="1:7">
      <c r="A817" s="126" t="s">
        <v>1483</v>
      </c>
      <c r="B817" s="137" t="s">
        <v>1484</v>
      </c>
      <c r="C817" s="128"/>
      <c r="D817" s="129"/>
      <c r="E817" s="129"/>
      <c r="F817" s="76" t="str">
        <f t="shared" si="26"/>
        <v/>
      </c>
      <c r="G817" s="76" t="str">
        <f t="shared" si="25"/>
        <v/>
      </c>
    </row>
    <row r="818" s="44" customFormat="1" spans="1:7">
      <c r="A818" s="126" t="s">
        <v>1485</v>
      </c>
      <c r="B818" s="137" t="s">
        <v>1486</v>
      </c>
      <c r="C818" s="128">
        <v>553</v>
      </c>
      <c r="D818" s="129">
        <v>10</v>
      </c>
      <c r="E818" s="129">
        <v>50</v>
      </c>
      <c r="F818" s="76">
        <f t="shared" si="26"/>
        <v>0.0904159132007233</v>
      </c>
      <c r="G818" s="76">
        <f t="shared" si="25"/>
        <v>5</v>
      </c>
    </row>
    <row r="819" s="44" customFormat="1" spans="1:7">
      <c r="A819" s="126" t="s">
        <v>1487</v>
      </c>
      <c r="B819" s="137" t="s">
        <v>106</v>
      </c>
      <c r="C819" s="128">
        <v>192</v>
      </c>
      <c r="D819" s="129">
        <v>4746</v>
      </c>
      <c r="E819" s="129">
        <v>4700</v>
      </c>
      <c r="F819" s="76">
        <f t="shared" si="26"/>
        <v>24.4791666666667</v>
      </c>
      <c r="G819" s="76">
        <f t="shared" si="25"/>
        <v>0.990307627475769</v>
      </c>
    </row>
    <row r="820" s="44" customFormat="1" spans="1:7">
      <c r="A820" s="126" t="s">
        <v>1488</v>
      </c>
      <c r="B820" s="137" t="s">
        <v>108</v>
      </c>
      <c r="C820" s="128"/>
      <c r="D820" s="129"/>
      <c r="E820" s="129"/>
      <c r="F820" s="76" t="str">
        <f t="shared" si="26"/>
        <v/>
      </c>
      <c r="G820" s="76" t="str">
        <f t="shared" si="25"/>
        <v/>
      </c>
    </row>
    <row r="821" s="44" customFormat="1" spans="1:7">
      <c r="A821" s="126" t="s">
        <v>1489</v>
      </c>
      <c r="B821" s="137" t="s">
        <v>110</v>
      </c>
      <c r="C821" s="128"/>
      <c r="D821" s="129"/>
      <c r="E821" s="129"/>
      <c r="F821" s="76" t="str">
        <f t="shared" si="26"/>
        <v/>
      </c>
      <c r="G821" s="76" t="str">
        <f t="shared" si="25"/>
        <v/>
      </c>
    </row>
    <row r="822" s="44" customFormat="1" spans="1:7">
      <c r="A822" s="126" t="s">
        <v>1490</v>
      </c>
      <c r="B822" s="137" t="s">
        <v>1491</v>
      </c>
      <c r="C822" s="128">
        <v>107</v>
      </c>
      <c r="D822" s="129">
        <v>1262</v>
      </c>
      <c r="E822" s="129">
        <v>1200</v>
      </c>
      <c r="F822" s="76">
        <f t="shared" si="26"/>
        <v>11.214953271028</v>
      </c>
      <c r="G822" s="76">
        <f t="shared" si="25"/>
        <v>0.950871632329635</v>
      </c>
    </row>
    <row r="823" s="44" customFormat="1" spans="1:7">
      <c r="A823" s="126" t="s">
        <v>1492</v>
      </c>
      <c r="B823" s="137" t="s">
        <v>1493</v>
      </c>
      <c r="C823" s="128">
        <v>983</v>
      </c>
      <c r="D823" s="129">
        <v>3851</v>
      </c>
      <c r="E823" s="129">
        <v>1528</v>
      </c>
      <c r="F823" s="76">
        <f t="shared" si="26"/>
        <v>1.55442522889115</v>
      </c>
      <c r="G823" s="76">
        <f t="shared" si="25"/>
        <v>0.396780057128019</v>
      </c>
    </row>
    <row r="824" s="44" customFormat="1" spans="1:7">
      <c r="A824" s="126" t="s">
        <v>1494</v>
      </c>
      <c r="B824" s="137" t="s">
        <v>1495</v>
      </c>
      <c r="C824" s="128"/>
      <c r="D824" s="129"/>
      <c r="E824" s="129"/>
      <c r="F824" s="76" t="str">
        <f t="shared" si="26"/>
        <v/>
      </c>
      <c r="G824" s="76" t="str">
        <f t="shared" si="25"/>
        <v/>
      </c>
    </row>
    <row r="825" s="44" customFormat="1" spans="1:7">
      <c r="A825" s="126" t="s">
        <v>1496</v>
      </c>
      <c r="B825" s="137" t="s">
        <v>1497</v>
      </c>
      <c r="C825" s="128"/>
      <c r="D825" s="129"/>
      <c r="E825" s="129"/>
      <c r="F825" s="76" t="str">
        <f t="shared" si="26"/>
        <v/>
      </c>
      <c r="G825" s="76" t="str">
        <f t="shared" si="25"/>
        <v/>
      </c>
    </row>
    <row r="826" s="44" customFormat="1" spans="1:7">
      <c r="A826" s="126" t="s">
        <v>1498</v>
      </c>
      <c r="B826" s="137" t="s">
        <v>1499</v>
      </c>
      <c r="C826" s="128"/>
      <c r="D826" s="129"/>
      <c r="E826" s="138"/>
      <c r="F826" s="76" t="str">
        <f t="shared" si="26"/>
        <v/>
      </c>
      <c r="G826" s="76" t="str">
        <f t="shared" si="25"/>
        <v/>
      </c>
    </row>
    <row r="827" s="44" customFormat="1" spans="1:7">
      <c r="A827" s="126" t="s">
        <v>1500</v>
      </c>
      <c r="B827" s="137" t="s">
        <v>1501</v>
      </c>
      <c r="C827" s="128">
        <v>974</v>
      </c>
      <c r="D827" s="129">
        <v>918</v>
      </c>
      <c r="E827" s="129">
        <v>900</v>
      </c>
      <c r="F827" s="76">
        <f t="shared" si="26"/>
        <v>0.924024640657084</v>
      </c>
      <c r="G827" s="76">
        <f t="shared" si="25"/>
        <v>0.980392156862745</v>
      </c>
    </row>
    <row r="828" s="44" customFormat="1" spans="1:7">
      <c r="A828" s="126" t="s">
        <v>1502</v>
      </c>
      <c r="B828" s="137" t="s">
        <v>1503</v>
      </c>
      <c r="C828" s="128"/>
      <c r="D828" s="129"/>
      <c r="E828" s="129"/>
      <c r="F828" s="76" t="str">
        <f t="shared" si="26"/>
        <v/>
      </c>
      <c r="G828" s="76" t="str">
        <f t="shared" si="25"/>
        <v/>
      </c>
    </row>
    <row r="829" s="44" customFormat="1" spans="1:7">
      <c r="A829" s="126" t="s">
        <v>1504</v>
      </c>
      <c r="B829" s="137" t="s">
        <v>1505</v>
      </c>
      <c r="C829" s="128"/>
      <c r="D829" s="129"/>
      <c r="E829" s="129"/>
      <c r="F829" s="76" t="str">
        <f t="shared" si="26"/>
        <v/>
      </c>
      <c r="G829" s="76" t="str">
        <f t="shared" si="25"/>
        <v/>
      </c>
    </row>
    <row r="830" s="44" customFormat="1" spans="1:7">
      <c r="A830" s="126" t="s">
        <v>1506</v>
      </c>
      <c r="B830" s="137" t="s">
        <v>1507</v>
      </c>
      <c r="C830" s="128">
        <v>6</v>
      </c>
      <c r="D830" s="129"/>
      <c r="E830" s="129">
        <v>1</v>
      </c>
      <c r="F830" s="76">
        <f t="shared" si="26"/>
        <v>0.166666666666667</v>
      </c>
      <c r="G830" s="76" t="str">
        <f t="shared" si="25"/>
        <v/>
      </c>
    </row>
    <row r="831" s="44" customFormat="1" spans="1:7">
      <c r="A831" s="126" t="s">
        <v>1508</v>
      </c>
      <c r="B831" s="137" t="s">
        <v>1509</v>
      </c>
      <c r="C831" s="128"/>
      <c r="D831" s="129"/>
      <c r="E831" s="129"/>
      <c r="F831" s="76" t="str">
        <f t="shared" si="26"/>
        <v/>
      </c>
      <c r="G831" s="76" t="str">
        <f t="shared" si="25"/>
        <v/>
      </c>
    </row>
    <row r="832" s="44" customFormat="1" spans="1:7">
      <c r="A832" s="126" t="s">
        <v>1510</v>
      </c>
      <c r="B832" s="137" t="s">
        <v>1511</v>
      </c>
      <c r="C832" s="128"/>
      <c r="D832" s="129"/>
      <c r="E832" s="129"/>
      <c r="F832" s="76" t="str">
        <f t="shared" si="26"/>
        <v/>
      </c>
      <c r="G832" s="76" t="str">
        <f t="shared" si="25"/>
        <v/>
      </c>
    </row>
    <row r="833" s="44" customFormat="1" spans="1:7">
      <c r="A833" s="126" t="s">
        <v>1512</v>
      </c>
      <c r="B833" s="137" t="s">
        <v>1513</v>
      </c>
      <c r="C833" s="128"/>
      <c r="D833" s="129"/>
      <c r="E833" s="129"/>
      <c r="F833" s="76" t="str">
        <f t="shared" si="26"/>
        <v/>
      </c>
      <c r="G833" s="76" t="str">
        <f t="shared" si="25"/>
        <v/>
      </c>
    </row>
    <row r="834" s="44" customFormat="1" spans="1:7">
      <c r="A834" s="126" t="s">
        <v>1514</v>
      </c>
      <c r="B834" s="137" t="s">
        <v>1515</v>
      </c>
      <c r="C834" s="128"/>
      <c r="D834" s="129"/>
      <c r="E834" s="129"/>
      <c r="F834" s="76" t="str">
        <f t="shared" si="26"/>
        <v/>
      </c>
      <c r="G834" s="76" t="str">
        <f t="shared" si="25"/>
        <v/>
      </c>
    </row>
    <row r="835" s="44" customFormat="1" spans="1:7">
      <c r="A835" s="126" t="s">
        <v>1516</v>
      </c>
      <c r="B835" s="137" t="s">
        <v>1517</v>
      </c>
      <c r="C835" s="128"/>
      <c r="D835" s="129"/>
      <c r="E835" s="129"/>
      <c r="F835" s="76" t="str">
        <f t="shared" si="26"/>
        <v/>
      </c>
      <c r="G835" s="76" t="str">
        <f t="shared" si="25"/>
        <v/>
      </c>
    </row>
    <row r="836" s="44" customFormat="1" spans="1:7">
      <c r="A836" s="126" t="s">
        <v>1518</v>
      </c>
      <c r="B836" s="137" t="s">
        <v>1519</v>
      </c>
      <c r="C836" s="128"/>
      <c r="D836" s="129"/>
      <c r="E836" s="129"/>
      <c r="F836" s="76" t="str">
        <f t="shared" si="26"/>
        <v/>
      </c>
      <c r="G836" s="76" t="str">
        <f t="shared" si="25"/>
        <v/>
      </c>
    </row>
    <row r="837" s="44" customFormat="1" spans="1:7">
      <c r="A837" s="126" t="s">
        <v>1520</v>
      </c>
      <c r="B837" s="137" t="s">
        <v>1521</v>
      </c>
      <c r="C837" s="128">
        <v>47</v>
      </c>
      <c r="D837" s="129"/>
      <c r="E837" s="129">
        <v>5</v>
      </c>
      <c r="F837" s="76">
        <f t="shared" si="26"/>
        <v>0.106382978723404</v>
      </c>
      <c r="G837" s="76" t="str">
        <f t="shared" si="25"/>
        <v/>
      </c>
    </row>
    <row r="838" s="44" customFormat="1" spans="1:7">
      <c r="A838" s="126" t="s">
        <v>1522</v>
      </c>
      <c r="B838" s="137" t="s">
        <v>1523</v>
      </c>
      <c r="C838" s="128"/>
      <c r="D838" s="129"/>
      <c r="E838" s="129"/>
      <c r="F838" s="76" t="str">
        <f t="shared" si="26"/>
        <v/>
      </c>
      <c r="G838" s="76" t="str">
        <f t="shared" si="25"/>
        <v/>
      </c>
    </row>
    <row r="839" s="44" customFormat="1" spans="1:7">
      <c r="A839" s="126" t="s">
        <v>1524</v>
      </c>
      <c r="B839" s="137" t="s">
        <v>1525</v>
      </c>
      <c r="C839" s="128">
        <v>6291</v>
      </c>
      <c r="D839" s="129">
        <v>417</v>
      </c>
      <c r="E839" s="129">
        <v>500</v>
      </c>
      <c r="F839" s="76">
        <f t="shared" si="26"/>
        <v>0.0794786202511524</v>
      </c>
      <c r="G839" s="76">
        <f t="shared" ref="G839:G902" si="27">IFERROR($E839/D839,"")</f>
        <v>1.19904076738609</v>
      </c>
    </row>
    <row r="840" s="44" customFormat="1" spans="1:7">
      <c r="A840" s="126" t="s">
        <v>1526</v>
      </c>
      <c r="B840" s="137" t="s">
        <v>106</v>
      </c>
      <c r="C840" s="128"/>
      <c r="D840" s="129"/>
      <c r="E840" s="129"/>
      <c r="F840" s="76" t="str">
        <f t="shared" si="26"/>
        <v/>
      </c>
      <c r="G840" s="76" t="str">
        <f t="shared" si="27"/>
        <v/>
      </c>
    </row>
    <row r="841" s="44" customFormat="1" spans="1:7">
      <c r="A841" s="126" t="s">
        <v>1527</v>
      </c>
      <c r="B841" s="137" t="s">
        <v>108</v>
      </c>
      <c r="C841" s="128"/>
      <c r="D841" s="129"/>
      <c r="E841" s="129"/>
      <c r="F841" s="76" t="str">
        <f t="shared" si="26"/>
        <v/>
      </c>
      <c r="G841" s="76" t="str">
        <f t="shared" si="27"/>
        <v/>
      </c>
    </row>
    <row r="842" s="44" customFormat="1" spans="1:7">
      <c r="A842" s="126" t="s">
        <v>1528</v>
      </c>
      <c r="B842" s="137" t="s">
        <v>110</v>
      </c>
      <c r="C842" s="128"/>
      <c r="D842" s="129"/>
      <c r="E842" s="129"/>
      <c r="F842" s="76" t="str">
        <f t="shared" si="26"/>
        <v/>
      </c>
      <c r="G842" s="76" t="str">
        <f t="shared" si="27"/>
        <v/>
      </c>
    </row>
    <row r="843" s="44" customFormat="1" spans="1:7">
      <c r="A843" s="126" t="s">
        <v>1529</v>
      </c>
      <c r="B843" s="137" t="s">
        <v>1530</v>
      </c>
      <c r="C843" s="128"/>
      <c r="D843" s="129"/>
      <c r="E843" s="129"/>
      <c r="F843" s="76" t="str">
        <f t="shared" si="26"/>
        <v/>
      </c>
      <c r="G843" s="76" t="str">
        <f t="shared" si="27"/>
        <v/>
      </c>
    </row>
    <row r="844" s="44" customFormat="1" spans="1:7">
      <c r="A844" s="126" t="s">
        <v>1531</v>
      </c>
      <c r="B844" s="137" t="s">
        <v>1532</v>
      </c>
      <c r="C844" s="128"/>
      <c r="D844" s="129"/>
      <c r="E844" s="129"/>
      <c r="F844" s="76" t="str">
        <f t="shared" si="26"/>
        <v/>
      </c>
      <c r="G844" s="76" t="str">
        <f t="shared" si="27"/>
        <v/>
      </c>
    </row>
    <row r="845" s="44" customFormat="1" spans="1:7">
      <c r="A845" s="126" t="s">
        <v>1533</v>
      </c>
      <c r="B845" s="137" t="s">
        <v>1534</v>
      </c>
      <c r="C845" s="128"/>
      <c r="D845" s="129"/>
      <c r="E845" s="129"/>
      <c r="F845" s="76" t="str">
        <f t="shared" si="26"/>
        <v/>
      </c>
      <c r="G845" s="76" t="str">
        <f t="shared" si="27"/>
        <v/>
      </c>
    </row>
    <row r="846" s="44" customFormat="1" spans="1:7">
      <c r="A846" s="126" t="s">
        <v>1535</v>
      </c>
      <c r="B846" s="137" t="s">
        <v>1536</v>
      </c>
      <c r="C846" s="128"/>
      <c r="D846" s="129"/>
      <c r="E846" s="129"/>
      <c r="F846" s="76" t="str">
        <f t="shared" si="26"/>
        <v/>
      </c>
      <c r="G846" s="76" t="str">
        <f t="shared" si="27"/>
        <v/>
      </c>
    </row>
    <row r="847" s="44" customFormat="1" spans="1:7">
      <c r="A847" s="126" t="s">
        <v>1537</v>
      </c>
      <c r="B847" s="137" t="s">
        <v>1538</v>
      </c>
      <c r="C847" s="128"/>
      <c r="D847" s="129"/>
      <c r="E847" s="129"/>
      <c r="F847" s="76" t="str">
        <f t="shared" si="26"/>
        <v/>
      </c>
      <c r="G847" s="76" t="str">
        <f t="shared" si="27"/>
        <v/>
      </c>
    </row>
    <row r="848" s="44" customFormat="1" spans="1:7">
      <c r="A848" s="126" t="s">
        <v>1539</v>
      </c>
      <c r="B848" s="137" t="s">
        <v>1540</v>
      </c>
      <c r="C848" s="128"/>
      <c r="D848" s="129"/>
      <c r="E848" s="129"/>
      <c r="F848" s="76" t="str">
        <f t="shared" si="26"/>
        <v/>
      </c>
      <c r="G848" s="76" t="str">
        <f t="shared" si="27"/>
        <v/>
      </c>
    </row>
    <row r="849" s="44" customFormat="1" spans="1:7">
      <c r="A849" s="126" t="s">
        <v>1541</v>
      </c>
      <c r="B849" s="137" t="s">
        <v>106</v>
      </c>
      <c r="C849" s="128"/>
      <c r="D849" s="129"/>
      <c r="E849" s="129"/>
      <c r="F849" s="76" t="str">
        <f t="shared" si="26"/>
        <v/>
      </c>
      <c r="G849" s="76" t="str">
        <f t="shared" si="27"/>
        <v/>
      </c>
    </row>
    <row r="850" s="44" customFormat="1" spans="1:7">
      <c r="A850" s="126" t="s">
        <v>1542</v>
      </c>
      <c r="B850" s="137" t="s">
        <v>108</v>
      </c>
      <c r="C850" s="128"/>
      <c r="D850" s="129"/>
      <c r="E850" s="129"/>
      <c r="F850" s="76" t="str">
        <f t="shared" si="26"/>
        <v/>
      </c>
      <c r="G850" s="76" t="str">
        <f t="shared" si="27"/>
        <v/>
      </c>
    </row>
    <row r="851" s="44" customFormat="1" spans="1:7">
      <c r="A851" s="126" t="s">
        <v>1543</v>
      </c>
      <c r="B851" s="137" t="s">
        <v>110</v>
      </c>
      <c r="C851" s="128"/>
      <c r="D851" s="129"/>
      <c r="E851" s="129"/>
      <c r="F851" s="76" t="str">
        <f t="shared" si="26"/>
        <v/>
      </c>
      <c r="G851" s="76" t="str">
        <f t="shared" si="27"/>
        <v/>
      </c>
    </row>
    <row r="852" s="44" customFormat="1" spans="1:7">
      <c r="A852" s="126" t="s">
        <v>1544</v>
      </c>
      <c r="B852" s="137" t="s">
        <v>1545</v>
      </c>
      <c r="C852" s="128"/>
      <c r="D852" s="129"/>
      <c r="E852" s="129"/>
      <c r="F852" s="76" t="str">
        <f t="shared" si="26"/>
        <v/>
      </c>
      <c r="G852" s="76" t="str">
        <f t="shared" si="27"/>
        <v/>
      </c>
    </row>
    <row r="853" s="44" customFormat="1" spans="1:7">
      <c r="A853" s="126" t="s">
        <v>1546</v>
      </c>
      <c r="B853" s="137" t="s">
        <v>1547</v>
      </c>
      <c r="C853" s="128"/>
      <c r="D853" s="129"/>
      <c r="E853" s="129"/>
      <c r="F853" s="76" t="str">
        <f t="shared" si="26"/>
        <v/>
      </c>
      <c r="G853" s="76" t="str">
        <f t="shared" si="27"/>
        <v/>
      </c>
    </row>
    <row r="854" s="44" customFormat="1" spans="1:7">
      <c r="A854" s="126" t="s">
        <v>1548</v>
      </c>
      <c r="B854" s="137" t="s">
        <v>1549</v>
      </c>
      <c r="C854" s="128"/>
      <c r="D854" s="129"/>
      <c r="E854" s="129"/>
      <c r="F854" s="76" t="str">
        <f t="shared" si="26"/>
        <v/>
      </c>
      <c r="G854" s="76" t="str">
        <f t="shared" si="27"/>
        <v/>
      </c>
    </row>
    <row r="855" s="44" customFormat="1" spans="1:7">
      <c r="A855" s="126" t="s">
        <v>1550</v>
      </c>
      <c r="B855" s="137" t="s">
        <v>1551</v>
      </c>
      <c r="C855" s="128"/>
      <c r="D855" s="129"/>
      <c r="E855" s="129"/>
      <c r="F855" s="76" t="str">
        <f t="shared" si="26"/>
        <v/>
      </c>
      <c r="G855" s="76" t="str">
        <f t="shared" si="27"/>
        <v/>
      </c>
    </row>
    <row r="856" s="44" customFormat="1" spans="1:7">
      <c r="A856" s="126" t="s">
        <v>1552</v>
      </c>
      <c r="B856" s="137" t="s">
        <v>1553</v>
      </c>
      <c r="C856" s="128"/>
      <c r="D856" s="129"/>
      <c r="E856" s="129"/>
      <c r="F856" s="76" t="str">
        <f t="shared" si="26"/>
        <v/>
      </c>
      <c r="G856" s="76" t="str">
        <f t="shared" si="27"/>
        <v/>
      </c>
    </row>
    <row r="857" s="44" customFormat="1" spans="1:7">
      <c r="A857" s="126" t="s">
        <v>1554</v>
      </c>
      <c r="B857" s="137" t="s">
        <v>1555</v>
      </c>
      <c r="C857" s="128"/>
      <c r="D857" s="129"/>
      <c r="E857" s="129"/>
      <c r="F857" s="76" t="str">
        <f t="shared" si="26"/>
        <v/>
      </c>
      <c r="G857" s="76" t="str">
        <f t="shared" si="27"/>
        <v/>
      </c>
    </row>
    <row r="858" s="44" customFormat="1" spans="1:7">
      <c r="A858" s="126" t="s">
        <v>1556</v>
      </c>
      <c r="B858" s="137" t="s">
        <v>106</v>
      </c>
      <c r="C858" s="128"/>
      <c r="D858" s="129"/>
      <c r="E858" s="129"/>
      <c r="F858" s="76" t="str">
        <f t="shared" si="26"/>
        <v/>
      </c>
      <c r="G858" s="76" t="str">
        <f t="shared" si="27"/>
        <v/>
      </c>
    </row>
    <row r="859" s="44" customFormat="1" spans="1:7">
      <c r="A859" s="126" t="s">
        <v>1557</v>
      </c>
      <c r="B859" s="137" t="s">
        <v>108</v>
      </c>
      <c r="C859" s="128"/>
      <c r="D859" s="129"/>
      <c r="E859" s="129"/>
      <c r="F859" s="76" t="str">
        <f t="shared" si="26"/>
        <v/>
      </c>
      <c r="G859" s="76" t="str">
        <f t="shared" si="27"/>
        <v/>
      </c>
    </row>
    <row r="860" s="44" customFormat="1" spans="1:7">
      <c r="A860" s="126" t="s">
        <v>1558</v>
      </c>
      <c r="B860" s="137" t="s">
        <v>110</v>
      </c>
      <c r="C860" s="128"/>
      <c r="D860" s="129"/>
      <c r="E860" s="129"/>
      <c r="F860" s="76" t="str">
        <f t="shared" si="26"/>
        <v/>
      </c>
      <c r="G860" s="76" t="str">
        <f t="shared" si="27"/>
        <v/>
      </c>
    </row>
    <row r="861" s="44" customFormat="1" spans="1:7">
      <c r="A861" s="126" t="s">
        <v>1559</v>
      </c>
      <c r="B861" s="137" t="s">
        <v>1538</v>
      </c>
      <c r="C861" s="128"/>
      <c r="D861" s="129"/>
      <c r="E861" s="129"/>
      <c r="F861" s="76" t="str">
        <f t="shared" si="26"/>
        <v/>
      </c>
      <c r="G861" s="76" t="str">
        <f t="shared" si="27"/>
        <v/>
      </c>
    </row>
    <row r="862" s="44" customFormat="1" spans="1:7">
      <c r="A862" s="126" t="s">
        <v>1560</v>
      </c>
      <c r="B862" s="137" t="s">
        <v>1561</v>
      </c>
      <c r="C862" s="128"/>
      <c r="D862" s="129"/>
      <c r="E862" s="129"/>
      <c r="F862" s="76" t="str">
        <f t="shared" si="26"/>
        <v/>
      </c>
      <c r="G862" s="76" t="str">
        <f t="shared" si="27"/>
        <v/>
      </c>
    </row>
    <row r="863" s="44" customFormat="1" spans="1:7">
      <c r="A863" s="126" t="s">
        <v>1562</v>
      </c>
      <c r="B863" s="137" t="s">
        <v>1563</v>
      </c>
      <c r="C863" s="128"/>
      <c r="D863" s="129"/>
      <c r="E863" s="129"/>
      <c r="F863" s="76" t="str">
        <f t="shared" ref="F863:F926" si="28">IFERROR($E863/C863,"")</f>
        <v/>
      </c>
      <c r="G863" s="76" t="str">
        <f t="shared" si="27"/>
        <v/>
      </c>
    </row>
    <row r="864" s="44" customFormat="1" spans="1:7">
      <c r="A864" s="126" t="s">
        <v>1564</v>
      </c>
      <c r="B864" s="137" t="s">
        <v>1565</v>
      </c>
      <c r="C864" s="128">
        <v>147</v>
      </c>
      <c r="D864" s="129"/>
      <c r="E864" s="129"/>
      <c r="F864" s="76">
        <f t="shared" si="28"/>
        <v>0</v>
      </c>
      <c r="G864" s="76" t="str">
        <f t="shared" si="27"/>
        <v/>
      </c>
    </row>
    <row r="865" s="44" customFormat="1" spans="1:7">
      <c r="A865" s="126" t="s">
        <v>1566</v>
      </c>
      <c r="B865" s="137" t="s">
        <v>1567</v>
      </c>
      <c r="C865" s="128"/>
      <c r="D865" s="129">
        <v>11428</v>
      </c>
      <c r="E865" s="129"/>
      <c r="F865" s="76" t="str">
        <f t="shared" si="28"/>
        <v/>
      </c>
      <c r="G865" s="76">
        <f t="shared" si="27"/>
        <v>0</v>
      </c>
    </row>
    <row r="866" s="44" customFormat="1" spans="1:7">
      <c r="A866" s="126" t="s">
        <v>1568</v>
      </c>
      <c r="B866" s="137" t="s">
        <v>106</v>
      </c>
      <c r="C866" s="128">
        <v>225</v>
      </c>
      <c r="D866" s="129"/>
      <c r="E866" s="129"/>
      <c r="F866" s="76">
        <f t="shared" si="28"/>
        <v>0</v>
      </c>
      <c r="G866" s="76" t="str">
        <f t="shared" si="27"/>
        <v/>
      </c>
    </row>
    <row r="867" s="44" customFormat="1" spans="1:7">
      <c r="A867" s="126" t="s">
        <v>1569</v>
      </c>
      <c r="B867" s="137" t="s">
        <v>108</v>
      </c>
      <c r="C867" s="128"/>
      <c r="D867" s="129"/>
      <c r="E867" s="129"/>
      <c r="F867" s="76" t="str">
        <f t="shared" si="28"/>
        <v/>
      </c>
      <c r="G867" s="76" t="str">
        <f t="shared" si="27"/>
        <v/>
      </c>
    </row>
    <row r="868" s="44" customFormat="1" spans="1:7">
      <c r="A868" s="126" t="s">
        <v>1570</v>
      </c>
      <c r="B868" s="137" t="s">
        <v>110</v>
      </c>
      <c r="C868" s="128"/>
      <c r="D868" s="129"/>
      <c r="E868" s="129"/>
      <c r="F868" s="76" t="str">
        <f t="shared" si="28"/>
        <v/>
      </c>
      <c r="G868" s="76" t="str">
        <f t="shared" si="27"/>
        <v/>
      </c>
    </row>
    <row r="869" s="44" customFormat="1" spans="1:7">
      <c r="A869" s="126" t="s">
        <v>1571</v>
      </c>
      <c r="B869" s="137" t="s">
        <v>1572</v>
      </c>
      <c r="C869" s="128"/>
      <c r="D869" s="129"/>
      <c r="E869" s="129"/>
      <c r="F869" s="76" t="str">
        <f t="shared" si="28"/>
        <v/>
      </c>
      <c r="G869" s="76" t="str">
        <f t="shared" si="27"/>
        <v/>
      </c>
    </row>
    <row r="870" s="44" customFormat="1" spans="1:7">
      <c r="A870" s="126" t="s">
        <v>1573</v>
      </c>
      <c r="B870" s="137" t="s">
        <v>1574</v>
      </c>
      <c r="C870" s="128"/>
      <c r="D870" s="129"/>
      <c r="E870" s="129"/>
      <c r="F870" s="76" t="str">
        <f t="shared" si="28"/>
        <v/>
      </c>
      <c r="G870" s="76" t="str">
        <f t="shared" si="27"/>
        <v/>
      </c>
    </row>
    <row r="871" s="44" customFormat="1" spans="1:7">
      <c r="A871" s="126" t="s">
        <v>1575</v>
      </c>
      <c r="B871" s="137" t="s">
        <v>1576</v>
      </c>
      <c r="C871" s="128"/>
      <c r="D871" s="129"/>
      <c r="E871" s="129"/>
      <c r="F871" s="76" t="str">
        <f t="shared" si="28"/>
        <v/>
      </c>
      <c r="G871" s="76" t="str">
        <f t="shared" si="27"/>
        <v/>
      </c>
    </row>
    <row r="872" s="44" customFormat="1" spans="1:7">
      <c r="A872" s="126" t="s">
        <v>1577</v>
      </c>
      <c r="B872" s="137" t="s">
        <v>1578</v>
      </c>
      <c r="C872" s="128"/>
      <c r="D872" s="129"/>
      <c r="E872" s="129"/>
      <c r="F872" s="76" t="str">
        <f t="shared" si="28"/>
        <v/>
      </c>
      <c r="G872" s="76" t="str">
        <f t="shared" si="27"/>
        <v/>
      </c>
    </row>
    <row r="873" s="44" customFormat="1" spans="1:7">
      <c r="A873" s="126" t="s">
        <v>1579</v>
      </c>
      <c r="B873" s="137" t="s">
        <v>1580</v>
      </c>
      <c r="C873" s="128"/>
      <c r="D873" s="129"/>
      <c r="E873" s="129"/>
      <c r="F873" s="76" t="str">
        <f t="shared" si="28"/>
        <v/>
      </c>
      <c r="G873" s="76" t="str">
        <f t="shared" si="27"/>
        <v/>
      </c>
    </row>
    <row r="874" s="44" customFormat="1" spans="1:7">
      <c r="A874" s="126" t="s">
        <v>1581</v>
      </c>
      <c r="B874" s="137" t="s">
        <v>1582</v>
      </c>
      <c r="C874" s="128"/>
      <c r="D874" s="129"/>
      <c r="E874" s="129"/>
      <c r="F874" s="76" t="str">
        <f t="shared" si="28"/>
        <v/>
      </c>
      <c r="G874" s="76" t="str">
        <f t="shared" si="27"/>
        <v/>
      </c>
    </row>
    <row r="875" s="44" customFormat="1" spans="1:7">
      <c r="A875" s="126" t="s">
        <v>1583</v>
      </c>
      <c r="B875" s="137" t="s">
        <v>106</v>
      </c>
      <c r="C875" s="128"/>
      <c r="D875" s="129"/>
      <c r="E875" s="129"/>
      <c r="F875" s="76" t="str">
        <f t="shared" si="28"/>
        <v/>
      </c>
      <c r="G875" s="76" t="str">
        <f t="shared" si="27"/>
        <v/>
      </c>
    </row>
    <row r="876" s="44" customFormat="1" spans="1:7">
      <c r="A876" s="126" t="s">
        <v>1584</v>
      </c>
      <c r="B876" s="137" t="s">
        <v>108</v>
      </c>
      <c r="C876" s="128"/>
      <c r="D876" s="129"/>
      <c r="E876" s="129"/>
      <c r="F876" s="76" t="str">
        <f t="shared" si="28"/>
        <v/>
      </c>
      <c r="G876" s="76" t="str">
        <f t="shared" si="27"/>
        <v/>
      </c>
    </row>
    <row r="877" s="44" customFormat="1" spans="1:7">
      <c r="A877" s="126" t="s">
        <v>1585</v>
      </c>
      <c r="B877" s="137" t="s">
        <v>110</v>
      </c>
      <c r="C877" s="128"/>
      <c r="D877" s="129"/>
      <c r="E877" s="129"/>
      <c r="F877" s="76" t="str">
        <f t="shared" si="28"/>
        <v/>
      </c>
      <c r="G877" s="76" t="str">
        <f t="shared" si="27"/>
        <v/>
      </c>
    </row>
    <row r="878" s="44" customFormat="1" spans="1:7">
      <c r="A878" s="126" t="s">
        <v>1586</v>
      </c>
      <c r="B878" s="137" t="s">
        <v>1587</v>
      </c>
      <c r="C878" s="128"/>
      <c r="D878" s="129"/>
      <c r="E878" s="129"/>
      <c r="F878" s="76" t="str">
        <f t="shared" si="28"/>
        <v/>
      </c>
      <c r="G878" s="76" t="str">
        <f t="shared" si="27"/>
        <v/>
      </c>
    </row>
    <row r="879" s="44" customFormat="1" spans="1:7">
      <c r="A879" s="126" t="s">
        <v>1588</v>
      </c>
      <c r="B879" s="137" t="s">
        <v>1589</v>
      </c>
      <c r="C879" s="128"/>
      <c r="D879" s="129"/>
      <c r="E879" s="129"/>
      <c r="F879" s="76" t="str">
        <f t="shared" si="28"/>
        <v/>
      </c>
      <c r="G879" s="76" t="str">
        <f t="shared" si="27"/>
        <v/>
      </c>
    </row>
    <row r="880" s="44" customFormat="1" spans="1:7">
      <c r="A880" s="126" t="s">
        <v>1590</v>
      </c>
      <c r="B880" s="137" t="s">
        <v>1591</v>
      </c>
      <c r="C880" s="128"/>
      <c r="D880" s="129"/>
      <c r="E880" s="129"/>
      <c r="F880" s="76" t="str">
        <f t="shared" si="28"/>
        <v/>
      </c>
      <c r="G880" s="76" t="str">
        <f t="shared" si="27"/>
        <v/>
      </c>
    </row>
    <row r="881" s="44" customFormat="1" spans="1:7">
      <c r="A881" s="126" t="s">
        <v>1592</v>
      </c>
      <c r="B881" s="137" t="s">
        <v>1593</v>
      </c>
      <c r="C881" s="128"/>
      <c r="D881" s="129"/>
      <c r="E881" s="129"/>
      <c r="F881" s="76" t="str">
        <f t="shared" si="28"/>
        <v/>
      </c>
      <c r="G881" s="76" t="str">
        <f t="shared" si="27"/>
        <v/>
      </c>
    </row>
    <row r="882" s="44" customFormat="1" spans="1:7">
      <c r="A882" s="126" t="s">
        <v>1594</v>
      </c>
      <c r="B882" s="137" t="s">
        <v>1595</v>
      </c>
      <c r="C882" s="128"/>
      <c r="D882" s="129"/>
      <c r="E882" s="129"/>
      <c r="F882" s="76" t="str">
        <f t="shared" si="28"/>
        <v/>
      </c>
      <c r="G882" s="76" t="str">
        <f t="shared" si="27"/>
        <v/>
      </c>
    </row>
    <row r="883" s="44" customFormat="1" spans="1:7">
      <c r="A883" s="126" t="s">
        <v>1596</v>
      </c>
      <c r="B883" s="137" t="s">
        <v>1597</v>
      </c>
      <c r="C883" s="128"/>
      <c r="D883" s="129"/>
      <c r="E883" s="129"/>
      <c r="F883" s="76" t="str">
        <f t="shared" si="28"/>
        <v/>
      </c>
      <c r="G883" s="76" t="str">
        <f t="shared" si="27"/>
        <v/>
      </c>
    </row>
    <row r="884" s="44" customFormat="1" spans="1:7">
      <c r="A884" s="126" t="s">
        <v>1598</v>
      </c>
      <c r="B884" s="137" t="s">
        <v>1599</v>
      </c>
      <c r="C884" s="128"/>
      <c r="D884" s="129"/>
      <c r="E884" s="129"/>
      <c r="F884" s="76" t="str">
        <f t="shared" si="28"/>
        <v/>
      </c>
      <c r="G884" s="76" t="str">
        <f t="shared" si="27"/>
        <v/>
      </c>
    </row>
    <row r="885" s="44" customFormat="1" spans="1:7">
      <c r="A885" s="126" t="s">
        <v>1600</v>
      </c>
      <c r="B885" s="137" t="s">
        <v>1601</v>
      </c>
      <c r="C885" s="128"/>
      <c r="D885" s="129"/>
      <c r="E885" s="129"/>
      <c r="F885" s="76" t="str">
        <f t="shared" si="28"/>
        <v/>
      </c>
      <c r="G885" s="76" t="str">
        <f t="shared" si="27"/>
        <v/>
      </c>
    </row>
    <row r="886" s="44" customFormat="1" spans="1:7">
      <c r="A886" s="126" t="s">
        <v>1602</v>
      </c>
      <c r="B886" s="137" t="s">
        <v>1603</v>
      </c>
      <c r="C886" s="128"/>
      <c r="D886" s="129"/>
      <c r="E886" s="129"/>
      <c r="F886" s="76" t="str">
        <f t="shared" si="28"/>
        <v/>
      </c>
      <c r="G886" s="76" t="str">
        <f t="shared" si="27"/>
        <v/>
      </c>
    </row>
    <row r="887" s="44" customFormat="1" spans="1:7">
      <c r="A887" s="126" t="s">
        <v>1604</v>
      </c>
      <c r="B887" s="137" t="s">
        <v>1605</v>
      </c>
      <c r="C887" s="128"/>
      <c r="D887" s="129"/>
      <c r="E887" s="129"/>
      <c r="F887" s="76" t="str">
        <f t="shared" si="28"/>
        <v/>
      </c>
      <c r="G887" s="76" t="str">
        <f t="shared" si="27"/>
        <v/>
      </c>
    </row>
    <row r="888" s="44" customFormat="1" spans="1:7">
      <c r="A888" s="126" t="s">
        <v>1606</v>
      </c>
      <c r="B888" s="137" t="s">
        <v>1607</v>
      </c>
      <c r="C888" s="128"/>
      <c r="D888" s="129"/>
      <c r="E888" s="129"/>
      <c r="F888" s="76" t="str">
        <f t="shared" si="28"/>
        <v/>
      </c>
      <c r="G888" s="76" t="str">
        <f t="shared" si="27"/>
        <v/>
      </c>
    </row>
    <row r="889" s="44" customFormat="1" spans="1:7">
      <c r="A889" s="126" t="s">
        <v>1608</v>
      </c>
      <c r="B889" s="137" t="s">
        <v>1609</v>
      </c>
      <c r="C889" s="128"/>
      <c r="D889" s="129"/>
      <c r="E889" s="129"/>
      <c r="F889" s="76" t="str">
        <f t="shared" si="28"/>
        <v/>
      </c>
      <c r="G889" s="76" t="str">
        <f t="shared" si="27"/>
        <v/>
      </c>
    </row>
    <row r="890" s="44" customFormat="1" spans="1:7">
      <c r="A890" s="126" t="s">
        <v>1610</v>
      </c>
      <c r="B890" s="137" t="s">
        <v>106</v>
      </c>
      <c r="C890" s="128"/>
      <c r="D890" s="129"/>
      <c r="E890" s="129"/>
      <c r="F890" s="76" t="str">
        <f t="shared" si="28"/>
        <v/>
      </c>
      <c r="G890" s="76" t="str">
        <f t="shared" si="27"/>
        <v/>
      </c>
    </row>
    <row r="891" s="44" customFormat="1" spans="1:7">
      <c r="A891" s="126" t="s">
        <v>1611</v>
      </c>
      <c r="B891" s="137" t="s">
        <v>108</v>
      </c>
      <c r="C891" s="128"/>
      <c r="D891" s="129"/>
      <c r="E891" s="129"/>
      <c r="F891" s="76" t="str">
        <f t="shared" si="28"/>
        <v/>
      </c>
      <c r="G891" s="76" t="str">
        <f t="shared" si="27"/>
        <v/>
      </c>
    </row>
    <row r="892" s="44" customFormat="1" spans="1:7">
      <c r="A892" s="126" t="s">
        <v>1612</v>
      </c>
      <c r="B892" s="137" t="s">
        <v>110</v>
      </c>
      <c r="C892" s="128"/>
      <c r="D892" s="129"/>
      <c r="E892" s="129"/>
      <c r="F892" s="76" t="str">
        <f t="shared" si="28"/>
        <v/>
      </c>
      <c r="G892" s="76" t="str">
        <f t="shared" si="27"/>
        <v/>
      </c>
    </row>
    <row r="893" s="44" customFormat="1" spans="1:7">
      <c r="A893" s="126" t="s">
        <v>1613</v>
      </c>
      <c r="B893" s="137" t="s">
        <v>1614</v>
      </c>
      <c r="C893" s="128"/>
      <c r="D893" s="129"/>
      <c r="E893" s="129"/>
      <c r="F893" s="76" t="str">
        <f t="shared" si="28"/>
        <v/>
      </c>
      <c r="G893" s="76" t="str">
        <f t="shared" si="27"/>
        <v/>
      </c>
    </row>
    <row r="894" s="44" customFormat="1" spans="1:7">
      <c r="A894" s="126" t="s">
        <v>1615</v>
      </c>
      <c r="B894" s="137" t="s">
        <v>106</v>
      </c>
      <c r="C894" s="128"/>
      <c r="D894" s="129">
        <v>315</v>
      </c>
      <c r="E894" s="129">
        <v>227</v>
      </c>
      <c r="F894" s="76" t="str">
        <f t="shared" si="28"/>
        <v/>
      </c>
      <c r="G894" s="76">
        <f t="shared" si="27"/>
        <v>0.720634920634921</v>
      </c>
    </row>
    <row r="895" s="44" customFormat="1" spans="1:7">
      <c r="A895" s="126" t="s">
        <v>1616</v>
      </c>
      <c r="B895" s="137" t="s">
        <v>108</v>
      </c>
      <c r="C895" s="128"/>
      <c r="D895" s="129"/>
      <c r="E895" s="129"/>
      <c r="F895" s="76" t="str">
        <f t="shared" si="28"/>
        <v/>
      </c>
      <c r="G895" s="76" t="str">
        <f t="shared" si="27"/>
        <v/>
      </c>
    </row>
    <row r="896" s="44" customFormat="1" spans="1:7">
      <c r="A896" s="126" t="s">
        <v>1617</v>
      </c>
      <c r="B896" s="137" t="s">
        <v>110</v>
      </c>
      <c r="C896" s="128"/>
      <c r="D896" s="129"/>
      <c r="E896" s="129"/>
      <c r="F896" s="76" t="str">
        <f t="shared" si="28"/>
        <v/>
      </c>
      <c r="G896" s="76" t="str">
        <f t="shared" si="27"/>
        <v/>
      </c>
    </row>
    <row r="897" s="44" customFormat="1" spans="1:7">
      <c r="A897" s="126" t="s">
        <v>1618</v>
      </c>
      <c r="B897" s="137" t="s">
        <v>1619</v>
      </c>
      <c r="C897" s="128"/>
      <c r="D897" s="129"/>
      <c r="E897" s="129"/>
      <c r="F897" s="76" t="str">
        <f t="shared" si="28"/>
        <v/>
      </c>
      <c r="G897" s="76" t="str">
        <f t="shared" si="27"/>
        <v/>
      </c>
    </row>
    <row r="898" s="44" customFormat="1" spans="1:7">
      <c r="A898" s="126" t="s">
        <v>1620</v>
      </c>
      <c r="B898" s="137" t="s">
        <v>1621</v>
      </c>
      <c r="C898" s="128"/>
      <c r="D898" s="129"/>
      <c r="E898" s="129"/>
      <c r="F898" s="76" t="str">
        <f t="shared" si="28"/>
        <v/>
      </c>
      <c r="G898" s="76" t="str">
        <f t="shared" si="27"/>
        <v/>
      </c>
    </row>
    <row r="899" s="44" customFormat="1" spans="1:7">
      <c r="A899" s="126" t="s">
        <v>1622</v>
      </c>
      <c r="B899" s="137" t="s">
        <v>1623</v>
      </c>
      <c r="C899" s="128"/>
      <c r="D899" s="129"/>
      <c r="E899" s="129"/>
      <c r="F899" s="76" t="str">
        <f t="shared" si="28"/>
        <v/>
      </c>
      <c r="G899" s="76" t="str">
        <f t="shared" si="27"/>
        <v/>
      </c>
    </row>
    <row r="900" s="44" customFormat="1" spans="1:7">
      <c r="A900" s="126" t="s">
        <v>1624</v>
      </c>
      <c r="B900" s="137" t="s">
        <v>1625</v>
      </c>
      <c r="C900" s="128"/>
      <c r="D900" s="129"/>
      <c r="E900" s="129"/>
      <c r="F900" s="76" t="str">
        <f t="shared" si="28"/>
        <v/>
      </c>
      <c r="G900" s="76" t="str">
        <f t="shared" si="27"/>
        <v/>
      </c>
    </row>
    <row r="901" s="44" customFormat="1" spans="1:7">
      <c r="A901" s="126" t="s">
        <v>1626</v>
      </c>
      <c r="B901" s="137" t="s">
        <v>1627</v>
      </c>
      <c r="C901" s="128"/>
      <c r="D901" s="129">
        <v>110</v>
      </c>
      <c r="E901" s="129"/>
      <c r="F901" s="76" t="str">
        <f t="shared" si="28"/>
        <v/>
      </c>
      <c r="G901" s="76">
        <f t="shared" si="27"/>
        <v>0</v>
      </c>
    </row>
    <row r="902" s="44" customFormat="1" spans="1:7">
      <c r="A902" s="126" t="s">
        <v>1628</v>
      </c>
      <c r="B902" s="137" t="s">
        <v>124</v>
      </c>
      <c r="C902" s="128"/>
      <c r="D902" s="129"/>
      <c r="E902" s="129"/>
      <c r="F902" s="76" t="str">
        <f t="shared" si="28"/>
        <v/>
      </c>
      <c r="G902" s="76" t="str">
        <f t="shared" si="27"/>
        <v/>
      </c>
    </row>
    <row r="903" s="44" customFormat="1" spans="1:7">
      <c r="A903" s="126" t="s">
        <v>1629</v>
      </c>
      <c r="B903" s="137" t="s">
        <v>1630</v>
      </c>
      <c r="C903" s="128"/>
      <c r="D903" s="129">
        <v>976</v>
      </c>
      <c r="E903" s="129"/>
      <c r="F903" s="76" t="str">
        <f t="shared" si="28"/>
        <v/>
      </c>
      <c r="G903" s="76">
        <f t="shared" ref="G903:G966" si="29">IFERROR($E903/D903,"")</f>
        <v>0</v>
      </c>
    </row>
    <row r="904" s="44" customFormat="1" spans="1:7">
      <c r="A904" s="126" t="s">
        <v>1631</v>
      </c>
      <c r="B904" s="137" t="s">
        <v>106</v>
      </c>
      <c r="C904" s="128"/>
      <c r="D904" s="129"/>
      <c r="E904" s="129"/>
      <c r="F904" s="76" t="str">
        <f t="shared" si="28"/>
        <v/>
      </c>
      <c r="G904" s="76" t="str">
        <f t="shared" si="29"/>
        <v/>
      </c>
    </row>
    <row r="905" s="44" customFormat="1" spans="1:7">
      <c r="A905" s="126" t="s">
        <v>1632</v>
      </c>
      <c r="B905" s="137" t="s">
        <v>108</v>
      </c>
      <c r="C905" s="128"/>
      <c r="D905" s="129"/>
      <c r="E905" s="129"/>
      <c r="F905" s="76" t="str">
        <f t="shared" si="28"/>
        <v/>
      </c>
      <c r="G905" s="76" t="str">
        <f t="shared" si="29"/>
        <v/>
      </c>
    </row>
    <row r="906" s="44" customFormat="1" spans="1:7">
      <c r="A906" s="126" t="s">
        <v>1633</v>
      </c>
      <c r="B906" s="137" t="s">
        <v>110</v>
      </c>
      <c r="C906" s="128"/>
      <c r="D906" s="129"/>
      <c r="E906" s="129"/>
      <c r="F906" s="76" t="str">
        <f t="shared" si="28"/>
        <v/>
      </c>
      <c r="G906" s="76" t="str">
        <f t="shared" si="29"/>
        <v/>
      </c>
    </row>
    <row r="907" s="44" customFormat="1" spans="1:7">
      <c r="A907" s="126" t="s">
        <v>1634</v>
      </c>
      <c r="B907" s="137" t="s">
        <v>1635</v>
      </c>
      <c r="C907" s="128"/>
      <c r="D907" s="129"/>
      <c r="E907" s="129"/>
      <c r="F907" s="76" t="str">
        <f t="shared" si="28"/>
        <v/>
      </c>
      <c r="G907" s="76" t="str">
        <f t="shared" si="29"/>
        <v/>
      </c>
    </row>
    <row r="908" s="44" customFormat="1" spans="1:7">
      <c r="A908" s="126" t="s">
        <v>1636</v>
      </c>
      <c r="B908" s="137" t="s">
        <v>1637</v>
      </c>
      <c r="C908" s="128"/>
      <c r="D908" s="129"/>
      <c r="E908" s="129"/>
      <c r="F908" s="76" t="str">
        <f t="shared" si="28"/>
        <v/>
      </c>
      <c r="G908" s="76" t="str">
        <f t="shared" si="29"/>
        <v/>
      </c>
    </row>
    <row r="909" s="44" customFormat="1" spans="1:7">
      <c r="A909" s="126" t="s">
        <v>1638</v>
      </c>
      <c r="B909" s="137" t="s">
        <v>1639</v>
      </c>
      <c r="C909" s="128"/>
      <c r="D909" s="129"/>
      <c r="E909" s="129"/>
      <c r="F909" s="76" t="str">
        <f t="shared" si="28"/>
        <v/>
      </c>
      <c r="G909" s="76" t="str">
        <f t="shared" si="29"/>
        <v/>
      </c>
    </row>
    <row r="910" s="44" customFormat="1" spans="1:7">
      <c r="A910" s="126" t="s">
        <v>1640</v>
      </c>
      <c r="B910" s="137" t="s">
        <v>106</v>
      </c>
      <c r="C910" s="128"/>
      <c r="D910" s="129"/>
      <c r="E910" s="129"/>
      <c r="F910" s="76" t="str">
        <f t="shared" si="28"/>
        <v/>
      </c>
      <c r="G910" s="76" t="str">
        <f t="shared" si="29"/>
        <v/>
      </c>
    </row>
    <row r="911" s="44" customFormat="1" spans="1:7">
      <c r="A911" s="126" t="s">
        <v>1641</v>
      </c>
      <c r="B911" s="137" t="s">
        <v>108</v>
      </c>
      <c r="C911" s="128"/>
      <c r="D911" s="129"/>
      <c r="E911" s="129"/>
      <c r="F911" s="76" t="str">
        <f t="shared" si="28"/>
        <v/>
      </c>
      <c r="G911" s="76" t="str">
        <f t="shared" si="29"/>
        <v/>
      </c>
    </row>
    <row r="912" s="44" customFormat="1" spans="1:7">
      <c r="A912" s="126" t="s">
        <v>1642</v>
      </c>
      <c r="B912" s="137" t="s">
        <v>110</v>
      </c>
      <c r="C912" s="128"/>
      <c r="D912" s="129"/>
      <c r="E912" s="129"/>
      <c r="F912" s="76" t="str">
        <f t="shared" si="28"/>
        <v/>
      </c>
      <c r="G912" s="76" t="str">
        <f t="shared" si="29"/>
        <v/>
      </c>
    </row>
    <row r="913" s="44" customFormat="1" spans="1:7">
      <c r="A913" s="126" t="s">
        <v>1643</v>
      </c>
      <c r="B913" s="137" t="s">
        <v>1644</v>
      </c>
      <c r="C913" s="128"/>
      <c r="D913" s="129"/>
      <c r="E913" s="129"/>
      <c r="F913" s="76" t="str">
        <f t="shared" si="28"/>
        <v/>
      </c>
      <c r="G913" s="76" t="str">
        <f t="shared" si="29"/>
        <v/>
      </c>
    </row>
    <row r="914" s="44" customFormat="1" spans="1:7">
      <c r="A914" s="126" t="s">
        <v>1645</v>
      </c>
      <c r="B914" s="137" t="s">
        <v>1646</v>
      </c>
      <c r="C914" s="128"/>
      <c r="D914" s="129">
        <v>12</v>
      </c>
      <c r="E914" s="129"/>
      <c r="F914" s="76" t="str">
        <f t="shared" si="28"/>
        <v/>
      </c>
      <c r="G914" s="76">
        <f t="shared" si="29"/>
        <v>0</v>
      </c>
    </row>
    <row r="915" s="44" customFormat="1" spans="1:7">
      <c r="A915" s="126" t="s">
        <v>1647</v>
      </c>
      <c r="B915" s="137" t="s">
        <v>1648</v>
      </c>
      <c r="C915" s="128"/>
      <c r="D915" s="129"/>
      <c r="E915" s="129"/>
      <c r="F915" s="76" t="str">
        <f t="shared" si="28"/>
        <v/>
      </c>
      <c r="G915" s="76" t="str">
        <f t="shared" si="29"/>
        <v/>
      </c>
    </row>
    <row r="916" s="44" customFormat="1" spans="1:7">
      <c r="A916" s="126" t="s">
        <v>1649</v>
      </c>
      <c r="B916" s="137" t="s">
        <v>1650</v>
      </c>
      <c r="C916" s="128"/>
      <c r="D916" s="129"/>
      <c r="E916" s="129"/>
      <c r="F916" s="76" t="str">
        <f t="shared" si="28"/>
        <v/>
      </c>
      <c r="G916" s="76" t="str">
        <f t="shared" si="29"/>
        <v/>
      </c>
    </row>
    <row r="917" s="44" customFormat="1" spans="1:7">
      <c r="A917" s="126" t="s">
        <v>1651</v>
      </c>
      <c r="B917" s="137" t="s">
        <v>1652</v>
      </c>
      <c r="C917" s="128"/>
      <c r="D917" s="129"/>
      <c r="E917" s="129"/>
      <c r="F917" s="76" t="str">
        <f t="shared" si="28"/>
        <v/>
      </c>
      <c r="G917" s="76" t="str">
        <f t="shared" si="29"/>
        <v/>
      </c>
    </row>
    <row r="918" s="44" customFormat="1" spans="1:7">
      <c r="A918" s="126" t="s">
        <v>1653</v>
      </c>
      <c r="B918" s="137" t="s">
        <v>1654</v>
      </c>
      <c r="C918" s="128"/>
      <c r="D918" s="129"/>
      <c r="E918" s="129"/>
      <c r="F918" s="76" t="str">
        <f t="shared" si="28"/>
        <v/>
      </c>
      <c r="G918" s="76" t="str">
        <f t="shared" si="29"/>
        <v/>
      </c>
    </row>
    <row r="919" s="44" customFormat="1" spans="1:7">
      <c r="A919" s="126" t="s">
        <v>1655</v>
      </c>
      <c r="B919" s="137" t="s">
        <v>1656</v>
      </c>
      <c r="C919" s="128"/>
      <c r="D919" s="129"/>
      <c r="E919" s="129"/>
      <c r="F919" s="76" t="str">
        <f t="shared" si="28"/>
        <v/>
      </c>
      <c r="G919" s="76" t="str">
        <f t="shared" si="29"/>
        <v/>
      </c>
    </row>
    <row r="920" s="44" customFormat="1" spans="1:7">
      <c r="A920" s="126" t="s">
        <v>1657</v>
      </c>
      <c r="B920" s="137" t="s">
        <v>1658</v>
      </c>
      <c r="C920" s="128"/>
      <c r="D920" s="129"/>
      <c r="E920" s="129"/>
      <c r="F920" s="76" t="str">
        <f t="shared" si="28"/>
        <v/>
      </c>
      <c r="G920" s="76" t="str">
        <f t="shared" si="29"/>
        <v/>
      </c>
    </row>
    <row r="921" s="44" customFormat="1" spans="1:7">
      <c r="A921" s="126" t="s">
        <v>1659</v>
      </c>
      <c r="B921" s="137" t="s">
        <v>1660</v>
      </c>
      <c r="C921" s="128"/>
      <c r="D921" s="129"/>
      <c r="E921" s="129"/>
      <c r="F921" s="76" t="str">
        <f t="shared" si="28"/>
        <v/>
      </c>
      <c r="G921" s="76" t="str">
        <f t="shared" si="29"/>
        <v/>
      </c>
    </row>
    <row r="922" s="44" customFormat="1" spans="1:7">
      <c r="A922" s="126" t="s">
        <v>1661</v>
      </c>
      <c r="B922" s="137" t="s">
        <v>106</v>
      </c>
      <c r="C922" s="128">
        <v>207</v>
      </c>
      <c r="D922" s="129">
        <v>141</v>
      </c>
      <c r="E922" s="129">
        <v>150</v>
      </c>
      <c r="F922" s="76">
        <f t="shared" si="28"/>
        <v>0.72463768115942</v>
      </c>
      <c r="G922" s="76">
        <f t="shared" si="29"/>
        <v>1.06382978723404</v>
      </c>
    </row>
    <row r="923" s="44" customFormat="1" spans="1:7">
      <c r="A923" s="126" t="s">
        <v>1662</v>
      </c>
      <c r="B923" s="137" t="s">
        <v>108</v>
      </c>
      <c r="C923" s="128"/>
      <c r="D923" s="129"/>
      <c r="E923" s="129"/>
      <c r="F923" s="76" t="str">
        <f t="shared" si="28"/>
        <v/>
      </c>
      <c r="G923" s="76" t="str">
        <f t="shared" si="29"/>
        <v/>
      </c>
    </row>
    <row r="924" s="44" customFormat="1" spans="1:7">
      <c r="A924" s="126" t="s">
        <v>1663</v>
      </c>
      <c r="B924" s="137" t="s">
        <v>110</v>
      </c>
      <c r="C924" s="128"/>
      <c r="D924" s="129"/>
      <c r="E924" s="129"/>
      <c r="F924" s="76" t="str">
        <f t="shared" si="28"/>
        <v/>
      </c>
      <c r="G924" s="76" t="str">
        <f t="shared" si="29"/>
        <v/>
      </c>
    </row>
    <row r="925" s="44" customFormat="1" spans="1:7">
      <c r="A925" s="126" t="s">
        <v>1664</v>
      </c>
      <c r="B925" s="137" t="s">
        <v>1665</v>
      </c>
      <c r="C925" s="128"/>
      <c r="D925" s="129"/>
      <c r="E925" s="129"/>
      <c r="F925" s="76" t="str">
        <f t="shared" si="28"/>
        <v/>
      </c>
      <c r="G925" s="76" t="str">
        <f t="shared" si="29"/>
        <v/>
      </c>
    </row>
    <row r="926" s="44" customFormat="1" spans="1:7">
      <c r="A926" s="126" t="s">
        <v>1666</v>
      </c>
      <c r="B926" s="139" t="s">
        <v>1667</v>
      </c>
      <c r="C926" s="128"/>
      <c r="D926" s="129"/>
      <c r="E926" s="129"/>
      <c r="F926" s="76" t="str">
        <f t="shared" si="28"/>
        <v/>
      </c>
      <c r="G926" s="76" t="str">
        <f t="shared" si="29"/>
        <v/>
      </c>
    </row>
    <row r="927" s="44" customFormat="1" spans="1:7">
      <c r="A927" s="126" t="s">
        <v>1668</v>
      </c>
      <c r="B927" s="137" t="s">
        <v>1669</v>
      </c>
      <c r="C927" s="128"/>
      <c r="D927" s="129"/>
      <c r="E927" s="129"/>
      <c r="F927" s="76" t="str">
        <f t="shared" ref="F927:F990" si="30">IFERROR($E927/C927,"")</f>
        <v/>
      </c>
      <c r="G927" s="76" t="str">
        <f t="shared" si="29"/>
        <v/>
      </c>
    </row>
    <row r="928" s="44" customFormat="1" spans="1:7">
      <c r="A928" s="126" t="s">
        <v>1670</v>
      </c>
      <c r="B928" s="137" t="s">
        <v>1671</v>
      </c>
      <c r="C928" s="128"/>
      <c r="D928" s="129"/>
      <c r="E928" s="129"/>
      <c r="F928" s="76" t="str">
        <f t="shared" si="30"/>
        <v/>
      </c>
      <c r="G928" s="76" t="str">
        <f t="shared" si="29"/>
        <v/>
      </c>
    </row>
    <row r="929" s="44" customFormat="1" spans="1:7">
      <c r="A929" s="126" t="s">
        <v>1672</v>
      </c>
      <c r="B929" s="137" t="s">
        <v>124</v>
      </c>
      <c r="C929" s="128"/>
      <c r="D929" s="129"/>
      <c r="E929" s="129"/>
      <c r="F929" s="76" t="str">
        <f t="shared" si="30"/>
        <v/>
      </c>
      <c r="G929" s="76" t="str">
        <f t="shared" si="29"/>
        <v/>
      </c>
    </row>
    <row r="930" s="44" customFormat="1" spans="1:7">
      <c r="A930" s="126" t="s">
        <v>1673</v>
      </c>
      <c r="B930" s="137" t="s">
        <v>1674</v>
      </c>
      <c r="C930" s="128">
        <v>268</v>
      </c>
      <c r="D930" s="129">
        <v>1368</v>
      </c>
      <c r="E930" s="129">
        <v>230</v>
      </c>
      <c r="F930" s="76">
        <f t="shared" si="30"/>
        <v>0.858208955223881</v>
      </c>
      <c r="G930" s="76">
        <f t="shared" si="29"/>
        <v>0.16812865497076</v>
      </c>
    </row>
    <row r="931" s="44" customFormat="1" spans="1:7">
      <c r="A931" s="126" t="s">
        <v>1675</v>
      </c>
      <c r="B931" s="137" t="s">
        <v>106</v>
      </c>
      <c r="C931" s="128"/>
      <c r="D931" s="129"/>
      <c r="E931" s="129"/>
      <c r="F931" s="76" t="str">
        <f t="shared" si="30"/>
        <v/>
      </c>
      <c r="G931" s="76" t="str">
        <f t="shared" si="29"/>
        <v/>
      </c>
    </row>
    <row r="932" s="44" customFormat="1" spans="1:7">
      <c r="A932" s="126" t="s">
        <v>1676</v>
      </c>
      <c r="B932" s="137" t="s">
        <v>108</v>
      </c>
      <c r="C932" s="128"/>
      <c r="D932" s="129"/>
      <c r="E932" s="129"/>
      <c r="F932" s="76" t="str">
        <f t="shared" si="30"/>
        <v/>
      </c>
      <c r="G932" s="76" t="str">
        <f t="shared" si="29"/>
        <v/>
      </c>
    </row>
    <row r="933" s="44" customFormat="1" spans="1:7">
      <c r="A933" s="126" t="s">
        <v>1677</v>
      </c>
      <c r="B933" s="137" t="s">
        <v>110</v>
      </c>
      <c r="C933" s="128"/>
      <c r="D933" s="129"/>
      <c r="E933" s="129"/>
      <c r="F933" s="76" t="str">
        <f t="shared" si="30"/>
        <v/>
      </c>
      <c r="G933" s="76" t="str">
        <f t="shared" si="29"/>
        <v/>
      </c>
    </row>
    <row r="934" s="44" customFormat="1" spans="1:7">
      <c r="A934" s="126" t="s">
        <v>1678</v>
      </c>
      <c r="B934" s="137" t="s">
        <v>1679</v>
      </c>
      <c r="C934" s="128"/>
      <c r="D934" s="129"/>
      <c r="E934" s="129"/>
      <c r="F934" s="76" t="str">
        <f t="shared" si="30"/>
        <v/>
      </c>
      <c r="G934" s="76" t="str">
        <f t="shared" si="29"/>
        <v/>
      </c>
    </row>
    <row r="935" s="44" customFormat="1" spans="1:7">
      <c r="A935" s="126" t="s">
        <v>1680</v>
      </c>
      <c r="B935" s="137" t="s">
        <v>1681</v>
      </c>
      <c r="C935" s="128"/>
      <c r="D935" s="129">
        <v>188</v>
      </c>
      <c r="E935" s="129">
        <v>100</v>
      </c>
      <c r="F935" s="76" t="str">
        <f t="shared" si="30"/>
        <v/>
      </c>
      <c r="G935" s="76">
        <f t="shared" si="29"/>
        <v>0.531914893617021</v>
      </c>
    </row>
    <row r="936" s="44" customFormat="1" spans="1:7">
      <c r="A936" s="126" t="s">
        <v>1682</v>
      </c>
      <c r="B936" s="137" t="s">
        <v>1683</v>
      </c>
      <c r="C936" s="128"/>
      <c r="D936" s="129"/>
      <c r="E936" s="129"/>
      <c r="F936" s="76" t="str">
        <f t="shared" si="30"/>
        <v/>
      </c>
      <c r="G936" s="76" t="str">
        <f t="shared" si="29"/>
        <v/>
      </c>
    </row>
    <row r="937" s="44" customFormat="1" spans="1:7">
      <c r="A937" s="126" t="s">
        <v>1684</v>
      </c>
      <c r="B937" s="137" t="s">
        <v>1685</v>
      </c>
      <c r="C937" s="128"/>
      <c r="D937" s="129">
        <v>8</v>
      </c>
      <c r="E937" s="129"/>
      <c r="F937" s="76" t="str">
        <f t="shared" si="30"/>
        <v/>
      </c>
      <c r="G937" s="76">
        <f t="shared" si="29"/>
        <v>0</v>
      </c>
    </row>
    <row r="938" s="44" customFormat="1" spans="1:7">
      <c r="A938" s="126" t="s">
        <v>1686</v>
      </c>
      <c r="B938" s="137" t="s">
        <v>106</v>
      </c>
      <c r="C938" s="128"/>
      <c r="D938" s="129"/>
      <c r="E938" s="129"/>
      <c r="F938" s="76" t="str">
        <f t="shared" si="30"/>
        <v/>
      </c>
      <c r="G938" s="76" t="str">
        <f t="shared" si="29"/>
        <v/>
      </c>
    </row>
    <row r="939" s="44" customFormat="1" spans="1:7">
      <c r="A939" s="126" t="s">
        <v>1687</v>
      </c>
      <c r="B939" s="137" t="s">
        <v>108</v>
      </c>
      <c r="C939" s="128"/>
      <c r="D939" s="129"/>
      <c r="E939" s="129"/>
      <c r="F939" s="76" t="str">
        <f t="shared" si="30"/>
        <v/>
      </c>
      <c r="G939" s="76" t="str">
        <f t="shared" si="29"/>
        <v/>
      </c>
    </row>
    <row r="940" s="44" customFormat="1" spans="1:7">
      <c r="A940" s="126" t="s">
        <v>1688</v>
      </c>
      <c r="B940" s="137" t="s">
        <v>110</v>
      </c>
      <c r="C940" s="128"/>
      <c r="D940" s="129"/>
      <c r="E940" s="129"/>
      <c r="F940" s="76" t="str">
        <f t="shared" si="30"/>
        <v/>
      </c>
      <c r="G940" s="76" t="str">
        <f t="shared" si="29"/>
        <v/>
      </c>
    </row>
    <row r="941" s="44" customFormat="1" spans="1:7">
      <c r="A941" s="126" t="s">
        <v>1689</v>
      </c>
      <c r="B941" s="137" t="s">
        <v>1690</v>
      </c>
      <c r="C941" s="128"/>
      <c r="D941" s="129"/>
      <c r="E941" s="129"/>
      <c r="F941" s="76" t="str">
        <f t="shared" si="30"/>
        <v/>
      </c>
      <c r="G941" s="76" t="str">
        <f t="shared" si="29"/>
        <v/>
      </c>
    </row>
    <row r="942" s="44" customFormat="1" spans="1:7">
      <c r="A942" s="126" t="s">
        <v>1691</v>
      </c>
      <c r="B942" s="137" t="s">
        <v>124</v>
      </c>
      <c r="C942" s="128"/>
      <c r="D942" s="129"/>
      <c r="E942" s="129"/>
      <c r="F942" s="76" t="str">
        <f t="shared" si="30"/>
        <v/>
      </c>
      <c r="G942" s="76" t="str">
        <f t="shared" si="29"/>
        <v/>
      </c>
    </row>
    <row r="943" s="44" customFormat="1" spans="1:7">
      <c r="A943" s="126" t="s">
        <v>1692</v>
      </c>
      <c r="B943" s="137" t="s">
        <v>1693</v>
      </c>
      <c r="C943" s="128"/>
      <c r="D943" s="129"/>
      <c r="E943" s="129"/>
      <c r="F943" s="76" t="str">
        <f t="shared" si="30"/>
        <v/>
      </c>
      <c r="G943" s="76" t="str">
        <f t="shared" si="29"/>
        <v/>
      </c>
    </row>
    <row r="944" s="44" customFormat="1" spans="1:7">
      <c r="A944" s="126" t="s">
        <v>1694</v>
      </c>
      <c r="B944" s="137" t="s">
        <v>1695</v>
      </c>
      <c r="C944" s="128"/>
      <c r="D944" s="129"/>
      <c r="E944" s="129"/>
      <c r="F944" s="76" t="str">
        <f t="shared" si="30"/>
        <v/>
      </c>
      <c r="G944" s="76" t="str">
        <f t="shared" si="29"/>
        <v/>
      </c>
    </row>
    <row r="945" s="44" customFormat="1" spans="1:7">
      <c r="A945" s="126" t="s">
        <v>1696</v>
      </c>
      <c r="B945" s="137" t="s">
        <v>1697</v>
      </c>
      <c r="C945" s="128"/>
      <c r="D945" s="129"/>
      <c r="E945" s="129"/>
      <c r="F945" s="76" t="str">
        <f t="shared" si="30"/>
        <v/>
      </c>
      <c r="G945" s="76" t="str">
        <f t="shared" si="29"/>
        <v/>
      </c>
    </row>
    <row r="946" s="44" customFormat="1" spans="1:7">
      <c r="A946" s="126" t="s">
        <v>1698</v>
      </c>
      <c r="B946" s="137" t="s">
        <v>1699</v>
      </c>
      <c r="C946" s="128"/>
      <c r="D946" s="129"/>
      <c r="E946" s="129"/>
      <c r="F946" s="76" t="str">
        <f t="shared" si="30"/>
        <v/>
      </c>
      <c r="G946" s="76" t="str">
        <f t="shared" si="29"/>
        <v/>
      </c>
    </row>
    <row r="947" s="44" customFormat="1" spans="1:7">
      <c r="A947" s="126" t="s">
        <v>1700</v>
      </c>
      <c r="B947" s="137" t="s">
        <v>1701</v>
      </c>
      <c r="C947" s="128"/>
      <c r="D947" s="129"/>
      <c r="E947" s="129"/>
      <c r="F947" s="76" t="str">
        <f t="shared" si="30"/>
        <v/>
      </c>
      <c r="G947" s="76" t="str">
        <f t="shared" si="29"/>
        <v/>
      </c>
    </row>
    <row r="948" s="44" customFormat="1" spans="1:7">
      <c r="A948" s="126" t="s">
        <v>1702</v>
      </c>
      <c r="B948" s="137" t="s">
        <v>1703</v>
      </c>
      <c r="C948" s="128"/>
      <c r="D948" s="129"/>
      <c r="E948" s="129"/>
      <c r="F948" s="76" t="str">
        <f t="shared" si="30"/>
        <v/>
      </c>
      <c r="G948" s="76" t="str">
        <f t="shared" si="29"/>
        <v/>
      </c>
    </row>
    <row r="949" s="44" customFormat="1" spans="1:7">
      <c r="A949" s="126" t="s">
        <v>1704</v>
      </c>
      <c r="B949" s="137" t="s">
        <v>1705</v>
      </c>
      <c r="C949" s="128"/>
      <c r="D949" s="129"/>
      <c r="E949" s="129"/>
      <c r="F949" s="76" t="str">
        <f t="shared" si="30"/>
        <v/>
      </c>
      <c r="G949" s="76" t="str">
        <f t="shared" si="29"/>
        <v/>
      </c>
    </row>
    <row r="950" s="44" customFormat="1" spans="1:7">
      <c r="A950" s="126" t="s">
        <v>1706</v>
      </c>
      <c r="B950" s="137" t="s">
        <v>1707</v>
      </c>
      <c r="C950" s="128"/>
      <c r="D950" s="129"/>
      <c r="E950" s="129"/>
      <c r="F950" s="76" t="str">
        <f t="shared" si="30"/>
        <v/>
      </c>
      <c r="G950" s="76" t="str">
        <f t="shared" si="29"/>
        <v/>
      </c>
    </row>
    <row r="951" s="44" customFormat="1" spans="1:7">
      <c r="A951" s="126" t="s">
        <v>1708</v>
      </c>
      <c r="B951" s="137" t="s">
        <v>1709</v>
      </c>
      <c r="C951" s="128"/>
      <c r="D951" s="129"/>
      <c r="E951" s="129"/>
      <c r="F951" s="76" t="str">
        <f t="shared" si="30"/>
        <v/>
      </c>
      <c r="G951" s="76" t="str">
        <f t="shared" si="29"/>
        <v/>
      </c>
    </row>
    <row r="952" s="44" customFormat="1" spans="1:7">
      <c r="A952" s="126" t="s">
        <v>1710</v>
      </c>
      <c r="B952" s="137" t="s">
        <v>1711</v>
      </c>
      <c r="C952" s="128"/>
      <c r="D952" s="129"/>
      <c r="E952" s="129"/>
      <c r="F952" s="76" t="str">
        <f t="shared" si="30"/>
        <v/>
      </c>
      <c r="G952" s="76" t="str">
        <f t="shared" si="29"/>
        <v/>
      </c>
    </row>
    <row r="953" s="44" customFormat="1" spans="1:7">
      <c r="A953" s="126" t="s">
        <v>1712</v>
      </c>
      <c r="B953" s="137" t="s">
        <v>1713</v>
      </c>
      <c r="C953" s="128"/>
      <c r="D953" s="129"/>
      <c r="E953" s="129"/>
      <c r="F953" s="76" t="str">
        <f t="shared" si="30"/>
        <v/>
      </c>
      <c r="G953" s="76" t="str">
        <f t="shared" si="29"/>
        <v/>
      </c>
    </row>
    <row r="954" s="44" customFormat="1" spans="1:7">
      <c r="A954" s="126" t="s">
        <v>1714</v>
      </c>
      <c r="B954" s="137" t="s">
        <v>1715</v>
      </c>
      <c r="C954" s="128"/>
      <c r="D954" s="129"/>
      <c r="E954" s="129"/>
      <c r="F954" s="76" t="str">
        <f t="shared" si="30"/>
        <v/>
      </c>
      <c r="G954" s="76" t="str">
        <f t="shared" si="29"/>
        <v/>
      </c>
    </row>
    <row r="955" s="44" customFormat="1" spans="1:7">
      <c r="A955" s="126" t="s">
        <v>1716</v>
      </c>
      <c r="B955" s="137" t="s">
        <v>1717</v>
      </c>
      <c r="C955" s="128"/>
      <c r="D955" s="129"/>
      <c r="E955" s="129"/>
      <c r="F955" s="76" t="str">
        <f t="shared" si="30"/>
        <v/>
      </c>
      <c r="G955" s="76" t="str">
        <f t="shared" si="29"/>
        <v/>
      </c>
    </row>
    <row r="956" s="44" customFormat="1" spans="1:7">
      <c r="A956" s="126" t="s">
        <v>1718</v>
      </c>
      <c r="B956" s="137" t="s">
        <v>1719</v>
      </c>
      <c r="C956" s="128"/>
      <c r="D956" s="129"/>
      <c r="E956" s="129"/>
      <c r="F956" s="76" t="str">
        <f t="shared" si="30"/>
        <v/>
      </c>
      <c r="G956" s="76" t="str">
        <f t="shared" si="29"/>
        <v/>
      </c>
    </row>
    <row r="957" s="44" customFormat="1" spans="1:7">
      <c r="A957" s="126" t="s">
        <v>1720</v>
      </c>
      <c r="B957" s="137" t="s">
        <v>1721</v>
      </c>
      <c r="C957" s="128"/>
      <c r="D957" s="129"/>
      <c r="E957" s="129"/>
      <c r="F957" s="76" t="str">
        <f t="shared" si="30"/>
        <v/>
      </c>
      <c r="G957" s="76" t="str">
        <f t="shared" si="29"/>
        <v/>
      </c>
    </row>
    <row r="958" s="44" customFormat="1" spans="1:7">
      <c r="A958" s="126" t="s">
        <v>1722</v>
      </c>
      <c r="B958" s="137" t="s">
        <v>1723</v>
      </c>
      <c r="C958" s="128"/>
      <c r="D958" s="129"/>
      <c r="E958" s="129"/>
      <c r="F958" s="76" t="str">
        <f t="shared" si="30"/>
        <v/>
      </c>
      <c r="G958" s="76" t="str">
        <f t="shared" si="29"/>
        <v/>
      </c>
    </row>
    <row r="959" s="44" customFormat="1" spans="1:7">
      <c r="A959" s="126" t="s">
        <v>1724</v>
      </c>
      <c r="B959" s="137" t="s">
        <v>1725</v>
      </c>
      <c r="C959" s="128"/>
      <c r="D959" s="129"/>
      <c r="E959" s="129"/>
      <c r="F959" s="76" t="str">
        <f t="shared" si="30"/>
        <v/>
      </c>
      <c r="G959" s="76" t="str">
        <f t="shared" si="29"/>
        <v/>
      </c>
    </row>
    <row r="960" s="44" customFormat="1" spans="1:7">
      <c r="A960" s="126" t="s">
        <v>1726</v>
      </c>
      <c r="B960" s="137" t="s">
        <v>1727</v>
      </c>
      <c r="C960" s="128"/>
      <c r="D960" s="129"/>
      <c r="E960" s="129"/>
      <c r="F960" s="76" t="str">
        <f t="shared" si="30"/>
        <v/>
      </c>
      <c r="G960" s="76" t="str">
        <f t="shared" si="29"/>
        <v/>
      </c>
    </row>
    <row r="961" s="44" customFormat="1" spans="1:7">
      <c r="A961" s="126" t="s">
        <v>1728</v>
      </c>
      <c r="B961" s="137" t="s">
        <v>1729</v>
      </c>
      <c r="C961" s="128"/>
      <c r="D961" s="129"/>
      <c r="E961" s="129"/>
      <c r="F961" s="76" t="str">
        <f t="shared" si="30"/>
        <v/>
      </c>
      <c r="G961" s="76" t="str">
        <f t="shared" si="29"/>
        <v/>
      </c>
    </row>
    <row r="962" s="44" customFormat="1" spans="1:7">
      <c r="A962" s="126" t="s">
        <v>1730</v>
      </c>
      <c r="B962" s="137" t="s">
        <v>1731</v>
      </c>
      <c r="C962" s="128"/>
      <c r="D962" s="129"/>
      <c r="E962" s="129"/>
      <c r="F962" s="76" t="str">
        <f t="shared" si="30"/>
        <v/>
      </c>
      <c r="G962" s="76" t="str">
        <f t="shared" si="29"/>
        <v/>
      </c>
    </row>
    <row r="963" s="44" customFormat="1" spans="1:7">
      <c r="A963" s="126" t="s">
        <v>1732</v>
      </c>
      <c r="B963" s="137" t="s">
        <v>1733</v>
      </c>
      <c r="C963" s="128"/>
      <c r="D963" s="129"/>
      <c r="E963" s="129"/>
      <c r="F963" s="76" t="str">
        <f t="shared" si="30"/>
        <v/>
      </c>
      <c r="G963" s="76" t="str">
        <f t="shared" si="29"/>
        <v/>
      </c>
    </row>
    <row r="964" s="44" customFormat="1" spans="1:7">
      <c r="A964" s="126" t="s">
        <v>1734</v>
      </c>
      <c r="B964" s="137" t="s">
        <v>1735</v>
      </c>
      <c r="C964" s="128"/>
      <c r="D964" s="129"/>
      <c r="E964" s="129"/>
      <c r="F964" s="76" t="str">
        <f t="shared" si="30"/>
        <v/>
      </c>
      <c r="G964" s="76" t="str">
        <f t="shared" si="29"/>
        <v/>
      </c>
    </row>
    <row r="965" s="44" customFormat="1" spans="1:7">
      <c r="A965" s="126" t="s">
        <v>1736</v>
      </c>
      <c r="B965" s="137" t="s">
        <v>1737</v>
      </c>
      <c r="C965" s="128"/>
      <c r="D965" s="129"/>
      <c r="E965" s="129"/>
      <c r="F965" s="76" t="str">
        <f t="shared" si="30"/>
        <v/>
      </c>
      <c r="G965" s="76" t="str">
        <f t="shared" si="29"/>
        <v/>
      </c>
    </row>
    <row r="966" s="44" customFormat="1" spans="1:7">
      <c r="A966" s="126" t="s">
        <v>1738</v>
      </c>
      <c r="B966" s="137" t="s">
        <v>1739</v>
      </c>
      <c r="C966" s="128"/>
      <c r="D966" s="129"/>
      <c r="E966" s="129"/>
      <c r="F966" s="76" t="str">
        <f t="shared" si="30"/>
        <v/>
      </c>
      <c r="G966" s="76" t="str">
        <f t="shared" si="29"/>
        <v/>
      </c>
    </row>
    <row r="967" s="44" customFormat="1" spans="1:7">
      <c r="A967" s="126" t="s">
        <v>1740</v>
      </c>
      <c r="B967" s="137" t="s">
        <v>1741</v>
      </c>
      <c r="C967" s="128"/>
      <c r="D967" s="129"/>
      <c r="E967" s="129"/>
      <c r="F967" s="76" t="str">
        <f t="shared" si="30"/>
        <v/>
      </c>
      <c r="G967" s="76" t="str">
        <f t="shared" ref="G967:G1030" si="31">IFERROR($E967/D967,"")</f>
        <v/>
      </c>
    </row>
    <row r="968" s="44" customFormat="1" spans="1:7">
      <c r="A968" s="126" t="s">
        <v>1742</v>
      </c>
      <c r="B968" s="137" t="s">
        <v>1743</v>
      </c>
      <c r="C968" s="128"/>
      <c r="D968" s="129"/>
      <c r="E968" s="129"/>
      <c r="F968" s="76" t="str">
        <f t="shared" si="30"/>
        <v/>
      </c>
      <c r="G968" s="76" t="str">
        <f t="shared" si="31"/>
        <v/>
      </c>
    </row>
    <row r="969" s="44" customFormat="1" spans="1:7">
      <c r="A969" s="126" t="s">
        <v>1744</v>
      </c>
      <c r="B969" s="137" t="s">
        <v>1745</v>
      </c>
      <c r="C969" s="128"/>
      <c r="D969" s="129"/>
      <c r="E969" s="129"/>
      <c r="F969" s="76" t="str">
        <f t="shared" si="30"/>
        <v/>
      </c>
      <c r="G969" s="76" t="str">
        <f t="shared" si="31"/>
        <v/>
      </c>
    </row>
    <row r="970" s="44" customFormat="1" spans="1:7">
      <c r="A970" s="126" t="s">
        <v>1746</v>
      </c>
      <c r="B970" s="137" t="s">
        <v>463</v>
      </c>
      <c r="C970" s="128">
        <v>50</v>
      </c>
      <c r="D970" s="129"/>
      <c r="E970" s="129">
        <v>50</v>
      </c>
      <c r="F970" s="76">
        <f t="shared" si="30"/>
        <v>1</v>
      </c>
      <c r="G970" s="76" t="str">
        <f t="shared" si="31"/>
        <v/>
      </c>
    </row>
    <row r="971" s="44" customFormat="1" spans="1:7">
      <c r="A971" s="126" t="s">
        <v>1747</v>
      </c>
      <c r="B971" s="137" t="s">
        <v>106</v>
      </c>
      <c r="C971" s="128">
        <v>1196</v>
      </c>
      <c r="D971" s="129">
        <v>1707</v>
      </c>
      <c r="E971" s="129">
        <v>1800</v>
      </c>
      <c r="F971" s="76">
        <f t="shared" si="30"/>
        <v>1.50501672240803</v>
      </c>
      <c r="G971" s="76">
        <f t="shared" si="31"/>
        <v>1.05448154657293</v>
      </c>
    </row>
    <row r="972" s="44" customFormat="1" spans="1:7">
      <c r="A972" s="126" t="s">
        <v>1748</v>
      </c>
      <c r="B972" s="137" t="s">
        <v>108</v>
      </c>
      <c r="C972" s="128">
        <v>937</v>
      </c>
      <c r="D972" s="129"/>
      <c r="E972" s="129">
        <v>50</v>
      </c>
      <c r="F972" s="76">
        <f t="shared" si="30"/>
        <v>0.0533617929562433</v>
      </c>
      <c r="G972" s="76" t="str">
        <f t="shared" si="31"/>
        <v/>
      </c>
    </row>
    <row r="973" s="44" customFormat="1" spans="1:7">
      <c r="A973" s="126" t="s">
        <v>1749</v>
      </c>
      <c r="B973" s="137" t="s">
        <v>110</v>
      </c>
      <c r="C973" s="128"/>
      <c r="D973" s="129"/>
      <c r="E973" s="129"/>
      <c r="F973" s="76" t="str">
        <f t="shared" si="30"/>
        <v/>
      </c>
      <c r="G973" s="76" t="str">
        <f t="shared" si="31"/>
        <v/>
      </c>
    </row>
    <row r="974" s="44" customFormat="1" spans="1:7">
      <c r="A974" s="126" t="s">
        <v>1750</v>
      </c>
      <c r="B974" s="137" t="s">
        <v>1751</v>
      </c>
      <c r="C974" s="128"/>
      <c r="D974" s="129"/>
      <c r="E974" s="129"/>
      <c r="F974" s="76" t="str">
        <f t="shared" si="30"/>
        <v/>
      </c>
      <c r="G974" s="76" t="str">
        <f t="shared" si="31"/>
        <v/>
      </c>
    </row>
    <row r="975" s="44" customFormat="1" spans="1:7">
      <c r="A975" s="126" t="s">
        <v>1752</v>
      </c>
      <c r="B975" s="137" t="s">
        <v>1753</v>
      </c>
      <c r="C975" s="128"/>
      <c r="D975" s="129"/>
      <c r="E975" s="129"/>
      <c r="F975" s="76" t="str">
        <f t="shared" si="30"/>
        <v/>
      </c>
      <c r="G975" s="76" t="str">
        <f t="shared" si="31"/>
        <v/>
      </c>
    </row>
    <row r="976" s="44" customFormat="1" spans="1:7">
      <c r="A976" s="126" t="s">
        <v>1754</v>
      </c>
      <c r="B976" s="137" t="s">
        <v>1755</v>
      </c>
      <c r="C976" s="128"/>
      <c r="D976" s="129"/>
      <c r="E976" s="129"/>
      <c r="F976" s="76" t="str">
        <f t="shared" si="30"/>
        <v/>
      </c>
      <c r="G976" s="76" t="str">
        <f t="shared" si="31"/>
        <v/>
      </c>
    </row>
    <row r="977" s="44" customFormat="1" spans="1:7">
      <c r="A977" s="126" t="s">
        <v>1756</v>
      </c>
      <c r="B977" s="137" t="s">
        <v>1757</v>
      </c>
      <c r="C977" s="128"/>
      <c r="D977" s="129"/>
      <c r="E977" s="129"/>
      <c r="F977" s="76" t="str">
        <f t="shared" si="30"/>
        <v/>
      </c>
      <c r="G977" s="76" t="str">
        <f t="shared" si="31"/>
        <v/>
      </c>
    </row>
    <row r="978" s="44" customFormat="1" spans="1:7">
      <c r="A978" s="126" t="s">
        <v>1758</v>
      </c>
      <c r="B978" s="137" t="s">
        <v>1759</v>
      </c>
      <c r="C978" s="128"/>
      <c r="D978" s="129"/>
      <c r="E978" s="129"/>
      <c r="F978" s="76" t="str">
        <f t="shared" si="30"/>
        <v/>
      </c>
      <c r="G978" s="76" t="str">
        <f t="shared" si="31"/>
        <v/>
      </c>
    </row>
    <row r="979" s="44" customFormat="1" spans="1:7">
      <c r="A979" s="126" t="s">
        <v>1760</v>
      </c>
      <c r="B979" s="137" t="s">
        <v>1761</v>
      </c>
      <c r="C979" s="128"/>
      <c r="D979" s="129"/>
      <c r="E979" s="129"/>
      <c r="F979" s="76" t="str">
        <f t="shared" si="30"/>
        <v/>
      </c>
      <c r="G979" s="76" t="str">
        <f t="shared" si="31"/>
        <v/>
      </c>
    </row>
    <row r="980" s="44" customFormat="1" spans="1:7">
      <c r="A980" s="126" t="s">
        <v>1762</v>
      </c>
      <c r="B980" s="137" t="s">
        <v>1763</v>
      </c>
      <c r="C980" s="128"/>
      <c r="D980" s="129"/>
      <c r="E980" s="129"/>
      <c r="F980" s="76" t="str">
        <f t="shared" si="30"/>
        <v/>
      </c>
      <c r="G980" s="76" t="str">
        <f t="shared" si="31"/>
        <v/>
      </c>
    </row>
    <row r="981" s="44" customFormat="1" spans="1:7">
      <c r="A981" s="126" t="s">
        <v>1764</v>
      </c>
      <c r="B981" s="137" t="s">
        <v>1765</v>
      </c>
      <c r="C981" s="128"/>
      <c r="D981" s="129"/>
      <c r="E981" s="129"/>
      <c r="F981" s="76" t="str">
        <f t="shared" si="30"/>
        <v/>
      </c>
      <c r="G981" s="76" t="str">
        <f t="shared" si="31"/>
        <v/>
      </c>
    </row>
    <row r="982" s="44" customFormat="1" spans="1:7">
      <c r="A982" s="126" t="s">
        <v>1766</v>
      </c>
      <c r="B982" s="137" t="s">
        <v>1767</v>
      </c>
      <c r="C982" s="128"/>
      <c r="D982" s="129"/>
      <c r="E982" s="129"/>
      <c r="F982" s="76" t="str">
        <f t="shared" si="30"/>
        <v/>
      </c>
      <c r="G982" s="76" t="str">
        <f t="shared" si="31"/>
        <v/>
      </c>
    </row>
    <row r="983" s="44" customFormat="1" spans="1:7">
      <c r="A983" s="126" t="s">
        <v>1768</v>
      </c>
      <c r="B983" s="137" t="s">
        <v>1769</v>
      </c>
      <c r="C983" s="128"/>
      <c r="D983" s="129"/>
      <c r="E983" s="129"/>
      <c r="F983" s="76" t="str">
        <f t="shared" si="30"/>
        <v/>
      </c>
      <c r="G983" s="76" t="str">
        <f t="shared" si="31"/>
        <v/>
      </c>
    </row>
    <row r="984" s="44" customFormat="1" spans="1:7">
      <c r="A984" s="126" t="s">
        <v>1770</v>
      </c>
      <c r="B984" s="137" t="s">
        <v>1771</v>
      </c>
      <c r="C984" s="128"/>
      <c r="D984" s="129"/>
      <c r="E984" s="129"/>
      <c r="F984" s="76" t="str">
        <f t="shared" si="30"/>
        <v/>
      </c>
      <c r="G984" s="76" t="str">
        <f t="shared" si="31"/>
        <v/>
      </c>
    </row>
    <row r="985" s="44" customFormat="1" spans="1:7">
      <c r="A985" s="126" t="s">
        <v>1772</v>
      </c>
      <c r="B985" s="137" t="s">
        <v>1773</v>
      </c>
      <c r="C985" s="128"/>
      <c r="D985" s="129"/>
      <c r="E985" s="129"/>
      <c r="F985" s="76" t="str">
        <f t="shared" si="30"/>
        <v/>
      </c>
      <c r="G985" s="76" t="str">
        <f t="shared" si="31"/>
        <v/>
      </c>
    </row>
    <row r="986" s="44" customFormat="1" spans="1:7">
      <c r="A986" s="126" t="s">
        <v>1774</v>
      </c>
      <c r="B986" s="137" t="s">
        <v>1775</v>
      </c>
      <c r="C986" s="128"/>
      <c r="D986" s="129"/>
      <c r="E986" s="129"/>
      <c r="F986" s="76" t="str">
        <f t="shared" si="30"/>
        <v/>
      </c>
      <c r="G986" s="76" t="str">
        <f t="shared" si="31"/>
        <v/>
      </c>
    </row>
    <row r="987" s="44" customFormat="1" spans="1:7">
      <c r="A987" s="126" t="s">
        <v>1776</v>
      </c>
      <c r="B987" s="137" t="s">
        <v>1777</v>
      </c>
      <c r="C987" s="128"/>
      <c r="D987" s="129"/>
      <c r="E987" s="129"/>
      <c r="F987" s="76" t="str">
        <f t="shared" si="30"/>
        <v/>
      </c>
      <c r="G987" s="76" t="str">
        <f t="shared" si="31"/>
        <v/>
      </c>
    </row>
    <row r="988" s="44" customFormat="1" spans="1:7">
      <c r="A988" s="126" t="s">
        <v>1778</v>
      </c>
      <c r="B988" s="137" t="s">
        <v>1779</v>
      </c>
      <c r="C988" s="128"/>
      <c r="D988" s="129"/>
      <c r="E988" s="129"/>
      <c r="F988" s="76" t="str">
        <f t="shared" si="30"/>
        <v/>
      </c>
      <c r="G988" s="76" t="str">
        <f t="shared" si="31"/>
        <v/>
      </c>
    </row>
    <row r="989" s="44" customFormat="1" spans="1:7">
      <c r="A989" s="126" t="s">
        <v>1780</v>
      </c>
      <c r="B989" s="137" t="s">
        <v>1781</v>
      </c>
      <c r="C989" s="128"/>
      <c r="D989" s="129"/>
      <c r="E989" s="129"/>
      <c r="F989" s="76" t="str">
        <f t="shared" si="30"/>
        <v/>
      </c>
      <c r="G989" s="76" t="str">
        <f t="shared" si="31"/>
        <v/>
      </c>
    </row>
    <row r="990" s="44" customFormat="1" spans="1:7">
      <c r="A990" s="126" t="s">
        <v>1782</v>
      </c>
      <c r="B990" s="137" t="s">
        <v>1783</v>
      </c>
      <c r="C990" s="128"/>
      <c r="D990" s="129"/>
      <c r="E990" s="129"/>
      <c r="F990" s="76" t="str">
        <f t="shared" si="30"/>
        <v/>
      </c>
      <c r="G990" s="76" t="str">
        <f t="shared" si="31"/>
        <v/>
      </c>
    </row>
    <row r="991" s="44" customFormat="1" spans="1:7">
      <c r="A991" s="126" t="s">
        <v>1784</v>
      </c>
      <c r="B991" s="137" t="s">
        <v>1785</v>
      </c>
      <c r="C991" s="128"/>
      <c r="D991" s="129"/>
      <c r="E991" s="129"/>
      <c r="F991" s="76" t="str">
        <f t="shared" ref="F991:F1054" si="32">IFERROR($E991/C991,"")</f>
        <v/>
      </c>
      <c r="G991" s="76" t="str">
        <f t="shared" si="31"/>
        <v/>
      </c>
    </row>
    <row r="992" s="44" customFormat="1" spans="1:7">
      <c r="A992" s="126" t="s">
        <v>1786</v>
      </c>
      <c r="B992" s="137" t="s">
        <v>1787</v>
      </c>
      <c r="C992" s="128"/>
      <c r="D992" s="129"/>
      <c r="E992" s="129"/>
      <c r="F992" s="76" t="str">
        <f t="shared" si="32"/>
        <v/>
      </c>
      <c r="G992" s="76" t="str">
        <f t="shared" si="31"/>
        <v/>
      </c>
    </row>
    <row r="993" s="44" customFormat="1" spans="1:7">
      <c r="A993" s="126" t="s">
        <v>1788</v>
      </c>
      <c r="B993" s="137" t="s">
        <v>1789</v>
      </c>
      <c r="C993" s="128"/>
      <c r="D993" s="129"/>
      <c r="E993" s="129"/>
      <c r="F993" s="76" t="str">
        <f t="shared" si="32"/>
        <v/>
      </c>
      <c r="G993" s="76" t="str">
        <f t="shared" si="31"/>
        <v/>
      </c>
    </row>
    <row r="994" s="44" customFormat="1" spans="1:7">
      <c r="A994" s="126" t="s">
        <v>1790</v>
      </c>
      <c r="B994" s="137" t="s">
        <v>1791</v>
      </c>
      <c r="C994" s="128"/>
      <c r="D994" s="129"/>
      <c r="E994" s="129"/>
      <c r="F994" s="76" t="str">
        <f t="shared" si="32"/>
        <v/>
      </c>
      <c r="G994" s="76" t="str">
        <f t="shared" si="31"/>
        <v/>
      </c>
    </row>
    <row r="995" s="44" customFormat="1" spans="1:7">
      <c r="A995" s="126" t="s">
        <v>1792</v>
      </c>
      <c r="B995" s="137" t="s">
        <v>124</v>
      </c>
      <c r="C995" s="128">
        <v>89</v>
      </c>
      <c r="D995" s="129">
        <v>201</v>
      </c>
      <c r="E995" s="129">
        <v>100</v>
      </c>
      <c r="F995" s="76">
        <f t="shared" si="32"/>
        <v>1.12359550561798</v>
      </c>
      <c r="G995" s="76">
        <f t="shared" si="31"/>
        <v>0.497512437810945</v>
      </c>
    </row>
    <row r="996" s="44" customFormat="1" spans="1:7">
      <c r="A996" s="126" t="s">
        <v>1793</v>
      </c>
      <c r="B996" s="137" t="s">
        <v>1794</v>
      </c>
      <c r="C996" s="128"/>
      <c r="D996" s="129">
        <v>1136</v>
      </c>
      <c r="E996" s="129">
        <v>211</v>
      </c>
      <c r="F996" s="76" t="str">
        <f t="shared" si="32"/>
        <v/>
      </c>
      <c r="G996" s="76">
        <f t="shared" si="31"/>
        <v>0.185739436619718</v>
      </c>
    </row>
    <row r="997" s="44" customFormat="1" spans="1:7">
      <c r="A997" s="126" t="s">
        <v>1795</v>
      </c>
      <c r="B997" s="137" t="s">
        <v>106</v>
      </c>
      <c r="C997" s="128">
        <v>57</v>
      </c>
      <c r="D997" s="129"/>
      <c r="E997" s="129">
        <v>5</v>
      </c>
      <c r="F997" s="76">
        <f t="shared" si="32"/>
        <v>0.087719298245614</v>
      </c>
      <c r="G997" s="76" t="str">
        <f t="shared" si="31"/>
        <v/>
      </c>
    </row>
    <row r="998" s="44" customFormat="1" spans="1:7">
      <c r="A998" s="126" t="s">
        <v>1796</v>
      </c>
      <c r="B998" s="137" t="s">
        <v>108</v>
      </c>
      <c r="C998" s="128"/>
      <c r="D998" s="129"/>
      <c r="E998" s="129"/>
      <c r="F998" s="76" t="str">
        <f t="shared" si="32"/>
        <v/>
      </c>
      <c r="G998" s="76" t="str">
        <f t="shared" si="31"/>
        <v/>
      </c>
    </row>
    <row r="999" s="44" customFormat="1" spans="1:7">
      <c r="A999" s="126" t="s">
        <v>1797</v>
      </c>
      <c r="B999" s="137" t="s">
        <v>110</v>
      </c>
      <c r="C999" s="128"/>
      <c r="D999" s="129"/>
      <c r="E999" s="129"/>
      <c r="F999" s="76" t="str">
        <f t="shared" si="32"/>
        <v/>
      </c>
      <c r="G999" s="76" t="str">
        <f t="shared" si="31"/>
        <v/>
      </c>
    </row>
    <row r="1000" s="44" customFormat="1" spans="1:7">
      <c r="A1000" s="126" t="s">
        <v>1798</v>
      </c>
      <c r="B1000" s="137" t="s">
        <v>1799</v>
      </c>
      <c r="C1000" s="128"/>
      <c r="D1000" s="129"/>
      <c r="E1000" s="129"/>
      <c r="F1000" s="76" t="str">
        <f t="shared" si="32"/>
        <v/>
      </c>
      <c r="G1000" s="76" t="str">
        <f t="shared" si="31"/>
        <v/>
      </c>
    </row>
    <row r="1001" s="44" customFormat="1" spans="1:7">
      <c r="A1001" s="126" t="s">
        <v>1800</v>
      </c>
      <c r="B1001" s="137" t="s">
        <v>1801</v>
      </c>
      <c r="C1001" s="128"/>
      <c r="D1001" s="129"/>
      <c r="E1001" s="129"/>
      <c r="F1001" s="76" t="str">
        <f t="shared" si="32"/>
        <v/>
      </c>
      <c r="G1001" s="76" t="str">
        <f t="shared" si="31"/>
        <v/>
      </c>
    </row>
    <row r="1002" s="44" customFormat="1" spans="1:7">
      <c r="A1002" s="126" t="s">
        <v>1802</v>
      </c>
      <c r="B1002" s="137" t="s">
        <v>1803</v>
      </c>
      <c r="C1002" s="128"/>
      <c r="D1002" s="129"/>
      <c r="E1002" s="129"/>
      <c r="F1002" s="76" t="str">
        <f t="shared" si="32"/>
        <v/>
      </c>
      <c r="G1002" s="76" t="str">
        <f t="shared" si="31"/>
        <v/>
      </c>
    </row>
    <row r="1003" s="44" customFormat="1" spans="1:7">
      <c r="A1003" s="126" t="s">
        <v>1804</v>
      </c>
      <c r="B1003" s="137" t="s">
        <v>1805</v>
      </c>
      <c r="C1003" s="128"/>
      <c r="D1003" s="129"/>
      <c r="E1003" s="129"/>
      <c r="F1003" s="76" t="str">
        <f t="shared" si="32"/>
        <v/>
      </c>
      <c r="G1003" s="76" t="str">
        <f t="shared" si="31"/>
        <v/>
      </c>
    </row>
    <row r="1004" s="44" customFormat="1" spans="1:7">
      <c r="A1004" s="126" t="s">
        <v>1806</v>
      </c>
      <c r="B1004" s="137" t="s">
        <v>1807</v>
      </c>
      <c r="C1004" s="128">
        <v>15</v>
      </c>
      <c r="D1004" s="129"/>
      <c r="E1004" s="129">
        <v>1</v>
      </c>
      <c r="F1004" s="76">
        <f t="shared" si="32"/>
        <v>0.0666666666666667</v>
      </c>
      <c r="G1004" s="76" t="str">
        <f t="shared" si="31"/>
        <v/>
      </c>
    </row>
    <row r="1005" s="44" customFormat="1" spans="1:7">
      <c r="A1005" s="126" t="s">
        <v>1808</v>
      </c>
      <c r="B1005" s="137" t="s">
        <v>1809</v>
      </c>
      <c r="C1005" s="128"/>
      <c r="D1005" s="129"/>
      <c r="E1005" s="129"/>
      <c r="F1005" s="76" t="str">
        <f t="shared" si="32"/>
        <v/>
      </c>
      <c r="G1005" s="76" t="str">
        <f t="shared" si="31"/>
        <v/>
      </c>
    </row>
    <row r="1006" s="44" customFormat="1" spans="1:7">
      <c r="A1006" s="126" t="s">
        <v>1810</v>
      </c>
      <c r="B1006" s="137" t="s">
        <v>1811</v>
      </c>
      <c r="C1006" s="128"/>
      <c r="D1006" s="129"/>
      <c r="E1006" s="129"/>
      <c r="F1006" s="76" t="str">
        <f t="shared" si="32"/>
        <v/>
      </c>
      <c r="G1006" s="76" t="str">
        <f t="shared" si="31"/>
        <v/>
      </c>
    </row>
    <row r="1007" s="44" customFormat="1" spans="1:7">
      <c r="A1007" s="126" t="s">
        <v>1812</v>
      </c>
      <c r="B1007" s="137" t="s">
        <v>1813</v>
      </c>
      <c r="C1007" s="128"/>
      <c r="D1007" s="129"/>
      <c r="E1007" s="129"/>
      <c r="F1007" s="76" t="str">
        <f t="shared" si="32"/>
        <v/>
      </c>
      <c r="G1007" s="76" t="str">
        <f t="shared" si="31"/>
        <v/>
      </c>
    </row>
    <row r="1008" s="44" customFormat="1" spans="1:7">
      <c r="A1008" s="126" t="s">
        <v>1814</v>
      </c>
      <c r="B1008" s="137" t="s">
        <v>1815</v>
      </c>
      <c r="C1008" s="128"/>
      <c r="D1008" s="129"/>
      <c r="E1008" s="129"/>
      <c r="F1008" s="76" t="str">
        <f t="shared" si="32"/>
        <v/>
      </c>
      <c r="G1008" s="76" t="str">
        <f t="shared" si="31"/>
        <v/>
      </c>
    </row>
    <row r="1009" s="44" customFormat="1" spans="1:7">
      <c r="A1009" s="126" t="s">
        <v>1816</v>
      </c>
      <c r="B1009" s="137" t="s">
        <v>1817</v>
      </c>
      <c r="C1009" s="128"/>
      <c r="D1009" s="129"/>
      <c r="E1009" s="129"/>
      <c r="F1009" s="76" t="str">
        <f t="shared" si="32"/>
        <v/>
      </c>
      <c r="G1009" s="76" t="str">
        <f t="shared" si="31"/>
        <v/>
      </c>
    </row>
    <row r="1010" s="44" customFormat="1" spans="1:7">
      <c r="A1010" s="126" t="s">
        <v>1818</v>
      </c>
      <c r="B1010" s="137" t="s">
        <v>1819</v>
      </c>
      <c r="C1010" s="128"/>
      <c r="D1010" s="129">
        <v>183</v>
      </c>
      <c r="E1010" s="129">
        <v>150</v>
      </c>
      <c r="F1010" s="76" t="str">
        <f t="shared" si="32"/>
        <v/>
      </c>
      <c r="G1010" s="76">
        <f t="shared" si="31"/>
        <v>0.819672131147541</v>
      </c>
    </row>
    <row r="1011" s="44" customFormat="1" spans="1:7">
      <c r="A1011" s="126" t="s">
        <v>1820</v>
      </c>
      <c r="B1011" s="137" t="s">
        <v>1821</v>
      </c>
      <c r="C1011" s="128"/>
      <c r="D1011" s="129"/>
      <c r="E1011" s="129"/>
      <c r="F1011" s="76" t="str">
        <f t="shared" si="32"/>
        <v/>
      </c>
      <c r="G1011" s="76" t="str">
        <f t="shared" si="31"/>
        <v/>
      </c>
    </row>
    <row r="1012" s="44" customFormat="1" spans="1:7">
      <c r="A1012" s="126" t="s">
        <v>1822</v>
      </c>
      <c r="B1012" s="137" t="s">
        <v>1823</v>
      </c>
      <c r="C1012" s="128"/>
      <c r="D1012" s="129">
        <v>3</v>
      </c>
      <c r="E1012" s="129">
        <v>3</v>
      </c>
      <c r="F1012" s="76" t="str">
        <f t="shared" si="32"/>
        <v/>
      </c>
      <c r="G1012" s="76">
        <f t="shared" si="31"/>
        <v>1</v>
      </c>
    </row>
    <row r="1013" s="44" customFormat="1" spans="1:7">
      <c r="A1013" s="126" t="s">
        <v>1824</v>
      </c>
      <c r="B1013" s="137" t="s">
        <v>1825</v>
      </c>
      <c r="C1013" s="128"/>
      <c r="D1013" s="129"/>
      <c r="E1013" s="129"/>
      <c r="F1013" s="76" t="str">
        <f t="shared" si="32"/>
        <v/>
      </c>
      <c r="G1013" s="76" t="str">
        <f t="shared" si="31"/>
        <v/>
      </c>
    </row>
    <row r="1014" s="44" customFormat="1" spans="1:7">
      <c r="A1014" s="126" t="s">
        <v>1826</v>
      </c>
      <c r="B1014" s="137" t="s">
        <v>1827</v>
      </c>
      <c r="C1014" s="128">
        <v>1162</v>
      </c>
      <c r="D1014" s="129">
        <v>3988</v>
      </c>
      <c r="E1014" s="129">
        <v>4974</v>
      </c>
      <c r="F1014" s="76">
        <f t="shared" si="32"/>
        <v>4.28055077452668</v>
      </c>
      <c r="G1014" s="76">
        <f t="shared" si="31"/>
        <v>1.24724172517553</v>
      </c>
    </row>
    <row r="1015" s="44" customFormat="1" spans="1:7">
      <c r="A1015" s="126" t="s">
        <v>1828</v>
      </c>
      <c r="B1015" s="137" t="s">
        <v>1829</v>
      </c>
      <c r="C1015" s="128"/>
      <c r="D1015" s="129"/>
      <c r="E1015" s="129"/>
      <c r="F1015" s="76" t="str">
        <f t="shared" si="32"/>
        <v/>
      </c>
      <c r="G1015" s="76" t="str">
        <f t="shared" si="31"/>
        <v/>
      </c>
    </row>
    <row r="1016" s="44" customFormat="1" spans="1:7">
      <c r="A1016" s="126" t="s">
        <v>1830</v>
      </c>
      <c r="B1016" s="137" t="s">
        <v>1831</v>
      </c>
      <c r="C1016" s="128"/>
      <c r="D1016" s="129">
        <v>651</v>
      </c>
      <c r="E1016" s="129">
        <v>500</v>
      </c>
      <c r="F1016" s="76" t="str">
        <f t="shared" si="32"/>
        <v/>
      </c>
      <c r="G1016" s="76">
        <f t="shared" si="31"/>
        <v>0.768049155145929</v>
      </c>
    </row>
    <row r="1017" s="44" customFormat="1" spans="1:7">
      <c r="A1017" s="126" t="s">
        <v>1832</v>
      </c>
      <c r="B1017" s="137" t="s">
        <v>1833</v>
      </c>
      <c r="C1017" s="128">
        <v>647</v>
      </c>
      <c r="D1017" s="129">
        <v>740</v>
      </c>
      <c r="E1017" s="129">
        <v>700</v>
      </c>
      <c r="F1017" s="76">
        <f t="shared" si="32"/>
        <v>1.08191653786708</v>
      </c>
      <c r="G1017" s="76">
        <f t="shared" si="31"/>
        <v>0.945945945945946</v>
      </c>
    </row>
    <row r="1018" s="44" customFormat="1" spans="1:7">
      <c r="A1018" s="126" t="s">
        <v>1834</v>
      </c>
      <c r="B1018" s="137" t="s">
        <v>1835</v>
      </c>
      <c r="C1018" s="128"/>
      <c r="D1018" s="129">
        <v>8</v>
      </c>
      <c r="E1018" s="129">
        <v>10</v>
      </c>
      <c r="F1018" s="76" t="str">
        <f t="shared" si="32"/>
        <v/>
      </c>
      <c r="G1018" s="76">
        <f t="shared" si="31"/>
        <v>1.25</v>
      </c>
    </row>
    <row r="1019" s="44" customFormat="1" spans="1:7">
      <c r="A1019" s="126" t="s">
        <v>1836</v>
      </c>
      <c r="B1019" s="137" t="s">
        <v>1837</v>
      </c>
      <c r="C1019" s="128"/>
      <c r="D1019" s="129">
        <v>1422</v>
      </c>
      <c r="E1019" s="129">
        <v>1500</v>
      </c>
      <c r="F1019" s="76" t="str">
        <f t="shared" si="32"/>
        <v/>
      </c>
      <c r="G1019" s="76">
        <f t="shared" si="31"/>
        <v>1.05485232067511</v>
      </c>
    </row>
    <row r="1020" s="44" customFormat="1" spans="1:7">
      <c r="A1020" s="126" t="s">
        <v>1838</v>
      </c>
      <c r="B1020" s="137" t="s">
        <v>1839</v>
      </c>
      <c r="C1020" s="128"/>
      <c r="D1020" s="129"/>
      <c r="E1020" s="129"/>
      <c r="F1020" s="76" t="str">
        <f t="shared" si="32"/>
        <v/>
      </c>
      <c r="G1020" s="76" t="str">
        <f t="shared" si="31"/>
        <v/>
      </c>
    </row>
    <row r="1021" s="44" customFormat="1" spans="1:7">
      <c r="A1021" s="126" t="s">
        <v>1840</v>
      </c>
      <c r="B1021" s="137" t="s">
        <v>1841</v>
      </c>
      <c r="C1021" s="128"/>
      <c r="D1021" s="129">
        <v>108</v>
      </c>
      <c r="E1021" s="129">
        <v>100</v>
      </c>
      <c r="F1021" s="76" t="str">
        <f t="shared" si="32"/>
        <v/>
      </c>
      <c r="G1021" s="76">
        <f t="shared" si="31"/>
        <v>0.925925925925926</v>
      </c>
    </row>
    <row r="1022" s="44" customFormat="1" spans="1:7">
      <c r="A1022" s="126" t="s">
        <v>1842</v>
      </c>
      <c r="B1022" s="137" t="s">
        <v>1843</v>
      </c>
      <c r="C1022" s="128"/>
      <c r="D1022" s="129"/>
      <c r="E1022" s="129"/>
      <c r="F1022" s="76" t="str">
        <f t="shared" si="32"/>
        <v/>
      </c>
      <c r="G1022" s="76" t="str">
        <f t="shared" si="31"/>
        <v/>
      </c>
    </row>
    <row r="1023" s="44" customFormat="1" spans="1:7">
      <c r="A1023" s="126" t="s">
        <v>1844</v>
      </c>
      <c r="B1023" s="137" t="s">
        <v>1845</v>
      </c>
      <c r="C1023" s="128">
        <v>2931</v>
      </c>
      <c r="D1023" s="129">
        <v>8381</v>
      </c>
      <c r="E1023" s="129">
        <v>9000</v>
      </c>
      <c r="F1023" s="76">
        <f t="shared" si="32"/>
        <v>3.07062436028659</v>
      </c>
      <c r="G1023" s="76">
        <f t="shared" si="31"/>
        <v>1.07385753490037</v>
      </c>
    </row>
    <row r="1024" s="44" customFormat="1" spans="1:7">
      <c r="A1024" s="126" t="s">
        <v>1846</v>
      </c>
      <c r="B1024" s="137" t="s">
        <v>1847</v>
      </c>
      <c r="C1024" s="128"/>
      <c r="D1024" s="129"/>
      <c r="E1024" s="129"/>
      <c r="F1024" s="76" t="str">
        <f t="shared" si="32"/>
        <v/>
      </c>
      <c r="G1024" s="76" t="str">
        <f t="shared" si="31"/>
        <v/>
      </c>
    </row>
    <row r="1025" s="44" customFormat="1" spans="1:7">
      <c r="A1025" s="126" t="s">
        <v>1848</v>
      </c>
      <c r="B1025" s="137" t="s">
        <v>1849</v>
      </c>
      <c r="C1025" s="128"/>
      <c r="D1025" s="129"/>
      <c r="E1025" s="129"/>
      <c r="F1025" s="76" t="str">
        <f t="shared" si="32"/>
        <v/>
      </c>
      <c r="G1025" s="76" t="str">
        <f t="shared" si="31"/>
        <v/>
      </c>
    </row>
    <row r="1026" s="44" customFormat="1" spans="1:7">
      <c r="A1026" s="126" t="s">
        <v>1850</v>
      </c>
      <c r="B1026" s="137" t="s">
        <v>1851</v>
      </c>
      <c r="C1026" s="128"/>
      <c r="D1026" s="129"/>
      <c r="E1026" s="129"/>
      <c r="F1026" s="76" t="str">
        <f t="shared" si="32"/>
        <v/>
      </c>
      <c r="G1026" s="76" t="str">
        <f t="shared" si="31"/>
        <v/>
      </c>
    </row>
    <row r="1027" s="44" customFormat="1" spans="1:7">
      <c r="A1027" s="126" t="s">
        <v>1852</v>
      </c>
      <c r="B1027" s="137" t="s">
        <v>1853</v>
      </c>
      <c r="C1027" s="128"/>
      <c r="D1027" s="129"/>
      <c r="E1027" s="129"/>
      <c r="F1027" s="76" t="str">
        <f t="shared" si="32"/>
        <v/>
      </c>
      <c r="G1027" s="76" t="str">
        <f t="shared" si="31"/>
        <v/>
      </c>
    </row>
    <row r="1028" s="44" customFormat="1" spans="1:7">
      <c r="A1028" s="126" t="s">
        <v>1854</v>
      </c>
      <c r="B1028" s="137" t="s">
        <v>1855</v>
      </c>
      <c r="C1028" s="128"/>
      <c r="D1028" s="129"/>
      <c r="E1028" s="129"/>
      <c r="F1028" s="76" t="str">
        <f t="shared" si="32"/>
        <v/>
      </c>
      <c r="G1028" s="76" t="str">
        <f t="shared" si="31"/>
        <v/>
      </c>
    </row>
    <row r="1029" s="44" customFormat="1" spans="1:7">
      <c r="A1029" s="126" t="s">
        <v>1856</v>
      </c>
      <c r="B1029" s="137" t="s">
        <v>106</v>
      </c>
      <c r="C1029" s="128">
        <v>179</v>
      </c>
      <c r="D1029" s="129">
        <v>177</v>
      </c>
      <c r="E1029" s="129">
        <v>180</v>
      </c>
      <c r="F1029" s="76">
        <f t="shared" si="32"/>
        <v>1.00558659217877</v>
      </c>
      <c r="G1029" s="76">
        <f t="shared" si="31"/>
        <v>1.01694915254237</v>
      </c>
    </row>
    <row r="1030" s="44" customFormat="1" spans="1:7">
      <c r="A1030" s="126" t="s">
        <v>1857</v>
      </c>
      <c r="B1030" s="137" t="s">
        <v>108</v>
      </c>
      <c r="C1030" s="128"/>
      <c r="D1030" s="129"/>
      <c r="E1030" s="129"/>
      <c r="F1030" s="76" t="str">
        <f t="shared" si="32"/>
        <v/>
      </c>
      <c r="G1030" s="76" t="str">
        <f t="shared" si="31"/>
        <v/>
      </c>
    </row>
    <row r="1031" s="44" customFormat="1" spans="1:7">
      <c r="A1031" s="126" t="s">
        <v>1858</v>
      </c>
      <c r="B1031" s="137" t="s">
        <v>110</v>
      </c>
      <c r="C1031" s="128"/>
      <c r="D1031" s="129"/>
      <c r="E1031" s="129"/>
      <c r="F1031" s="76" t="str">
        <f t="shared" si="32"/>
        <v/>
      </c>
      <c r="G1031" s="76" t="str">
        <f t="shared" ref="G1031:G1094" si="33">IFERROR($E1031/D1031,"")</f>
        <v/>
      </c>
    </row>
    <row r="1032" s="44" customFormat="1" spans="1:7">
      <c r="A1032" s="126" t="s">
        <v>1859</v>
      </c>
      <c r="B1032" s="137" t="s">
        <v>1860</v>
      </c>
      <c r="C1032" s="128"/>
      <c r="D1032" s="129"/>
      <c r="E1032" s="129"/>
      <c r="F1032" s="76" t="str">
        <f t="shared" si="32"/>
        <v/>
      </c>
      <c r="G1032" s="76" t="str">
        <f t="shared" si="33"/>
        <v/>
      </c>
    </row>
    <row r="1033" s="44" customFormat="1" spans="1:7">
      <c r="A1033" s="126" t="s">
        <v>1861</v>
      </c>
      <c r="B1033" s="137" t="s">
        <v>1862</v>
      </c>
      <c r="C1033" s="128"/>
      <c r="D1033" s="129"/>
      <c r="E1033" s="129"/>
      <c r="F1033" s="76" t="str">
        <f t="shared" si="32"/>
        <v/>
      </c>
      <c r="G1033" s="76" t="str">
        <f t="shared" si="33"/>
        <v/>
      </c>
    </row>
    <row r="1034" s="44" customFormat="1" spans="1:7">
      <c r="A1034" s="126" t="s">
        <v>1863</v>
      </c>
      <c r="B1034" s="137" t="s">
        <v>1864</v>
      </c>
      <c r="C1034" s="128"/>
      <c r="D1034" s="129"/>
      <c r="E1034" s="129"/>
      <c r="F1034" s="76" t="str">
        <f t="shared" si="32"/>
        <v/>
      </c>
      <c r="G1034" s="76" t="str">
        <f t="shared" si="33"/>
        <v/>
      </c>
    </row>
    <row r="1035" s="44" customFormat="1" spans="1:7">
      <c r="A1035" s="126" t="s">
        <v>1865</v>
      </c>
      <c r="B1035" s="137" t="s">
        <v>1866</v>
      </c>
      <c r="C1035" s="128"/>
      <c r="D1035" s="129"/>
      <c r="E1035" s="129"/>
      <c r="F1035" s="76" t="str">
        <f t="shared" si="32"/>
        <v/>
      </c>
      <c r="G1035" s="76" t="str">
        <f t="shared" si="33"/>
        <v/>
      </c>
    </row>
    <row r="1036" s="44" customFormat="1" spans="1:7">
      <c r="A1036" s="126" t="s">
        <v>1867</v>
      </c>
      <c r="B1036" s="137" t="s">
        <v>1868</v>
      </c>
      <c r="C1036" s="128"/>
      <c r="D1036" s="129"/>
      <c r="E1036" s="129"/>
      <c r="F1036" s="76" t="str">
        <f t="shared" si="32"/>
        <v/>
      </c>
      <c r="G1036" s="76" t="str">
        <f t="shared" si="33"/>
        <v/>
      </c>
    </row>
    <row r="1037" s="44" customFormat="1" spans="1:7">
      <c r="A1037" s="126" t="s">
        <v>1869</v>
      </c>
      <c r="B1037" s="137" t="s">
        <v>1870</v>
      </c>
      <c r="C1037" s="128"/>
      <c r="D1037" s="129"/>
      <c r="E1037" s="129"/>
      <c r="F1037" s="76" t="str">
        <f t="shared" si="32"/>
        <v/>
      </c>
      <c r="G1037" s="76" t="str">
        <f t="shared" si="33"/>
        <v/>
      </c>
    </row>
    <row r="1038" s="44" customFormat="1" spans="1:7">
      <c r="A1038" s="126" t="s">
        <v>1871</v>
      </c>
      <c r="B1038" s="137" t="s">
        <v>1872</v>
      </c>
      <c r="C1038" s="128"/>
      <c r="D1038" s="129"/>
      <c r="E1038" s="129"/>
      <c r="F1038" s="76" t="str">
        <f t="shared" si="32"/>
        <v/>
      </c>
      <c r="G1038" s="76" t="str">
        <f t="shared" si="33"/>
        <v/>
      </c>
    </row>
    <row r="1039" s="44" customFormat="1" spans="1:7">
      <c r="A1039" s="126" t="s">
        <v>1873</v>
      </c>
      <c r="B1039" s="137" t="s">
        <v>1874</v>
      </c>
      <c r="C1039" s="128"/>
      <c r="D1039" s="129"/>
      <c r="E1039" s="129"/>
      <c r="F1039" s="76" t="str">
        <f t="shared" si="32"/>
        <v/>
      </c>
      <c r="G1039" s="76" t="str">
        <f t="shared" si="33"/>
        <v/>
      </c>
    </row>
    <row r="1040" s="44" customFormat="1" spans="1:7">
      <c r="A1040" s="126" t="s">
        <v>1875</v>
      </c>
      <c r="B1040" s="137" t="s">
        <v>1876</v>
      </c>
      <c r="C1040" s="128"/>
      <c r="D1040" s="129"/>
      <c r="E1040" s="129"/>
      <c r="F1040" s="76" t="str">
        <f t="shared" si="32"/>
        <v/>
      </c>
      <c r="G1040" s="76" t="str">
        <f t="shared" si="33"/>
        <v/>
      </c>
    </row>
    <row r="1041" s="44" customFormat="1" spans="1:7">
      <c r="A1041" s="126" t="s">
        <v>1877</v>
      </c>
      <c r="B1041" s="137" t="s">
        <v>1878</v>
      </c>
      <c r="C1041" s="128"/>
      <c r="D1041" s="129">
        <v>890</v>
      </c>
      <c r="E1041" s="129">
        <v>100</v>
      </c>
      <c r="F1041" s="76" t="str">
        <f t="shared" si="32"/>
        <v/>
      </c>
      <c r="G1041" s="76">
        <f t="shared" si="33"/>
        <v>0.112359550561798</v>
      </c>
    </row>
    <row r="1042" s="44" customFormat="1" spans="1:7">
      <c r="A1042" s="126" t="s">
        <v>1879</v>
      </c>
      <c r="B1042" s="137" t="s">
        <v>1880</v>
      </c>
      <c r="C1042" s="128"/>
      <c r="D1042" s="129"/>
      <c r="E1042" s="129"/>
      <c r="F1042" s="76" t="str">
        <f t="shared" si="32"/>
        <v/>
      </c>
      <c r="G1042" s="76" t="str">
        <f t="shared" si="33"/>
        <v/>
      </c>
    </row>
    <row r="1043" s="44" customFormat="1" spans="1:7">
      <c r="A1043" s="126" t="s">
        <v>1881</v>
      </c>
      <c r="B1043" s="137" t="s">
        <v>1882</v>
      </c>
      <c r="C1043" s="128"/>
      <c r="D1043" s="129"/>
      <c r="E1043" s="129"/>
      <c r="F1043" s="76" t="str">
        <f t="shared" si="32"/>
        <v/>
      </c>
      <c r="G1043" s="76" t="str">
        <f t="shared" si="33"/>
        <v/>
      </c>
    </row>
    <row r="1044" s="44" customFormat="1" spans="1:7">
      <c r="A1044" s="126" t="s">
        <v>1883</v>
      </c>
      <c r="B1044" s="137" t="s">
        <v>124</v>
      </c>
      <c r="C1044" s="128"/>
      <c r="D1044" s="129"/>
      <c r="E1044" s="129"/>
      <c r="F1044" s="76" t="str">
        <f t="shared" si="32"/>
        <v/>
      </c>
      <c r="G1044" s="76" t="str">
        <f t="shared" si="33"/>
        <v/>
      </c>
    </row>
    <row r="1045" s="44" customFormat="1" spans="1:7">
      <c r="A1045" s="126" t="s">
        <v>1884</v>
      </c>
      <c r="B1045" s="137" t="s">
        <v>1885</v>
      </c>
      <c r="C1045" s="128">
        <v>863</v>
      </c>
      <c r="D1045" s="129">
        <v>1446</v>
      </c>
      <c r="E1045" s="129">
        <v>873</v>
      </c>
      <c r="F1045" s="76">
        <f t="shared" si="32"/>
        <v>1.01158748551564</v>
      </c>
      <c r="G1045" s="76">
        <f t="shared" si="33"/>
        <v>0.603734439834025</v>
      </c>
    </row>
    <row r="1046" s="44" customFormat="1" spans="1:7">
      <c r="A1046" s="126" t="s">
        <v>1886</v>
      </c>
      <c r="B1046" s="137" t="s">
        <v>1887</v>
      </c>
      <c r="C1046" s="128"/>
      <c r="D1046" s="129"/>
      <c r="E1046" s="129"/>
      <c r="F1046" s="76" t="str">
        <f t="shared" si="32"/>
        <v/>
      </c>
      <c r="G1046" s="76" t="str">
        <f t="shared" si="33"/>
        <v/>
      </c>
    </row>
    <row r="1047" s="44" customFormat="1" spans="1:7">
      <c r="A1047" s="126" t="s">
        <v>1888</v>
      </c>
      <c r="B1047" s="137" t="s">
        <v>1889</v>
      </c>
      <c r="C1047" s="128"/>
      <c r="D1047" s="129"/>
      <c r="E1047" s="129"/>
      <c r="F1047" s="76" t="str">
        <f t="shared" si="32"/>
        <v/>
      </c>
      <c r="G1047" s="76" t="str">
        <f t="shared" si="33"/>
        <v/>
      </c>
    </row>
    <row r="1048" s="44" customFormat="1" spans="1:7">
      <c r="A1048" s="126" t="s">
        <v>1890</v>
      </c>
      <c r="B1048" s="137" t="s">
        <v>1891</v>
      </c>
      <c r="C1048" s="128"/>
      <c r="D1048" s="129"/>
      <c r="E1048" s="129"/>
      <c r="F1048" s="76" t="str">
        <f t="shared" si="32"/>
        <v/>
      </c>
      <c r="G1048" s="76" t="str">
        <f t="shared" si="33"/>
        <v/>
      </c>
    </row>
    <row r="1049" s="44" customFormat="1" spans="1:7">
      <c r="A1049" s="126" t="s">
        <v>1892</v>
      </c>
      <c r="B1049" s="137" t="s">
        <v>1893</v>
      </c>
      <c r="C1049" s="128"/>
      <c r="D1049" s="129"/>
      <c r="E1049" s="129"/>
      <c r="F1049" s="76" t="str">
        <f t="shared" si="32"/>
        <v/>
      </c>
      <c r="G1049" s="76" t="str">
        <f t="shared" si="33"/>
        <v/>
      </c>
    </row>
    <row r="1050" s="44" customFormat="1" spans="1:7">
      <c r="A1050" s="126" t="s">
        <v>1894</v>
      </c>
      <c r="B1050" s="137" t="s">
        <v>1895</v>
      </c>
      <c r="C1050" s="128"/>
      <c r="D1050" s="129"/>
      <c r="E1050" s="129"/>
      <c r="F1050" s="76" t="str">
        <f t="shared" si="32"/>
        <v/>
      </c>
      <c r="G1050" s="76" t="str">
        <f t="shared" si="33"/>
        <v/>
      </c>
    </row>
    <row r="1051" s="44" customFormat="1" spans="1:7">
      <c r="A1051" s="126" t="s">
        <v>1896</v>
      </c>
      <c r="B1051" s="137" t="s">
        <v>1897</v>
      </c>
      <c r="C1051" s="128"/>
      <c r="D1051" s="129"/>
      <c r="E1051" s="129"/>
      <c r="F1051" s="76" t="str">
        <f t="shared" si="32"/>
        <v/>
      </c>
      <c r="G1051" s="76" t="str">
        <f t="shared" si="33"/>
        <v/>
      </c>
    </row>
    <row r="1052" s="44" customFormat="1" spans="1:7">
      <c r="A1052" s="126" t="s">
        <v>1898</v>
      </c>
      <c r="B1052" s="137" t="s">
        <v>1899</v>
      </c>
      <c r="C1052" s="128"/>
      <c r="D1052" s="129"/>
      <c r="E1052" s="129"/>
      <c r="F1052" s="76" t="str">
        <f t="shared" si="32"/>
        <v/>
      </c>
      <c r="G1052" s="76" t="str">
        <f t="shared" si="33"/>
        <v/>
      </c>
    </row>
    <row r="1053" s="44" customFormat="1" spans="1:7">
      <c r="A1053" s="126" t="s">
        <v>1900</v>
      </c>
      <c r="B1053" s="137" t="s">
        <v>1901</v>
      </c>
      <c r="C1053" s="128"/>
      <c r="D1053" s="129"/>
      <c r="E1053" s="129"/>
      <c r="F1053" s="76" t="str">
        <f t="shared" si="32"/>
        <v/>
      </c>
      <c r="G1053" s="76" t="str">
        <f t="shared" si="33"/>
        <v/>
      </c>
    </row>
    <row r="1054" s="44" customFormat="1" spans="1:7">
      <c r="A1054" s="126" t="s">
        <v>1902</v>
      </c>
      <c r="B1054" s="137" t="s">
        <v>1903</v>
      </c>
      <c r="C1054" s="128"/>
      <c r="D1054" s="129"/>
      <c r="E1054" s="129"/>
      <c r="F1054" s="76" t="str">
        <f t="shared" si="32"/>
        <v/>
      </c>
      <c r="G1054" s="76" t="str">
        <f t="shared" si="33"/>
        <v/>
      </c>
    </row>
    <row r="1055" s="44" customFormat="1" spans="1:7">
      <c r="A1055" s="126" t="s">
        <v>1904</v>
      </c>
      <c r="B1055" s="137" t="s">
        <v>1905</v>
      </c>
      <c r="C1055" s="128"/>
      <c r="D1055" s="129"/>
      <c r="E1055" s="129"/>
      <c r="F1055" s="76" t="str">
        <f t="shared" ref="F1055:F1118" si="34">IFERROR($E1055/C1055,"")</f>
        <v/>
      </c>
      <c r="G1055" s="76" t="str">
        <f t="shared" si="33"/>
        <v/>
      </c>
    </row>
    <row r="1056" s="44" customFormat="1" spans="1:7">
      <c r="A1056" s="126" t="s">
        <v>1906</v>
      </c>
      <c r="B1056" s="137" t="s">
        <v>1907</v>
      </c>
      <c r="C1056" s="128">
        <v>100</v>
      </c>
      <c r="D1056" s="129"/>
      <c r="E1056" s="129"/>
      <c r="F1056" s="76">
        <f t="shared" si="34"/>
        <v>0</v>
      </c>
      <c r="G1056" s="76" t="str">
        <f t="shared" si="33"/>
        <v/>
      </c>
    </row>
    <row r="1057" s="44" customFormat="1" spans="1:7">
      <c r="A1057" s="126" t="s">
        <v>1908</v>
      </c>
      <c r="B1057" s="137" t="s">
        <v>1909</v>
      </c>
      <c r="C1057" s="128"/>
      <c r="D1057" s="129"/>
      <c r="E1057" s="129"/>
      <c r="F1057" s="76" t="str">
        <f t="shared" si="34"/>
        <v/>
      </c>
      <c r="G1057" s="76" t="str">
        <f t="shared" si="33"/>
        <v/>
      </c>
    </row>
    <row r="1058" s="44" customFormat="1" spans="1:7">
      <c r="A1058" s="126" t="s">
        <v>1910</v>
      </c>
      <c r="B1058" s="137" t="s">
        <v>1911</v>
      </c>
      <c r="C1058" s="128"/>
      <c r="D1058" s="129"/>
      <c r="E1058" s="129"/>
      <c r="F1058" s="76" t="str">
        <f t="shared" si="34"/>
        <v/>
      </c>
      <c r="G1058" s="76" t="str">
        <f t="shared" si="33"/>
        <v/>
      </c>
    </row>
    <row r="1059" s="44" customFormat="1" spans="1:7">
      <c r="A1059" s="126" t="s">
        <v>1912</v>
      </c>
      <c r="B1059" s="137" t="s">
        <v>1913</v>
      </c>
      <c r="C1059" s="128"/>
      <c r="D1059" s="129"/>
      <c r="E1059" s="129"/>
      <c r="F1059" s="76" t="str">
        <f t="shared" si="34"/>
        <v/>
      </c>
      <c r="G1059" s="76" t="str">
        <f t="shared" si="33"/>
        <v/>
      </c>
    </row>
    <row r="1060" s="44" customFormat="1" spans="1:7">
      <c r="A1060" s="126" t="s">
        <v>1914</v>
      </c>
      <c r="B1060" s="137" t="s">
        <v>1915</v>
      </c>
      <c r="C1060" s="128"/>
      <c r="D1060" s="129"/>
      <c r="E1060" s="129"/>
      <c r="F1060" s="76" t="str">
        <f t="shared" si="34"/>
        <v/>
      </c>
      <c r="G1060" s="76" t="str">
        <f t="shared" si="33"/>
        <v/>
      </c>
    </row>
    <row r="1061" s="44" customFormat="1" spans="1:7">
      <c r="A1061" s="126" t="s">
        <v>1916</v>
      </c>
      <c r="B1061" s="137" t="s">
        <v>1917</v>
      </c>
      <c r="C1061" s="128"/>
      <c r="D1061" s="129"/>
      <c r="E1061" s="129"/>
      <c r="F1061" s="76" t="str">
        <f t="shared" si="34"/>
        <v/>
      </c>
      <c r="G1061" s="76" t="str">
        <f t="shared" si="33"/>
        <v/>
      </c>
    </row>
    <row r="1062" s="44" customFormat="1" spans="1:7">
      <c r="A1062" s="126" t="s">
        <v>1918</v>
      </c>
      <c r="B1062" s="137" t="s">
        <v>1919</v>
      </c>
      <c r="C1062" s="128"/>
      <c r="D1062" s="129"/>
      <c r="E1062" s="129"/>
      <c r="F1062" s="76" t="str">
        <f t="shared" si="34"/>
        <v/>
      </c>
      <c r="G1062" s="76" t="str">
        <f t="shared" si="33"/>
        <v/>
      </c>
    </row>
    <row r="1063" s="44" customFormat="1" spans="1:7">
      <c r="A1063" s="126" t="s">
        <v>1920</v>
      </c>
      <c r="B1063" s="137" t="s">
        <v>1921</v>
      </c>
      <c r="C1063" s="128"/>
      <c r="D1063" s="129"/>
      <c r="E1063" s="129"/>
      <c r="F1063" s="76" t="str">
        <f t="shared" si="34"/>
        <v/>
      </c>
      <c r="G1063" s="76" t="str">
        <f t="shared" si="33"/>
        <v/>
      </c>
    </row>
    <row r="1064" s="44" customFormat="1" spans="1:7">
      <c r="A1064" s="126" t="s">
        <v>1922</v>
      </c>
      <c r="B1064" s="137" t="s">
        <v>1923</v>
      </c>
      <c r="C1064" s="128"/>
      <c r="D1064" s="129"/>
      <c r="E1064" s="129"/>
      <c r="F1064" s="76" t="str">
        <f t="shared" si="34"/>
        <v/>
      </c>
      <c r="G1064" s="76" t="str">
        <f t="shared" si="33"/>
        <v/>
      </c>
    </row>
    <row r="1065" s="44" customFormat="1" spans="1:7">
      <c r="A1065" s="126" t="s">
        <v>1924</v>
      </c>
      <c r="B1065" s="137" t="s">
        <v>1925</v>
      </c>
      <c r="C1065" s="128"/>
      <c r="D1065" s="129"/>
      <c r="E1065" s="129"/>
      <c r="F1065" s="76" t="str">
        <f t="shared" si="34"/>
        <v/>
      </c>
      <c r="G1065" s="76" t="str">
        <f t="shared" si="33"/>
        <v/>
      </c>
    </row>
    <row r="1066" s="44" customFormat="1" spans="1:7">
      <c r="A1066" s="126" t="s">
        <v>1926</v>
      </c>
      <c r="B1066" s="137" t="s">
        <v>1927</v>
      </c>
      <c r="C1066" s="128"/>
      <c r="D1066" s="129"/>
      <c r="E1066" s="129"/>
      <c r="F1066" s="76" t="str">
        <f t="shared" si="34"/>
        <v/>
      </c>
      <c r="G1066" s="76" t="str">
        <f t="shared" si="33"/>
        <v/>
      </c>
    </row>
    <row r="1067" s="44" customFormat="1" spans="1:7">
      <c r="A1067" s="126" t="s">
        <v>1928</v>
      </c>
      <c r="B1067" s="137" t="s">
        <v>1929</v>
      </c>
      <c r="C1067" s="128"/>
      <c r="D1067" s="129"/>
      <c r="E1067" s="129"/>
      <c r="F1067" s="76" t="str">
        <f t="shared" si="34"/>
        <v/>
      </c>
      <c r="G1067" s="76" t="str">
        <f t="shared" si="33"/>
        <v/>
      </c>
    </row>
    <row r="1068" s="44" customFormat="1" spans="1:7">
      <c r="A1068" s="126" t="s">
        <v>1930</v>
      </c>
      <c r="B1068" s="137" t="s">
        <v>1931</v>
      </c>
      <c r="C1068" s="128"/>
      <c r="D1068" s="129"/>
      <c r="E1068" s="129"/>
      <c r="F1068" s="76" t="str">
        <f t="shared" si="34"/>
        <v/>
      </c>
      <c r="G1068" s="76" t="str">
        <f t="shared" si="33"/>
        <v/>
      </c>
    </row>
    <row r="1069" s="44" customFormat="1" spans="1:7">
      <c r="A1069" s="126" t="s">
        <v>1932</v>
      </c>
      <c r="B1069" s="137" t="s">
        <v>106</v>
      </c>
      <c r="C1069" s="128">
        <v>803</v>
      </c>
      <c r="D1069" s="129">
        <v>422</v>
      </c>
      <c r="E1069" s="129">
        <v>500</v>
      </c>
      <c r="F1069" s="76">
        <f t="shared" si="34"/>
        <v>0.62266500622665</v>
      </c>
      <c r="G1069" s="76">
        <f t="shared" si="33"/>
        <v>1.18483412322275</v>
      </c>
    </row>
    <row r="1070" s="44" customFormat="1" spans="1:7">
      <c r="A1070" s="126" t="s">
        <v>1933</v>
      </c>
      <c r="B1070" s="137" t="s">
        <v>108</v>
      </c>
      <c r="C1070" s="128"/>
      <c r="D1070" s="129"/>
      <c r="E1070" s="129"/>
      <c r="F1070" s="76" t="str">
        <f t="shared" si="34"/>
        <v/>
      </c>
      <c r="G1070" s="76" t="str">
        <f t="shared" si="33"/>
        <v/>
      </c>
    </row>
    <row r="1071" s="44" customFormat="1" spans="1:7">
      <c r="A1071" s="126" t="s">
        <v>1934</v>
      </c>
      <c r="B1071" s="137" t="s">
        <v>110</v>
      </c>
      <c r="C1071" s="128"/>
      <c r="D1071" s="129"/>
      <c r="E1071" s="129"/>
      <c r="F1071" s="76" t="str">
        <f t="shared" si="34"/>
        <v/>
      </c>
      <c r="G1071" s="76" t="str">
        <f t="shared" si="33"/>
        <v/>
      </c>
    </row>
    <row r="1072" s="44" customFormat="1" spans="1:7">
      <c r="A1072" s="126" t="s">
        <v>1935</v>
      </c>
      <c r="B1072" s="137" t="s">
        <v>1936</v>
      </c>
      <c r="C1072" s="128">
        <v>200</v>
      </c>
      <c r="D1072" s="129">
        <v>10</v>
      </c>
      <c r="E1072" s="129">
        <v>10</v>
      </c>
      <c r="F1072" s="76">
        <f t="shared" si="34"/>
        <v>0.05</v>
      </c>
      <c r="G1072" s="76">
        <f t="shared" si="33"/>
        <v>1</v>
      </c>
    </row>
    <row r="1073" s="44" customFormat="1" spans="1:7">
      <c r="A1073" s="126" t="s">
        <v>1937</v>
      </c>
      <c r="B1073" s="137" t="s">
        <v>1938</v>
      </c>
      <c r="C1073" s="128"/>
      <c r="D1073" s="129"/>
      <c r="E1073" s="129"/>
      <c r="F1073" s="76" t="str">
        <f t="shared" si="34"/>
        <v/>
      </c>
      <c r="G1073" s="76" t="str">
        <f t="shared" si="33"/>
        <v/>
      </c>
    </row>
    <row r="1074" s="44" customFormat="1" spans="1:7">
      <c r="A1074" s="126" t="s">
        <v>1939</v>
      </c>
      <c r="B1074" s="137" t="s">
        <v>1940</v>
      </c>
      <c r="C1074" s="128"/>
      <c r="D1074" s="129"/>
      <c r="E1074" s="129"/>
      <c r="F1074" s="76" t="str">
        <f t="shared" si="34"/>
        <v/>
      </c>
      <c r="G1074" s="76" t="str">
        <f t="shared" si="33"/>
        <v/>
      </c>
    </row>
    <row r="1075" s="44" customFormat="1" spans="1:7">
      <c r="A1075" s="126" t="s">
        <v>1941</v>
      </c>
      <c r="B1075" s="137" t="s">
        <v>1942</v>
      </c>
      <c r="C1075" s="128"/>
      <c r="D1075" s="129"/>
      <c r="E1075" s="129"/>
      <c r="F1075" s="76" t="str">
        <f t="shared" si="34"/>
        <v/>
      </c>
      <c r="G1075" s="76" t="str">
        <f t="shared" si="33"/>
        <v/>
      </c>
    </row>
    <row r="1076" s="44" customFormat="1" spans="1:7">
      <c r="A1076" s="126" t="s">
        <v>1943</v>
      </c>
      <c r="B1076" s="137" t="s">
        <v>1944</v>
      </c>
      <c r="C1076" s="128"/>
      <c r="D1076" s="129"/>
      <c r="E1076" s="129"/>
      <c r="F1076" s="76" t="str">
        <f t="shared" si="34"/>
        <v/>
      </c>
      <c r="G1076" s="76" t="str">
        <f t="shared" si="33"/>
        <v/>
      </c>
    </row>
    <row r="1077" s="44" customFormat="1" spans="1:7">
      <c r="A1077" s="126" t="s">
        <v>1945</v>
      </c>
      <c r="B1077" s="137" t="s">
        <v>124</v>
      </c>
      <c r="C1077" s="128"/>
      <c r="D1077" s="129"/>
      <c r="E1077" s="129"/>
      <c r="F1077" s="76" t="str">
        <f t="shared" si="34"/>
        <v/>
      </c>
      <c r="G1077" s="76" t="str">
        <f t="shared" si="33"/>
        <v/>
      </c>
    </row>
    <row r="1078" s="44" customFormat="1" spans="1:7">
      <c r="A1078" s="126" t="s">
        <v>1946</v>
      </c>
      <c r="B1078" s="137" t="s">
        <v>1947</v>
      </c>
      <c r="C1078" s="128"/>
      <c r="D1078" s="129">
        <v>398</v>
      </c>
      <c r="E1078" s="129">
        <v>200</v>
      </c>
      <c r="F1078" s="76" t="str">
        <f t="shared" si="34"/>
        <v/>
      </c>
      <c r="G1078" s="76">
        <f t="shared" si="33"/>
        <v>0.50251256281407</v>
      </c>
    </row>
    <row r="1079" s="44" customFormat="1" spans="1:7">
      <c r="A1079" s="126" t="s">
        <v>1948</v>
      </c>
      <c r="B1079" s="137" t="s">
        <v>106</v>
      </c>
      <c r="C1079" s="128">
        <v>269</v>
      </c>
      <c r="D1079" s="129">
        <v>720</v>
      </c>
      <c r="E1079" s="129">
        <v>275</v>
      </c>
      <c r="F1079" s="76">
        <f t="shared" si="34"/>
        <v>1.02230483271375</v>
      </c>
      <c r="G1079" s="76">
        <f t="shared" si="33"/>
        <v>0.381944444444444</v>
      </c>
    </row>
    <row r="1080" s="44" customFormat="1" spans="1:7">
      <c r="A1080" s="126" t="s">
        <v>1949</v>
      </c>
      <c r="B1080" s="137" t="s">
        <v>108</v>
      </c>
      <c r="C1080" s="128"/>
      <c r="D1080" s="129"/>
      <c r="E1080" s="129"/>
      <c r="F1080" s="76" t="str">
        <f t="shared" si="34"/>
        <v/>
      </c>
      <c r="G1080" s="76" t="str">
        <f t="shared" si="33"/>
        <v/>
      </c>
    </row>
    <row r="1081" s="44" customFormat="1" spans="1:7">
      <c r="A1081" s="126" t="s">
        <v>1950</v>
      </c>
      <c r="B1081" s="137" t="s">
        <v>110</v>
      </c>
      <c r="C1081" s="128"/>
      <c r="D1081" s="129"/>
      <c r="E1081" s="129"/>
      <c r="F1081" s="76" t="str">
        <f t="shared" si="34"/>
        <v/>
      </c>
      <c r="G1081" s="76" t="str">
        <f t="shared" si="33"/>
        <v/>
      </c>
    </row>
    <row r="1082" s="44" customFormat="1" spans="1:7">
      <c r="A1082" s="126" t="s">
        <v>1951</v>
      </c>
      <c r="B1082" s="137" t="s">
        <v>1952</v>
      </c>
      <c r="C1082" s="128"/>
      <c r="D1082" s="129"/>
      <c r="E1082" s="129"/>
      <c r="F1082" s="76" t="str">
        <f t="shared" si="34"/>
        <v/>
      </c>
      <c r="G1082" s="76" t="str">
        <f t="shared" si="33"/>
        <v/>
      </c>
    </row>
    <row r="1083" s="44" customFormat="1" spans="1:7">
      <c r="A1083" s="126" t="s">
        <v>1953</v>
      </c>
      <c r="B1083" s="137" t="s">
        <v>124</v>
      </c>
      <c r="C1083" s="128"/>
      <c r="D1083" s="129"/>
      <c r="E1083" s="129"/>
      <c r="F1083" s="76" t="str">
        <f t="shared" si="34"/>
        <v/>
      </c>
      <c r="G1083" s="76" t="str">
        <f t="shared" si="33"/>
        <v/>
      </c>
    </row>
    <row r="1084" s="44" customFormat="1" spans="1:7">
      <c r="A1084" s="126" t="s">
        <v>1954</v>
      </c>
      <c r="B1084" s="137" t="s">
        <v>1955</v>
      </c>
      <c r="C1084" s="128"/>
      <c r="D1084" s="129">
        <v>160</v>
      </c>
      <c r="E1084" s="129"/>
      <c r="F1084" s="76" t="str">
        <f t="shared" si="34"/>
        <v/>
      </c>
      <c r="G1084" s="76">
        <f t="shared" si="33"/>
        <v>0</v>
      </c>
    </row>
    <row r="1085" s="44" customFormat="1" spans="1:7">
      <c r="A1085" s="126" t="s">
        <v>1956</v>
      </c>
      <c r="B1085" s="137" t="s">
        <v>106</v>
      </c>
      <c r="C1085" s="128"/>
      <c r="D1085" s="129"/>
      <c r="E1085" s="129"/>
      <c r="F1085" s="76" t="str">
        <f t="shared" si="34"/>
        <v/>
      </c>
      <c r="G1085" s="76" t="str">
        <f t="shared" si="33"/>
        <v/>
      </c>
    </row>
    <row r="1086" s="44" customFormat="1" spans="1:7">
      <c r="A1086" s="126" t="s">
        <v>1957</v>
      </c>
      <c r="B1086" s="137" t="s">
        <v>108</v>
      </c>
      <c r="C1086" s="128"/>
      <c r="D1086" s="129"/>
      <c r="E1086" s="129"/>
      <c r="F1086" s="76" t="str">
        <f t="shared" si="34"/>
        <v/>
      </c>
      <c r="G1086" s="76" t="str">
        <f t="shared" si="33"/>
        <v/>
      </c>
    </row>
    <row r="1087" s="44" customFormat="1" spans="1:7">
      <c r="A1087" s="126" t="s">
        <v>1958</v>
      </c>
      <c r="B1087" s="137" t="s">
        <v>110</v>
      </c>
      <c r="C1087" s="128"/>
      <c r="D1087" s="129"/>
      <c r="E1087" s="129"/>
      <c r="F1087" s="76" t="str">
        <f t="shared" si="34"/>
        <v/>
      </c>
      <c r="G1087" s="76" t="str">
        <f t="shared" si="33"/>
        <v/>
      </c>
    </row>
    <row r="1088" s="44" customFormat="1" spans="1:7">
      <c r="A1088" s="126" t="s">
        <v>1959</v>
      </c>
      <c r="B1088" s="137" t="s">
        <v>1960</v>
      </c>
      <c r="C1088" s="128"/>
      <c r="D1088" s="129"/>
      <c r="E1088" s="129"/>
      <c r="F1088" s="76" t="str">
        <f t="shared" si="34"/>
        <v/>
      </c>
      <c r="G1088" s="76" t="str">
        <f t="shared" si="33"/>
        <v/>
      </c>
    </row>
    <row r="1089" s="44" customFormat="1" spans="1:7">
      <c r="A1089" s="126" t="s">
        <v>1961</v>
      </c>
      <c r="B1089" s="137" t="s">
        <v>1962</v>
      </c>
      <c r="C1089" s="128"/>
      <c r="D1089" s="129"/>
      <c r="E1089" s="129"/>
      <c r="F1089" s="76" t="str">
        <f t="shared" si="34"/>
        <v/>
      </c>
      <c r="G1089" s="76" t="str">
        <f t="shared" si="33"/>
        <v/>
      </c>
    </row>
    <row r="1090" s="44" customFormat="1" spans="1:7">
      <c r="A1090" s="126" t="s">
        <v>1963</v>
      </c>
      <c r="B1090" s="137" t="s">
        <v>124</v>
      </c>
      <c r="C1090" s="128"/>
      <c r="D1090" s="129"/>
      <c r="E1090" s="129"/>
      <c r="F1090" s="76" t="str">
        <f t="shared" si="34"/>
        <v/>
      </c>
      <c r="G1090" s="76" t="str">
        <f t="shared" si="33"/>
        <v/>
      </c>
    </row>
    <row r="1091" s="44" customFormat="1" spans="1:7">
      <c r="A1091" s="126" t="s">
        <v>1964</v>
      </c>
      <c r="B1091" s="137" t="s">
        <v>1965</v>
      </c>
      <c r="C1091" s="128"/>
      <c r="D1091" s="129"/>
      <c r="E1091" s="129"/>
      <c r="F1091" s="76" t="str">
        <f t="shared" si="34"/>
        <v/>
      </c>
      <c r="G1091" s="76" t="str">
        <f t="shared" si="33"/>
        <v/>
      </c>
    </row>
    <row r="1092" s="44" customFormat="1" spans="1:7">
      <c r="A1092" s="126" t="s">
        <v>1966</v>
      </c>
      <c r="B1092" s="137" t="s">
        <v>106</v>
      </c>
      <c r="C1092" s="128"/>
      <c r="D1092" s="129"/>
      <c r="E1092" s="129"/>
      <c r="F1092" s="76" t="str">
        <f t="shared" si="34"/>
        <v/>
      </c>
      <c r="G1092" s="76" t="str">
        <f t="shared" si="33"/>
        <v/>
      </c>
    </row>
    <row r="1093" s="44" customFormat="1" spans="1:7">
      <c r="A1093" s="126" t="s">
        <v>1967</v>
      </c>
      <c r="B1093" s="137" t="s">
        <v>108</v>
      </c>
      <c r="C1093" s="128"/>
      <c r="D1093" s="129"/>
      <c r="E1093" s="129"/>
      <c r="F1093" s="76" t="str">
        <f t="shared" si="34"/>
        <v/>
      </c>
      <c r="G1093" s="76" t="str">
        <f t="shared" si="33"/>
        <v/>
      </c>
    </row>
    <row r="1094" s="44" customFormat="1" spans="1:7">
      <c r="A1094" s="126" t="s">
        <v>1968</v>
      </c>
      <c r="B1094" s="137" t="s">
        <v>110</v>
      </c>
      <c r="C1094" s="128"/>
      <c r="D1094" s="129"/>
      <c r="E1094" s="129"/>
      <c r="F1094" s="76" t="str">
        <f t="shared" si="34"/>
        <v/>
      </c>
      <c r="G1094" s="76" t="str">
        <f t="shared" si="33"/>
        <v/>
      </c>
    </row>
    <row r="1095" s="44" customFormat="1" spans="1:7">
      <c r="A1095" s="126" t="s">
        <v>1969</v>
      </c>
      <c r="B1095" s="137" t="s">
        <v>1970</v>
      </c>
      <c r="C1095" s="128"/>
      <c r="D1095" s="129"/>
      <c r="E1095" s="129"/>
      <c r="F1095" s="76" t="str">
        <f t="shared" si="34"/>
        <v/>
      </c>
      <c r="G1095" s="76" t="str">
        <f t="shared" ref="G1095:G1131" si="35">IFERROR($E1095/D1095,"")</f>
        <v/>
      </c>
    </row>
    <row r="1096" s="44" customFormat="1" spans="1:7">
      <c r="A1096" s="126" t="s">
        <v>1971</v>
      </c>
      <c r="B1096" s="137" t="s">
        <v>1972</v>
      </c>
      <c r="C1096" s="128"/>
      <c r="D1096" s="129"/>
      <c r="E1096" s="129"/>
      <c r="F1096" s="76" t="str">
        <f t="shared" si="34"/>
        <v/>
      </c>
      <c r="G1096" s="76" t="str">
        <f t="shared" si="35"/>
        <v/>
      </c>
    </row>
    <row r="1097" s="44" customFormat="1" spans="1:7">
      <c r="A1097" s="126" t="s">
        <v>1973</v>
      </c>
      <c r="B1097" s="137" t="s">
        <v>1974</v>
      </c>
      <c r="C1097" s="128"/>
      <c r="D1097" s="129"/>
      <c r="E1097" s="129"/>
      <c r="F1097" s="76" t="str">
        <f t="shared" si="34"/>
        <v/>
      </c>
      <c r="G1097" s="76" t="str">
        <f t="shared" si="35"/>
        <v/>
      </c>
    </row>
    <row r="1098" s="44" customFormat="1" spans="1:7">
      <c r="A1098" s="126" t="s">
        <v>1975</v>
      </c>
      <c r="B1098" s="137" t="s">
        <v>1976</v>
      </c>
      <c r="C1098" s="128"/>
      <c r="D1098" s="129"/>
      <c r="E1098" s="129"/>
      <c r="F1098" s="76" t="str">
        <f t="shared" si="34"/>
        <v/>
      </c>
      <c r="G1098" s="76" t="str">
        <f t="shared" si="35"/>
        <v/>
      </c>
    </row>
    <row r="1099" s="44" customFormat="1" spans="1:7">
      <c r="A1099" s="126" t="s">
        <v>1977</v>
      </c>
      <c r="B1099" s="137" t="s">
        <v>1978</v>
      </c>
      <c r="C1099" s="128"/>
      <c r="D1099" s="129"/>
      <c r="E1099" s="129"/>
      <c r="F1099" s="76" t="str">
        <f t="shared" si="34"/>
        <v/>
      </c>
      <c r="G1099" s="76" t="str">
        <f t="shared" si="35"/>
        <v/>
      </c>
    </row>
    <row r="1100" s="44" customFormat="1" spans="1:7">
      <c r="A1100" s="126" t="s">
        <v>1979</v>
      </c>
      <c r="B1100" s="137" t="s">
        <v>1980</v>
      </c>
      <c r="C1100" s="128"/>
      <c r="D1100" s="129"/>
      <c r="E1100" s="129"/>
      <c r="F1100" s="76" t="str">
        <f t="shared" si="34"/>
        <v/>
      </c>
      <c r="G1100" s="76" t="str">
        <f t="shared" si="35"/>
        <v/>
      </c>
    </row>
    <row r="1101" s="44" customFormat="1" spans="1:7">
      <c r="A1101" s="126" t="s">
        <v>1981</v>
      </c>
      <c r="B1101" s="137" t="s">
        <v>1982</v>
      </c>
      <c r="C1101" s="128"/>
      <c r="D1101" s="129"/>
      <c r="E1101" s="129"/>
      <c r="F1101" s="76" t="str">
        <f t="shared" si="34"/>
        <v/>
      </c>
      <c r="G1101" s="76" t="str">
        <f t="shared" si="35"/>
        <v/>
      </c>
    </row>
    <row r="1102" s="44" customFormat="1" spans="1:7">
      <c r="A1102" s="126" t="s">
        <v>1983</v>
      </c>
      <c r="B1102" s="137" t="s">
        <v>1984</v>
      </c>
      <c r="C1102" s="128"/>
      <c r="D1102" s="129"/>
      <c r="E1102" s="129"/>
      <c r="F1102" s="76" t="str">
        <f t="shared" si="34"/>
        <v/>
      </c>
      <c r="G1102" s="76" t="str">
        <f t="shared" si="35"/>
        <v/>
      </c>
    </row>
    <row r="1103" s="44" customFormat="1" spans="1:7">
      <c r="A1103" s="126" t="s">
        <v>1985</v>
      </c>
      <c r="B1103" s="137" t="s">
        <v>1986</v>
      </c>
      <c r="C1103" s="128"/>
      <c r="D1103" s="129"/>
      <c r="E1103" s="129"/>
      <c r="F1103" s="76" t="str">
        <f t="shared" si="34"/>
        <v/>
      </c>
      <c r="G1103" s="76" t="str">
        <f t="shared" si="35"/>
        <v/>
      </c>
    </row>
    <row r="1104" s="44" customFormat="1" spans="1:7">
      <c r="A1104" s="126" t="s">
        <v>1987</v>
      </c>
      <c r="B1104" s="137" t="s">
        <v>1988</v>
      </c>
      <c r="C1104" s="128"/>
      <c r="D1104" s="129"/>
      <c r="E1104" s="129"/>
      <c r="F1104" s="76" t="str">
        <f t="shared" si="34"/>
        <v/>
      </c>
      <c r="G1104" s="76" t="str">
        <f t="shared" si="35"/>
        <v/>
      </c>
    </row>
    <row r="1105" s="44" customFormat="1" spans="1:7">
      <c r="A1105" s="126" t="s">
        <v>1989</v>
      </c>
      <c r="B1105" s="137" t="s">
        <v>1990</v>
      </c>
      <c r="C1105" s="128"/>
      <c r="D1105" s="129"/>
      <c r="E1105" s="129"/>
      <c r="F1105" s="76" t="str">
        <f t="shared" si="34"/>
        <v/>
      </c>
      <c r="G1105" s="76" t="str">
        <f t="shared" si="35"/>
        <v/>
      </c>
    </row>
    <row r="1106" s="44" customFormat="1" spans="1:7">
      <c r="A1106" s="126" t="s">
        <v>1991</v>
      </c>
      <c r="B1106" s="137" t="s">
        <v>1992</v>
      </c>
      <c r="C1106" s="128"/>
      <c r="D1106" s="129"/>
      <c r="E1106" s="129"/>
      <c r="F1106" s="76" t="str">
        <f t="shared" si="34"/>
        <v/>
      </c>
      <c r="G1106" s="76" t="str">
        <f t="shared" si="35"/>
        <v/>
      </c>
    </row>
    <row r="1107" s="44" customFormat="1" spans="1:7">
      <c r="A1107" s="126" t="s">
        <v>1993</v>
      </c>
      <c r="B1107" s="137" t="s">
        <v>1994</v>
      </c>
      <c r="C1107" s="128"/>
      <c r="D1107" s="129">
        <v>722</v>
      </c>
      <c r="E1107" s="129">
        <v>300</v>
      </c>
      <c r="F1107" s="76" t="str">
        <f t="shared" si="34"/>
        <v/>
      </c>
      <c r="G1107" s="76">
        <f t="shared" si="35"/>
        <v>0.415512465373961</v>
      </c>
    </row>
    <row r="1108" s="44" customFormat="1" spans="1:7">
      <c r="A1108" s="126" t="s">
        <v>1995</v>
      </c>
      <c r="B1108" s="137" t="s">
        <v>1996</v>
      </c>
      <c r="C1108" s="128"/>
      <c r="D1108" s="129"/>
      <c r="E1108" s="129"/>
      <c r="F1108" s="76" t="str">
        <f t="shared" si="34"/>
        <v/>
      </c>
      <c r="G1108" s="76" t="str">
        <f t="shared" si="35"/>
        <v/>
      </c>
    </row>
    <row r="1109" s="44" customFormat="1" spans="1:7">
      <c r="A1109" s="126" t="s">
        <v>1997</v>
      </c>
      <c r="B1109" s="137" t="s">
        <v>1998</v>
      </c>
      <c r="C1109" s="128"/>
      <c r="D1109" s="129">
        <v>3</v>
      </c>
      <c r="E1109" s="129"/>
      <c r="F1109" s="76" t="str">
        <f t="shared" si="34"/>
        <v/>
      </c>
      <c r="G1109" s="76">
        <f t="shared" si="35"/>
        <v>0</v>
      </c>
    </row>
    <row r="1110" s="44" customFormat="1" spans="1:7">
      <c r="A1110" s="126" t="s">
        <v>1999</v>
      </c>
      <c r="B1110" s="137" t="s">
        <v>2000</v>
      </c>
      <c r="C1110" s="128"/>
      <c r="D1110" s="129"/>
      <c r="E1110" s="129"/>
      <c r="F1110" s="76" t="str">
        <f t="shared" si="34"/>
        <v/>
      </c>
      <c r="G1110" s="76" t="str">
        <f t="shared" si="35"/>
        <v/>
      </c>
    </row>
    <row r="1111" s="44" customFormat="1" spans="1:7">
      <c r="A1111" s="126" t="s">
        <v>2001</v>
      </c>
      <c r="B1111" s="137" t="s">
        <v>2002</v>
      </c>
      <c r="C1111" s="128">
        <v>5000</v>
      </c>
      <c r="D1111" s="129"/>
      <c r="E1111" s="129">
        <v>5000</v>
      </c>
      <c r="F1111" s="76">
        <f t="shared" si="34"/>
        <v>1</v>
      </c>
      <c r="G1111" s="76" t="str">
        <f t="shared" si="35"/>
        <v/>
      </c>
    </row>
    <row r="1112" s="44" customFormat="1" spans="1:7">
      <c r="A1112" s="126" t="s">
        <v>2003</v>
      </c>
      <c r="B1112" s="137" t="s">
        <v>2004</v>
      </c>
      <c r="C1112" s="128"/>
      <c r="D1112" s="129"/>
      <c r="E1112" s="129"/>
      <c r="F1112" s="76" t="str">
        <f t="shared" si="34"/>
        <v/>
      </c>
      <c r="G1112" s="76" t="str">
        <f t="shared" si="35"/>
        <v/>
      </c>
    </row>
    <row r="1113" s="44" customFormat="1" spans="1:7">
      <c r="A1113" s="126" t="s">
        <v>2005</v>
      </c>
      <c r="B1113" s="137" t="s">
        <v>463</v>
      </c>
      <c r="C1113" s="128"/>
      <c r="D1113" s="129">
        <v>78</v>
      </c>
      <c r="E1113" s="129"/>
      <c r="F1113" s="76" t="str">
        <f t="shared" si="34"/>
        <v/>
      </c>
      <c r="G1113" s="76">
        <f t="shared" si="35"/>
        <v>0</v>
      </c>
    </row>
    <row r="1114" s="44" customFormat="1" spans="1:7">
      <c r="A1114" s="126" t="s">
        <v>2006</v>
      </c>
      <c r="B1114" s="137" t="s">
        <v>2007</v>
      </c>
      <c r="C1114" s="128">
        <v>5500</v>
      </c>
      <c r="D1114" s="129">
        <v>4150</v>
      </c>
      <c r="E1114" s="129">
        <v>6000</v>
      </c>
      <c r="F1114" s="76">
        <f t="shared" si="34"/>
        <v>1.09090909090909</v>
      </c>
      <c r="G1114" s="76">
        <f t="shared" si="35"/>
        <v>1.44578313253012</v>
      </c>
    </row>
    <row r="1115" s="44" customFormat="1" spans="1:7">
      <c r="A1115" s="126" t="s">
        <v>2008</v>
      </c>
      <c r="B1115" s="137" t="s">
        <v>2009</v>
      </c>
      <c r="C1115" s="128"/>
      <c r="D1115" s="129"/>
      <c r="E1115" s="129"/>
      <c r="F1115" s="76" t="str">
        <f t="shared" si="34"/>
        <v/>
      </c>
      <c r="G1115" s="76" t="str">
        <f t="shared" si="35"/>
        <v/>
      </c>
    </row>
    <row r="1116" s="44" customFormat="1" spans="1:7">
      <c r="A1116" s="126" t="s">
        <v>2010</v>
      </c>
      <c r="B1116" s="137" t="s">
        <v>2011</v>
      </c>
      <c r="C1116" s="128"/>
      <c r="D1116" s="129"/>
      <c r="E1116" s="129"/>
      <c r="F1116" s="76" t="str">
        <f t="shared" si="34"/>
        <v/>
      </c>
      <c r="G1116" s="76" t="str">
        <f t="shared" si="35"/>
        <v/>
      </c>
    </row>
    <row r="1117" s="44" customFormat="1" spans="1:7">
      <c r="A1117" s="126" t="s">
        <v>2012</v>
      </c>
      <c r="B1117" s="137" t="s">
        <v>2013</v>
      </c>
      <c r="C1117" s="128"/>
      <c r="D1117" s="129"/>
      <c r="E1117" s="129"/>
      <c r="F1117" s="76" t="str">
        <f t="shared" si="34"/>
        <v/>
      </c>
      <c r="G1117" s="76" t="str">
        <f t="shared" si="35"/>
        <v/>
      </c>
    </row>
    <row r="1118" s="44" customFormat="1" spans="1:7">
      <c r="A1118" s="205" t="s">
        <v>2014</v>
      </c>
      <c r="B1118" s="137" t="s">
        <v>2015</v>
      </c>
      <c r="C1118" s="128">
        <v>80</v>
      </c>
      <c r="D1118" s="129">
        <v>1</v>
      </c>
      <c r="E1118" s="129">
        <v>2</v>
      </c>
      <c r="F1118" s="76">
        <f t="shared" si="34"/>
        <v>0.025</v>
      </c>
      <c r="G1118" s="76">
        <f t="shared" si="35"/>
        <v>2</v>
      </c>
    </row>
    <row r="1119" s="44" customFormat="1" spans="1:7">
      <c r="A1119" s="126"/>
      <c r="B1119" s="140"/>
      <c r="C1119" s="141"/>
      <c r="D1119" s="67"/>
      <c r="E1119" s="67"/>
      <c r="F1119" s="76" t="str">
        <f t="shared" ref="F1119:F1131" si="36">IFERROR($E1119/C1119,"")</f>
        <v/>
      </c>
      <c r="G1119" s="76" t="str">
        <f t="shared" si="35"/>
        <v/>
      </c>
    </row>
    <row r="1120" s="44" customFormat="1" spans="1:7">
      <c r="A1120" s="126"/>
      <c r="B1120" s="140"/>
      <c r="C1120" s="141"/>
      <c r="D1120" s="67"/>
      <c r="E1120" s="67"/>
      <c r="F1120" s="76" t="str">
        <f t="shared" si="36"/>
        <v/>
      </c>
      <c r="G1120" s="76" t="str">
        <f t="shared" si="35"/>
        <v/>
      </c>
    </row>
    <row r="1121" s="44" customFormat="1" spans="1:7">
      <c r="A1121" s="126"/>
      <c r="B1121" s="140"/>
      <c r="C1121" s="141"/>
      <c r="D1121" s="67"/>
      <c r="E1121" s="67"/>
      <c r="F1121" s="76" t="str">
        <f t="shared" si="36"/>
        <v/>
      </c>
      <c r="G1121" s="76" t="str">
        <f t="shared" si="35"/>
        <v/>
      </c>
    </row>
    <row r="1122" s="44" customFormat="1" spans="1:7">
      <c r="A1122" s="126"/>
      <c r="B1122" s="140"/>
      <c r="C1122" s="141"/>
      <c r="D1122" s="67"/>
      <c r="E1122" s="67"/>
      <c r="F1122" s="76" t="str">
        <f t="shared" si="36"/>
        <v/>
      </c>
      <c r="G1122" s="76" t="str">
        <f t="shared" si="35"/>
        <v/>
      </c>
    </row>
    <row r="1123" s="44" customFormat="1" spans="1:7">
      <c r="A1123" s="126"/>
      <c r="B1123" s="140"/>
      <c r="C1123" s="141"/>
      <c r="D1123" s="67"/>
      <c r="E1123" s="67"/>
      <c r="F1123" s="76" t="str">
        <f t="shared" si="36"/>
        <v/>
      </c>
      <c r="G1123" s="76" t="str">
        <f t="shared" si="35"/>
        <v/>
      </c>
    </row>
    <row r="1124" s="44" customFormat="1" spans="1:7">
      <c r="A1124" s="126"/>
      <c r="B1124" s="140"/>
      <c r="C1124" s="141"/>
      <c r="D1124" s="67"/>
      <c r="E1124" s="67"/>
      <c r="F1124" s="76" t="str">
        <f t="shared" si="36"/>
        <v/>
      </c>
      <c r="G1124" s="76" t="str">
        <f t="shared" si="35"/>
        <v/>
      </c>
    </row>
    <row r="1125" s="44" customFormat="1" spans="1:7">
      <c r="A1125" s="126"/>
      <c r="B1125" s="140"/>
      <c r="C1125" s="141"/>
      <c r="D1125" s="67"/>
      <c r="E1125" s="67"/>
      <c r="F1125" s="76" t="str">
        <f t="shared" si="36"/>
        <v/>
      </c>
      <c r="G1125" s="76" t="str">
        <f t="shared" si="35"/>
        <v/>
      </c>
    </row>
    <row r="1126" s="44" customFormat="1" spans="1:7">
      <c r="A1126" s="126"/>
      <c r="B1126" s="140"/>
      <c r="C1126" s="141"/>
      <c r="D1126" s="67"/>
      <c r="E1126" s="67"/>
      <c r="F1126" s="76" t="str">
        <f t="shared" si="36"/>
        <v/>
      </c>
      <c r="G1126" s="76" t="str">
        <f t="shared" si="35"/>
        <v/>
      </c>
    </row>
    <row r="1127" s="44" customFormat="1" spans="1:7">
      <c r="A1127" s="126"/>
      <c r="B1127" s="140"/>
      <c r="C1127" s="141"/>
      <c r="D1127" s="67"/>
      <c r="E1127" s="67"/>
      <c r="F1127" s="76" t="str">
        <f t="shared" si="36"/>
        <v/>
      </c>
      <c r="G1127" s="76" t="str">
        <f t="shared" si="35"/>
        <v/>
      </c>
    </row>
    <row r="1128" s="44" customFormat="1" spans="1:7">
      <c r="A1128" s="126"/>
      <c r="B1128" s="140"/>
      <c r="C1128" s="141"/>
      <c r="D1128" s="67"/>
      <c r="E1128" s="67"/>
      <c r="F1128" s="76" t="str">
        <f t="shared" si="36"/>
        <v/>
      </c>
      <c r="G1128" s="76" t="str">
        <f t="shared" si="35"/>
        <v/>
      </c>
    </row>
    <row r="1129" s="44" customFormat="1" spans="1:7">
      <c r="A1129" s="126"/>
      <c r="B1129" s="140"/>
      <c r="C1129" s="141"/>
      <c r="D1129" s="67"/>
      <c r="E1129" s="67"/>
      <c r="F1129" s="76" t="str">
        <f t="shared" si="36"/>
        <v/>
      </c>
      <c r="G1129" s="76" t="str">
        <f t="shared" si="35"/>
        <v/>
      </c>
    </row>
    <row r="1130" s="44" customFormat="1" spans="1:7">
      <c r="A1130" s="126"/>
      <c r="B1130" s="140"/>
      <c r="C1130" s="141"/>
      <c r="D1130" s="67"/>
      <c r="E1130" s="67"/>
      <c r="F1130" s="76" t="str">
        <f t="shared" si="36"/>
        <v/>
      </c>
      <c r="G1130" s="76" t="str">
        <f t="shared" si="35"/>
        <v/>
      </c>
    </row>
    <row r="1131" s="44" customFormat="1" spans="1:7">
      <c r="A1131" s="126"/>
      <c r="B1131" s="140"/>
      <c r="C1131" s="141"/>
      <c r="D1131" s="67"/>
      <c r="E1131" s="67"/>
      <c r="F1131" s="76" t="str">
        <f t="shared" si="36"/>
        <v/>
      </c>
      <c r="G1131" s="76" t="str">
        <f t="shared" si="35"/>
        <v/>
      </c>
    </row>
    <row r="1132" s="44" customFormat="1" spans="1:6">
      <c r="A1132" s="109"/>
      <c r="B1132" s="44"/>
      <c r="C1132" s="44"/>
      <c r="D1132" s="44"/>
      <c r="E1132" s="44"/>
      <c r="F1132" s="142"/>
    </row>
    <row r="1133" s="44" customFormat="1" spans="1:1">
      <c r="A1133" s="109"/>
    </row>
    <row r="1134" s="44" customFormat="1" spans="1:1">
      <c r="A1134" s="109"/>
    </row>
    <row r="1135" s="44" customFormat="1" spans="1:1">
      <c r="A1135" s="109"/>
    </row>
    <row r="1136" s="44" customFormat="1" spans="1:1">
      <c r="A1136" s="109"/>
    </row>
    <row r="1137" s="44" customFormat="1" spans="1:1">
      <c r="A1137" s="109"/>
    </row>
    <row r="1138" s="44" customFormat="1" spans="1:1">
      <c r="A1138" s="109"/>
    </row>
    <row r="1139" s="44" customFormat="1" spans="1:1">
      <c r="A1139" s="109"/>
    </row>
    <row r="1140" s="44" customFormat="1" spans="1:1">
      <c r="A1140" s="109"/>
    </row>
    <row r="1141" s="44" customFormat="1" spans="1:1">
      <c r="A1141" s="109"/>
    </row>
    <row r="1142" s="44" customFormat="1" spans="1:1">
      <c r="A1142" s="109"/>
    </row>
    <row r="1143" s="44" customFormat="1" spans="1:1">
      <c r="A1143" s="109"/>
    </row>
    <row r="1144" s="44" customFormat="1" spans="1:1">
      <c r="A1144" s="109"/>
    </row>
    <row r="1145" s="44" customFormat="1" spans="1:1">
      <c r="A1145" s="109"/>
    </row>
    <row r="1146" s="44" customFormat="1" spans="1:1">
      <c r="A1146" s="109"/>
    </row>
    <row r="1147" s="44" customFormat="1" spans="1:1">
      <c r="A1147" s="109"/>
    </row>
    <row r="1148" s="44" customFormat="1" spans="1:1">
      <c r="A1148" s="109"/>
    </row>
    <row r="1149" s="44" customFormat="1" spans="1:1">
      <c r="A1149" s="109"/>
    </row>
    <row r="1150" s="44" customFormat="1" spans="1:1">
      <c r="A1150" s="109"/>
    </row>
    <row r="1151" s="44" customFormat="1" spans="1:1">
      <c r="A1151" s="109"/>
    </row>
    <row r="1152" s="44" customFormat="1" spans="1:1">
      <c r="A1152" s="109"/>
    </row>
    <row r="1153" s="44" customFormat="1" spans="1:1">
      <c r="A1153" s="109"/>
    </row>
    <row r="1154" s="44" customFormat="1" spans="1:1">
      <c r="A1154" s="109"/>
    </row>
    <row r="1155" s="44" customFormat="1" spans="1:1">
      <c r="A1155" s="109"/>
    </row>
    <row r="1156" s="44" customFormat="1" spans="1:1">
      <c r="A1156" s="109"/>
    </row>
    <row r="1157" s="44" customFormat="1" spans="1:1">
      <c r="A1157" s="109"/>
    </row>
    <row r="1158" s="44" customFormat="1" spans="1:1">
      <c r="A1158" s="109"/>
    </row>
    <row r="1159" s="44" customFormat="1" spans="1:1">
      <c r="A1159" s="109"/>
    </row>
    <row r="1160" s="44" customFormat="1" spans="1:1">
      <c r="A1160" s="109"/>
    </row>
    <row r="1161" s="44" customFormat="1" spans="1:1">
      <c r="A1161" s="109"/>
    </row>
    <row r="1162" s="44" customFormat="1" spans="1:1">
      <c r="A1162" s="109"/>
    </row>
    <row r="1163" s="44" customFormat="1" spans="1:1">
      <c r="A1163" s="109"/>
    </row>
    <row r="1164" s="44" customFormat="1" spans="1:1">
      <c r="A1164" s="109"/>
    </row>
    <row r="1165" s="44" customFormat="1" spans="1:1">
      <c r="A1165" s="109"/>
    </row>
    <row r="1166" s="44" customFormat="1" spans="1:1">
      <c r="A1166" s="109"/>
    </row>
    <row r="1167" s="44" customFormat="1" spans="1:1">
      <c r="A1167" s="109"/>
    </row>
    <row r="1168" s="44" customFormat="1" spans="1:1">
      <c r="A1168" s="109"/>
    </row>
    <row r="1169" s="44" customFormat="1" spans="1:1">
      <c r="A1169" s="109"/>
    </row>
    <row r="1170" s="44" customFormat="1" spans="1:1">
      <c r="A1170" s="109"/>
    </row>
    <row r="1171" s="44" customFormat="1" spans="1:1">
      <c r="A1171" s="109"/>
    </row>
    <row r="1172" s="44" customFormat="1" spans="1:1">
      <c r="A1172" s="109"/>
    </row>
    <row r="1173" s="44" customFormat="1" spans="1:1">
      <c r="A1173" s="109"/>
    </row>
    <row r="1174" s="44" customFormat="1" spans="1:1">
      <c r="A1174" s="109"/>
    </row>
    <row r="1175" s="44" customFormat="1" spans="1:1">
      <c r="A1175" s="109"/>
    </row>
    <row r="1176" s="44" customFormat="1" spans="1:1">
      <c r="A1176" s="109"/>
    </row>
    <row r="1177" s="44" customFormat="1" spans="1:1">
      <c r="A1177" s="109"/>
    </row>
    <row r="1178" s="44" customFormat="1" spans="1:1">
      <c r="A1178" s="109"/>
    </row>
    <row r="1179" s="44" customFormat="1" spans="1:1">
      <c r="A1179" s="109"/>
    </row>
    <row r="1180" s="44" customFormat="1" spans="1:1">
      <c r="A1180" s="109"/>
    </row>
    <row r="1181" s="44" customFormat="1" spans="1:1">
      <c r="A1181" s="109"/>
    </row>
    <row r="1182" s="44" customFormat="1" spans="1:1">
      <c r="A1182" s="109"/>
    </row>
    <row r="1183" s="44" customFormat="1" spans="1:1">
      <c r="A1183" s="109"/>
    </row>
    <row r="1184" s="44" customFormat="1" spans="1:1">
      <c r="A1184" s="109"/>
    </row>
    <row r="1185" s="44" customFormat="1" spans="1:1">
      <c r="A1185" s="109"/>
    </row>
    <row r="1186" s="44" customFormat="1" spans="1:1">
      <c r="A1186" s="109"/>
    </row>
    <row r="1187" s="44" customFormat="1" spans="1:1">
      <c r="A1187" s="109"/>
    </row>
    <row r="1188" s="44" customFormat="1" spans="1:1">
      <c r="A1188" s="109"/>
    </row>
    <row r="1189" s="44" customFormat="1" spans="1:1">
      <c r="A1189" s="109"/>
    </row>
    <row r="1190" s="44" customFormat="1" spans="1:1">
      <c r="A1190" s="109"/>
    </row>
    <row r="1191" s="44" customFormat="1" spans="1:1">
      <c r="A1191" s="109"/>
    </row>
    <row r="1192" s="44" customFormat="1" spans="1:1">
      <c r="A1192" s="109"/>
    </row>
    <row r="1193" s="44" customFormat="1" spans="1:1">
      <c r="A1193" s="109"/>
    </row>
    <row r="1194" s="44" customFormat="1" spans="1:1">
      <c r="A1194" s="109"/>
    </row>
    <row r="1195" s="44" customFormat="1" spans="1:1">
      <c r="A1195" s="109"/>
    </row>
    <row r="1196" s="44" customFormat="1" spans="1:1">
      <c r="A1196" s="109"/>
    </row>
    <row r="1197" s="44" customFormat="1" spans="1:1">
      <c r="A1197" s="109"/>
    </row>
    <row r="1198" s="44" customFormat="1" spans="1:1">
      <c r="A1198" s="109"/>
    </row>
    <row r="1199" s="44" customFormat="1" spans="1:1">
      <c r="A1199" s="109"/>
    </row>
    <row r="1200" s="44" customFormat="1" spans="1:1">
      <c r="A1200" s="109"/>
    </row>
    <row r="1201" s="44" customFormat="1" spans="1:1">
      <c r="A1201" s="109"/>
    </row>
    <row r="1202" s="44" customFormat="1" spans="1:1">
      <c r="A1202" s="109"/>
    </row>
    <row r="1203" s="44" customFormat="1" spans="1:1">
      <c r="A1203" s="109"/>
    </row>
    <row r="1204" s="44" customFormat="1" spans="1:1">
      <c r="A1204" s="109"/>
    </row>
    <row r="1205" s="44" customFormat="1" spans="1:1">
      <c r="A1205" s="109"/>
    </row>
    <row r="1206" s="44" customFormat="1" spans="1:1">
      <c r="A1206" s="109"/>
    </row>
    <row r="1207" s="44" customFormat="1" spans="1:1">
      <c r="A1207" s="109"/>
    </row>
    <row r="1208" s="44" customFormat="1" spans="1:1">
      <c r="A1208" s="109"/>
    </row>
    <row r="1209" s="44" customFormat="1" spans="1:1">
      <c r="A1209" s="109"/>
    </row>
    <row r="1210" s="44" customFormat="1" spans="1:1">
      <c r="A1210" s="109"/>
    </row>
    <row r="1211" s="44" customFormat="1" spans="1:1">
      <c r="A1211" s="109"/>
    </row>
    <row r="1212" s="44" customFormat="1" spans="1:1">
      <c r="A1212" s="109"/>
    </row>
    <row r="1213" s="44" customFormat="1" spans="1:1">
      <c r="A1213" s="109"/>
    </row>
    <row r="1214" s="44" customFormat="1" spans="1:1">
      <c r="A1214" s="109"/>
    </row>
    <row r="1215" s="44" customFormat="1" spans="1:1">
      <c r="A1215" s="109"/>
    </row>
    <row r="1216" s="44" customFormat="1" spans="1:1">
      <c r="A1216" s="109"/>
    </row>
    <row r="1217" s="44" customFormat="1" spans="1:1">
      <c r="A1217" s="109"/>
    </row>
    <row r="1218" s="44" customFormat="1" spans="1:1">
      <c r="A1218" s="109"/>
    </row>
    <row r="1219" s="44" customFormat="1" spans="1:1">
      <c r="A1219" s="109"/>
    </row>
    <row r="1220" s="44" customFormat="1" spans="1:1">
      <c r="A1220" s="109"/>
    </row>
    <row r="1221" s="44" customFormat="1" spans="1:1">
      <c r="A1221" s="109"/>
    </row>
    <row r="1222" s="44" customFormat="1" spans="1:1">
      <c r="A1222" s="109"/>
    </row>
    <row r="1223" s="44" customFormat="1" spans="1:1">
      <c r="A1223" s="109"/>
    </row>
    <row r="1224" s="44" customFormat="1" spans="1:1">
      <c r="A1224" s="109"/>
    </row>
    <row r="1225" s="44" customFormat="1" spans="1:1">
      <c r="A1225" s="109"/>
    </row>
    <row r="1226" s="44" customFormat="1" spans="1:1">
      <c r="A1226" s="109"/>
    </row>
    <row r="1227" s="44" customFormat="1" spans="1:1">
      <c r="A1227" s="109"/>
    </row>
    <row r="1228" s="44" customFormat="1" spans="1:1">
      <c r="A1228" s="109"/>
    </row>
    <row r="1229" s="44" customFormat="1" spans="1:1">
      <c r="A1229" s="109"/>
    </row>
    <row r="1230" s="44" customFormat="1" spans="1:1">
      <c r="A1230" s="109"/>
    </row>
    <row r="1231" s="44" customFormat="1" spans="1:1">
      <c r="A1231" s="109"/>
    </row>
    <row r="1232" s="44" customFormat="1" spans="1:1">
      <c r="A1232" s="109"/>
    </row>
    <row r="1233" s="44" customFormat="1" spans="1:1">
      <c r="A1233" s="109"/>
    </row>
    <row r="1234" s="44" customFormat="1" spans="1:1">
      <c r="A1234" s="109"/>
    </row>
    <row r="1235" s="44" customFormat="1" spans="1:1">
      <c r="A1235" s="109"/>
    </row>
    <row r="1236" s="44" customFormat="1" spans="1:1">
      <c r="A1236" s="109"/>
    </row>
    <row r="1237" s="44" customFormat="1" spans="1:1">
      <c r="A1237" s="109"/>
    </row>
    <row r="1238" s="44" customFormat="1" spans="1:1">
      <c r="A1238" s="109"/>
    </row>
    <row r="1239" s="44" customFormat="1" spans="1:1">
      <c r="A1239" s="109"/>
    </row>
    <row r="1240" s="44" customFormat="1" spans="1:1">
      <c r="A1240" s="109"/>
    </row>
    <row r="1241" s="44" customFormat="1" spans="1:1">
      <c r="A1241" s="109"/>
    </row>
    <row r="1242" s="44" customFormat="1" spans="1:1">
      <c r="A1242" s="109"/>
    </row>
    <row r="1243" s="44" customFormat="1" spans="1:1">
      <c r="A1243" s="109"/>
    </row>
    <row r="1244" s="44" customFormat="1" spans="1:1">
      <c r="A1244" s="109"/>
    </row>
    <row r="1245" s="44" customFormat="1" spans="1:1">
      <c r="A1245" s="109"/>
    </row>
    <row r="1246" s="44" customFormat="1" spans="1:1">
      <c r="A1246" s="109"/>
    </row>
    <row r="1247" s="44" customFormat="1" spans="1:1">
      <c r="A1247" s="109"/>
    </row>
    <row r="1248" s="44" customFormat="1" spans="1:1">
      <c r="A1248" s="109"/>
    </row>
    <row r="1249" s="44" customFormat="1" spans="1:1">
      <c r="A1249" s="109"/>
    </row>
    <row r="1250" s="44" customFormat="1" spans="1:1">
      <c r="A1250" s="109"/>
    </row>
    <row r="1251" s="44" customFormat="1" spans="1:1">
      <c r="A1251" s="109"/>
    </row>
    <row r="1252" s="44" customFormat="1" spans="1:1">
      <c r="A1252" s="109"/>
    </row>
    <row r="1253" s="44" customFormat="1" spans="1:1">
      <c r="A1253" s="109"/>
    </row>
    <row r="1254" s="44" customFormat="1" spans="1:1">
      <c r="A1254" s="109"/>
    </row>
    <row r="1255" s="44" customFormat="1" spans="1:1">
      <c r="A1255" s="109"/>
    </row>
    <row r="1256" s="44" customFormat="1" spans="1:1">
      <c r="A1256" s="109"/>
    </row>
    <row r="1257" s="44" customFormat="1" spans="1:1">
      <c r="A1257" s="109"/>
    </row>
    <row r="1258" s="44" customFormat="1" spans="1:1">
      <c r="A1258" s="109"/>
    </row>
    <row r="1259" s="44" customFormat="1" spans="1:1">
      <c r="A1259" s="109"/>
    </row>
    <row r="1260" s="44" customFormat="1" spans="1:1">
      <c r="A1260" s="109"/>
    </row>
    <row r="1261" s="44" customFormat="1" spans="1:1">
      <c r="A1261" s="109"/>
    </row>
    <row r="1262" s="44" customFormat="1" spans="1:1">
      <c r="A1262" s="109"/>
    </row>
    <row r="1263" s="44" customFormat="1" spans="1:1">
      <c r="A1263" s="109"/>
    </row>
    <row r="1264" s="44" customFormat="1" spans="1:1">
      <c r="A1264" s="109"/>
    </row>
    <row r="1265" s="44" customFormat="1" spans="1:1">
      <c r="A1265" s="109"/>
    </row>
    <row r="1266" s="44" customFormat="1" spans="1:1">
      <c r="A1266" s="109"/>
    </row>
    <row r="1267" s="44" customFormat="1" spans="1:1">
      <c r="A1267" s="109"/>
    </row>
    <row r="1268" s="44" customFormat="1" spans="1:1">
      <c r="A1268" s="109"/>
    </row>
    <row r="1269" s="44" customFormat="1" spans="1:1">
      <c r="A1269" s="109"/>
    </row>
    <row r="1270" s="44" customFormat="1" spans="1:1">
      <c r="A1270" s="109"/>
    </row>
    <row r="1271" s="44" customFormat="1" spans="1:1">
      <c r="A1271" s="109"/>
    </row>
    <row r="1272" s="44" customFormat="1" spans="1:1">
      <c r="A1272" s="109"/>
    </row>
    <row r="1273" s="44" customFormat="1" spans="1:1">
      <c r="A1273" s="109"/>
    </row>
    <row r="1274" s="44" customFormat="1" spans="1:1">
      <c r="A1274" s="109"/>
    </row>
    <row r="1275" s="44" customFormat="1" spans="1:1">
      <c r="A1275" s="109"/>
    </row>
    <row r="1276" s="44" customFormat="1" spans="1:1">
      <c r="A1276" s="109"/>
    </row>
    <row r="1277" s="44" customFormat="1" spans="1:1">
      <c r="A1277" s="109"/>
    </row>
    <row r="1278" s="44" customFormat="1" spans="1:1">
      <c r="A1278" s="109"/>
    </row>
    <row r="1279" s="44" customFormat="1" spans="1:1">
      <c r="A1279" s="109"/>
    </row>
  </sheetData>
  <mergeCells count="7">
    <mergeCell ref="A2:G2"/>
    <mergeCell ref="F3:G3"/>
    <mergeCell ref="A4:B4"/>
    <mergeCell ref="E4:G4"/>
    <mergeCell ref="A6:B6"/>
    <mergeCell ref="C4:C5"/>
    <mergeCell ref="D4:D5"/>
  </mergeCells>
  <conditionalFormatting sqref="A1:A65537">
    <cfRule type="duplicateValues" dxfId="0" priority="1"/>
  </conditionalFormatting>
  <dataValidations count="1">
    <dataValidation allowBlank="1" showInputMessage="1" showErrorMessage="1" promptTitle="注意：新增科目必须以政府收支分类科目书或中央修订通知为准。" prompt="新增支出科目在此录入。&#10;根据科目编码汇总。" sqref="A1119:B1131"/>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23年全县收入</vt:lpstr>
      <vt:lpstr>23年全县支出</vt:lpstr>
      <vt:lpstr>2023年一般债务余额表</vt:lpstr>
      <vt:lpstr>2023年一般债务限额表</vt:lpstr>
      <vt:lpstr>2023年专项债务余额表</vt:lpstr>
      <vt:lpstr>2023年专项债务限额表</vt:lpstr>
      <vt:lpstr>2024年收入表</vt:lpstr>
      <vt:lpstr>24年支出表</vt:lpstr>
      <vt:lpstr>2024年一般公共预算支出明细表</vt:lpstr>
      <vt:lpstr>2024年三公经费</vt:lpstr>
      <vt:lpstr>2024年转移支付分项目</vt:lpstr>
      <vt:lpstr>23年基金收入</vt:lpstr>
      <vt:lpstr>23年基金支出</vt:lpstr>
      <vt:lpstr>24年基金预算收入</vt:lpstr>
      <vt:lpstr>24年基金预算支出</vt:lpstr>
      <vt:lpstr>2023年国有资本经营收支表</vt:lpstr>
      <vt:lpstr>2024年国有资本经营收支预算表</vt:lpstr>
      <vt:lpstr>23年社保基金预算收支</vt:lpstr>
      <vt:lpstr>24年社保基金预算收支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麻俊勇</cp:lastModifiedBy>
  <dcterms:created xsi:type="dcterms:W3CDTF">2023-02-13T09:06:00Z</dcterms:created>
  <dcterms:modified xsi:type="dcterms:W3CDTF">2024-09-23T06:58:56Z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0BB8F0F997DA4FD1BDABCA88B422B68F</vt:lpwstr>
  </property>
  <property fmtid="{D5CDD505-2E9C-101B-9397-08002B2CF9AE}" pid="3" name="KSOProductBuildVer">
    <vt:lpwstr>2052-12.1.0.18276</vt:lpwstr>
  </property>
</Properties>
</file>